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danielrb/GitHub/Modelos Supervisionados/"/>
    </mc:Choice>
  </mc:AlternateContent>
  <xr:revisionPtr revIDLastSave="0" documentId="8_{42E0F4F6-C1DE-BA4C-8BA6-09E670250A64}" xr6:coauthVersionLast="47" xr6:coauthVersionMax="47" xr10:uidLastSave="{00000000-0000-0000-0000-000000000000}"/>
  <bookViews>
    <workbookView xWindow="140" yWindow="1020" windowWidth="33400" windowHeight="13700" activeTab="1" xr2:uid="{00000000-000D-0000-FFFF-FFFF00000000}"/>
  </bookViews>
  <sheets>
    <sheet name="Intervalo_Confianca" sheetId="42" r:id="rId1"/>
    <sheet name="Teoria Início 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Resposta Lojas" sheetId="48" r:id="rId11"/>
    <sheet name="Resposta  Funcionários" sheetId="49" r:id="rId12"/>
    <sheet name="Resposta Lojas x Func." sheetId="50" r:id="rId13"/>
    <sheet name="Ranking IBEVAR 2020 Varejo" sheetId="20" r:id="rId14"/>
    <sheet name="Instagram" sheetId="36" r:id="rId15"/>
    <sheet name="Youtube x Instagram" sheetId="51" r:id="rId16"/>
    <sheet name="Youtube" sheetId="53" r:id="rId17"/>
    <sheet name="Reg_Múltipla_Exemplo" sheetId="17" r:id="rId18"/>
    <sheet name="Jornal x TV x Internet" sheetId="37" r:id="rId19"/>
    <sheet name="Jornal x TV" sheetId="38" r:id="rId20"/>
    <sheet name="Propaganda" sheetId="18" r:id="rId21"/>
    <sheet name="Sheet3" sheetId="19" state="hidden" r:id="rId22"/>
    <sheet name="Todas Bancos" sheetId="41" r:id="rId23"/>
    <sheet name="Renda" sheetId="72" r:id="rId24"/>
    <sheet name="Receita_Bancos" sheetId="21" r:id="rId25"/>
    <sheet name="Preço x Crise Completo" sheetId="56" r:id="rId26"/>
    <sheet name="Preço x Crise" sheetId="55" r:id="rId27"/>
    <sheet name="Preço" sheetId="71" r:id="rId28"/>
    <sheet name="Crise" sheetId="23" r:id="rId29"/>
    <sheet name="Todos Custos" sheetId="57" r:id="rId30"/>
    <sheet name="Embalagens x Toneladas" sheetId="76" r:id="rId31"/>
    <sheet name="Fábrica_Chocolates" sheetId="25" r:id="rId32"/>
    <sheet name="Caso Harvard Goodbelly" sheetId="82" r:id="rId33"/>
    <sheet name="Resultados Goodbelly" sheetId="83" r:id="rId34"/>
    <sheet name="Caso Ecommerce" sheetId="84" r:id="rId35"/>
    <sheet name="Credit Scoring" sheetId="30" r:id="rId36"/>
    <sheet name="Todos Fatores" sheetId="80" r:id="rId37"/>
    <sheet name="Endividamento" sheetId="81" r:id="rId38"/>
    <sheet name="Risco PJ" sheetId="77" r:id="rId39"/>
    <sheet name="Reg_Logística" sheetId="78" r:id="rId40"/>
    <sheet name="Banco Loan" sheetId="59" r:id="rId41"/>
    <sheet name="Credito Varejo" sheetId="60" r:id="rId42"/>
    <sheet name="Churn Rate" sheetId="61" r:id="rId43"/>
    <sheet name="AnáliseDiscriminante2" sheetId="31" state="hidden" r:id="rId44"/>
    <sheet name="AnáliseDiscriminante3" sheetId="32" state="hidden" r:id="rId45"/>
  </sheets>
  <externalReferences>
    <externalReference r:id="rId46"/>
    <externalReference r:id="rId47"/>
  </externalReferences>
  <definedNames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8" roundtripDataSignature="AMtx7mhjRannJXRIsBxnSOjvypqRHBH2xA=="/>
    </ext>
  </extLst>
</workbook>
</file>

<file path=xl/calcChain.xml><?xml version="1.0" encoding="utf-8"?>
<calcChain xmlns="http://schemas.openxmlformats.org/spreadsheetml/2006/main">
  <c r="O10" i="82" l="1"/>
  <c r="Q5" i="82"/>
  <c r="K4" i="60"/>
  <c r="I3" i="60"/>
  <c r="I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146" i="60"/>
  <c r="I147" i="60"/>
  <c r="I148" i="60"/>
  <c r="I149" i="60"/>
  <c r="I150" i="60"/>
  <c r="I151" i="60"/>
  <c r="I152" i="60"/>
  <c r="I153" i="60"/>
  <c r="I154" i="60"/>
  <c r="I155" i="60"/>
  <c r="I156" i="60"/>
  <c r="I157" i="60"/>
  <c r="I158" i="60"/>
  <c r="I159" i="60"/>
  <c r="I160" i="60"/>
  <c r="I161" i="60"/>
  <c r="I162" i="60"/>
  <c r="I163" i="60"/>
  <c r="I164" i="60"/>
  <c r="I165" i="60"/>
  <c r="I166" i="60"/>
  <c r="I167" i="60"/>
  <c r="I168" i="60"/>
  <c r="I169" i="60"/>
  <c r="I170" i="60"/>
  <c r="I171" i="60"/>
  <c r="I172" i="60"/>
  <c r="I173" i="60"/>
  <c r="I174" i="60"/>
  <c r="I175" i="60"/>
  <c r="I176" i="60"/>
  <c r="I177" i="60"/>
  <c r="I178" i="60"/>
  <c r="I179" i="60"/>
  <c r="I180" i="60"/>
  <c r="I181" i="60"/>
  <c r="I2" i="60"/>
  <c r="G4" i="60"/>
  <c r="H4" i="60" s="1"/>
  <c r="G5" i="60"/>
  <c r="H5" i="60" s="1"/>
  <c r="G7" i="60"/>
  <c r="H7" i="60" s="1"/>
  <c r="G10" i="60"/>
  <c r="H10" i="60" s="1"/>
  <c r="G12" i="60"/>
  <c r="H12" i="60" s="1"/>
  <c r="G13" i="60"/>
  <c r="H13" i="60" s="1"/>
  <c r="G15" i="60"/>
  <c r="H15" i="60" s="1"/>
  <c r="G18" i="60"/>
  <c r="H18" i="60" s="1"/>
  <c r="G20" i="60"/>
  <c r="H20" i="60" s="1"/>
  <c r="G21" i="60"/>
  <c r="H21" i="60" s="1"/>
  <c r="G23" i="60"/>
  <c r="H23" i="60" s="1"/>
  <c r="G26" i="60"/>
  <c r="H26" i="60" s="1"/>
  <c r="G28" i="60"/>
  <c r="H28" i="60" s="1"/>
  <c r="G29" i="60"/>
  <c r="H29" i="60" s="1"/>
  <c r="G31" i="60"/>
  <c r="H31" i="60" s="1"/>
  <c r="G34" i="60"/>
  <c r="H34" i="60" s="1"/>
  <c r="G36" i="60"/>
  <c r="H36" i="60" s="1"/>
  <c r="G37" i="60"/>
  <c r="H37" i="60" s="1"/>
  <c r="G39" i="60"/>
  <c r="H39" i="60" s="1"/>
  <c r="G42" i="60"/>
  <c r="H42" i="60" s="1"/>
  <c r="G44" i="60"/>
  <c r="H44" i="60" s="1"/>
  <c r="G45" i="60"/>
  <c r="H45" i="60" s="1"/>
  <c r="G47" i="60"/>
  <c r="H47" i="60" s="1"/>
  <c r="G50" i="60"/>
  <c r="H50" i="60" s="1"/>
  <c r="G52" i="60"/>
  <c r="H52" i="60" s="1"/>
  <c r="G53" i="60"/>
  <c r="H53" i="60" s="1"/>
  <c r="G55" i="60"/>
  <c r="H55" i="60" s="1"/>
  <c r="G58" i="60"/>
  <c r="H58" i="60" s="1"/>
  <c r="G60" i="60"/>
  <c r="H60" i="60" s="1"/>
  <c r="G61" i="60"/>
  <c r="H61" i="60" s="1"/>
  <c r="G63" i="60"/>
  <c r="H63" i="60" s="1"/>
  <c r="G66" i="60"/>
  <c r="H66" i="60" s="1"/>
  <c r="G68" i="60"/>
  <c r="H68" i="60" s="1"/>
  <c r="G69" i="60"/>
  <c r="H69" i="60" s="1"/>
  <c r="G71" i="60"/>
  <c r="H71" i="60" s="1"/>
  <c r="G74" i="60"/>
  <c r="H74" i="60" s="1"/>
  <c r="G76" i="60"/>
  <c r="H76" i="60" s="1"/>
  <c r="G77" i="60"/>
  <c r="H77" i="60" s="1"/>
  <c r="G79" i="60"/>
  <c r="H79" i="60" s="1"/>
  <c r="G82" i="60"/>
  <c r="H82" i="60" s="1"/>
  <c r="G84" i="60"/>
  <c r="H84" i="60" s="1"/>
  <c r="G85" i="60"/>
  <c r="H85" i="60" s="1"/>
  <c r="G87" i="60"/>
  <c r="H87" i="60" s="1"/>
  <c r="G90" i="60"/>
  <c r="H90" i="60" s="1"/>
  <c r="G92" i="60"/>
  <c r="H92" i="60" s="1"/>
  <c r="G93" i="60"/>
  <c r="H93" i="60" s="1"/>
  <c r="G95" i="60"/>
  <c r="H95" i="60" s="1"/>
  <c r="G98" i="60"/>
  <c r="H98" i="60" s="1"/>
  <c r="G100" i="60"/>
  <c r="H100" i="60" s="1"/>
  <c r="G101" i="60"/>
  <c r="H101" i="60" s="1"/>
  <c r="G103" i="60"/>
  <c r="H103" i="60" s="1"/>
  <c r="G106" i="60"/>
  <c r="H106" i="60" s="1"/>
  <c r="G108" i="60"/>
  <c r="H108" i="60" s="1"/>
  <c r="G109" i="60"/>
  <c r="H109" i="60" s="1"/>
  <c r="G111" i="60"/>
  <c r="H111" i="60" s="1"/>
  <c r="G114" i="60"/>
  <c r="H114" i="60" s="1"/>
  <c r="G116" i="60"/>
  <c r="H116" i="60" s="1"/>
  <c r="G117" i="60"/>
  <c r="H117" i="60" s="1"/>
  <c r="G119" i="60"/>
  <c r="H119" i="60" s="1"/>
  <c r="G122" i="60"/>
  <c r="H122" i="60" s="1"/>
  <c r="G124" i="60"/>
  <c r="H124" i="60" s="1"/>
  <c r="G125" i="60"/>
  <c r="H125" i="60" s="1"/>
  <c r="G127" i="60"/>
  <c r="H127" i="60" s="1"/>
  <c r="G130" i="60"/>
  <c r="H130" i="60" s="1"/>
  <c r="G132" i="60"/>
  <c r="H132" i="60" s="1"/>
  <c r="G133" i="60"/>
  <c r="H133" i="60" s="1"/>
  <c r="G135" i="60"/>
  <c r="H135" i="60" s="1"/>
  <c r="G138" i="60"/>
  <c r="H138" i="60" s="1"/>
  <c r="G140" i="60"/>
  <c r="H140" i="60" s="1"/>
  <c r="G141" i="60"/>
  <c r="H141" i="60" s="1"/>
  <c r="G143" i="60"/>
  <c r="H143" i="60" s="1"/>
  <c r="G146" i="60"/>
  <c r="H146" i="60" s="1"/>
  <c r="G148" i="60"/>
  <c r="H148" i="60" s="1"/>
  <c r="G149" i="60"/>
  <c r="H149" i="60" s="1"/>
  <c r="G151" i="60"/>
  <c r="H151" i="60" s="1"/>
  <c r="G154" i="60"/>
  <c r="H154" i="60" s="1"/>
  <c r="G156" i="60"/>
  <c r="H156" i="60" s="1"/>
  <c r="G157" i="60"/>
  <c r="H157" i="60" s="1"/>
  <c r="G159" i="60"/>
  <c r="H159" i="60" s="1"/>
  <c r="G162" i="60"/>
  <c r="H162" i="60" s="1"/>
  <c r="G164" i="60"/>
  <c r="H164" i="60" s="1"/>
  <c r="G165" i="60"/>
  <c r="H165" i="60" s="1"/>
  <c r="G167" i="60"/>
  <c r="H167" i="60" s="1"/>
  <c r="G170" i="60"/>
  <c r="H170" i="60" s="1"/>
  <c r="G172" i="60"/>
  <c r="H172" i="60" s="1"/>
  <c r="G173" i="60"/>
  <c r="H173" i="60" s="1"/>
  <c r="G175" i="60"/>
  <c r="H175" i="60" s="1"/>
  <c r="G178" i="60"/>
  <c r="H178" i="60" s="1"/>
  <c r="G180" i="60"/>
  <c r="H180" i="60" s="1"/>
  <c r="G181" i="60"/>
  <c r="H181" i="60" s="1"/>
  <c r="F3" i="60"/>
  <c r="G3" i="60" s="1"/>
  <c r="H3" i="60" s="1"/>
  <c r="F4" i="60"/>
  <c r="F5" i="60"/>
  <c r="F6" i="60"/>
  <c r="G6" i="60" s="1"/>
  <c r="H6" i="60" s="1"/>
  <c r="F7" i="60"/>
  <c r="F8" i="60"/>
  <c r="G8" i="60" s="1"/>
  <c r="H8" i="60" s="1"/>
  <c r="F9" i="60"/>
  <c r="G9" i="60" s="1"/>
  <c r="H9" i="60" s="1"/>
  <c r="F10" i="60"/>
  <c r="F11" i="60"/>
  <c r="G11" i="60" s="1"/>
  <c r="H11" i="60" s="1"/>
  <c r="F12" i="60"/>
  <c r="F13" i="60"/>
  <c r="F14" i="60"/>
  <c r="G14" i="60" s="1"/>
  <c r="H14" i="60" s="1"/>
  <c r="F15" i="60"/>
  <c r="F16" i="60"/>
  <c r="G16" i="60" s="1"/>
  <c r="H16" i="60" s="1"/>
  <c r="F17" i="60"/>
  <c r="G17" i="60" s="1"/>
  <c r="H17" i="60" s="1"/>
  <c r="F18" i="60"/>
  <c r="F19" i="60"/>
  <c r="G19" i="60" s="1"/>
  <c r="H19" i="60" s="1"/>
  <c r="F20" i="60"/>
  <c r="F21" i="60"/>
  <c r="F22" i="60"/>
  <c r="G22" i="60" s="1"/>
  <c r="H22" i="60" s="1"/>
  <c r="F23" i="60"/>
  <c r="F24" i="60"/>
  <c r="G24" i="60" s="1"/>
  <c r="H24" i="60" s="1"/>
  <c r="F25" i="60"/>
  <c r="G25" i="60" s="1"/>
  <c r="H25" i="60" s="1"/>
  <c r="F26" i="60"/>
  <c r="F27" i="60"/>
  <c r="G27" i="60" s="1"/>
  <c r="H27" i="60" s="1"/>
  <c r="F28" i="60"/>
  <c r="F29" i="60"/>
  <c r="F30" i="60"/>
  <c r="G30" i="60" s="1"/>
  <c r="H30" i="60" s="1"/>
  <c r="F31" i="60"/>
  <c r="F32" i="60"/>
  <c r="G32" i="60" s="1"/>
  <c r="H32" i="60" s="1"/>
  <c r="F33" i="60"/>
  <c r="G33" i="60" s="1"/>
  <c r="H33" i="60" s="1"/>
  <c r="F34" i="60"/>
  <c r="F35" i="60"/>
  <c r="G35" i="60" s="1"/>
  <c r="H35" i="60" s="1"/>
  <c r="F36" i="60"/>
  <c r="F37" i="60"/>
  <c r="F38" i="60"/>
  <c r="G38" i="60" s="1"/>
  <c r="H38" i="60" s="1"/>
  <c r="F39" i="60"/>
  <c r="F40" i="60"/>
  <c r="G40" i="60" s="1"/>
  <c r="H40" i="60" s="1"/>
  <c r="F41" i="60"/>
  <c r="G41" i="60" s="1"/>
  <c r="H41" i="60" s="1"/>
  <c r="F42" i="60"/>
  <c r="F43" i="60"/>
  <c r="G43" i="60" s="1"/>
  <c r="H43" i="60" s="1"/>
  <c r="F44" i="60"/>
  <c r="F45" i="60"/>
  <c r="F46" i="60"/>
  <c r="G46" i="60" s="1"/>
  <c r="H46" i="60" s="1"/>
  <c r="F47" i="60"/>
  <c r="F48" i="60"/>
  <c r="G48" i="60" s="1"/>
  <c r="H48" i="60" s="1"/>
  <c r="F49" i="60"/>
  <c r="G49" i="60" s="1"/>
  <c r="H49" i="60" s="1"/>
  <c r="F50" i="60"/>
  <c r="F51" i="60"/>
  <c r="G51" i="60" s="1"/>
  <c r="H51" i="60" s="1"/>
  <c r="F52" i="60"/>
  <c r="F53" i="60"/>
  <c r="F54" i="60"/>
  <c r="G54" i="60" s="1"/>
  <c r="H54" i="60" s="1"/>
  <c r="F55" i="60"/>
  <c r="F56" i="60"/>
  <c r="G56" i="60" s="1"/>
  <c r="H56" i="60" s="1"/>
  <c r="F57" i="60"/>
  <c r="G57" i="60" s="1"/>
  <c r="H57" i="60" s="1"/>
  <c r="F58" i="60"/>
  <c r="F59" i="60"/>
  <c r="G59" i="60" s="1"/>
  <c r="H59" i="60" s="1"/>
  <c r="F60" i="60"/>
  <c r="F61" i="60"/>
  <c r="F62" i="60"/>
  <c r="G62" i="60" s="1"/>
  <c r="H62" i="60" s="1"/>
  <c r="F63" i="60"/>
  <c r="F64" i="60"/>
  <c r="G64" i="60" s="1"/>
  <c r="H64" i="60" s="1"/>
  <c r="F65" i="60"/>
  <c r="G65" i="60" s="1"/>
  <c r="H65" i="60" s="1"/>
  <c r="F66" i="60"/>
  <c r="F67" i="60"/>
  <c r="G67" i="60" s="1"/>
  <c r="H67" i="60" s="1"/>
  <c r="F68" i="60"/>
  <c r="F69" i="60"/>
  <c r="F70" i="60"/>
  <c r="G70" i="60" s="1"/>
  <c r="H70" i="60" s="1"/>
  <c r="F71" i="60"/>
  <c r="F72" i="60"/>
  <c r="G72" i="60" s="1"/>
  <c r="H72" i="60" s="1"/>
  <c r="F73" i="60"/>
  <c r="G73" i="60" s="1"/>
  <c r="H73" i="60" s="1"/>
  <c r="F74" i="60"/>
  <c r="F75" i="60"/>
  <c r="G75" i="60" s="1"/>
  <c r="H75" i="60" s="1"/>
  <c r="F76" i="60"/>
  <c r="F77" i="60"/>
  <c r="F78" i="60"/>
  <c r="G78" i="60" s="1"/>
  <c r="H78" i="60" s="1"/>
  <c r="F79" i="60"/>
  <c r="F80" i="60"/>
  <c r="G80" i="60" s="1"/>
  <c r="H80" i="60" s="1"/>
  <c r="F81" i="60"/>
  <c r="G81" i="60" s="1"/>
  <c r="H81" i="60" s="1"/>
  <c r="F82" i="60"/>
  <c r="F83" i="60"/>
  <c r="G83" i="60" s="1"/>
  <c r="H83" i="60" s="1"/>
  <c r="F84" i="60"/>
  <c r="F85" i="60"/>
  <c r="F86" i="60"/>
  <c r="G86" i="60" s="1"/>
  <c r="H86" i="60" s="1"/>
  <c r="F87" i="60"/>
  <c r="F88" i="60"/>
  <c r="G88" i="60" s="1"/>
  <c r="H88" i="60" s="1"/>
  <c r="F89" i="60"/>
  <c r="G89" i="60" s="1"/>
  <c r="H89" i="60" s="1"/>
  <c r="F90" i="60"/>
  <c r="F91" i="60"/>
  <c r="G91" i="60" s="1"/>
  <c r="H91" i="60" s="1"/>
  <c r="F92" i="60"/>
  <c r="F93" i="60"/>
  <c r="F94" i="60"/>
  <c r="G94" i="60" s="1"/>
  <c r="H94" i="60" s="1"/>
  <c r="F95" i="60"/>
  <c r="F96" i="60"/>
  <c r="G96" i="60" s="1"/>
  <c r="H96" i="60" s="1"/>
  <c r="F97" i="60"/>
  <c r="G97" i="60" s="1"/>
  <c r="H97" i="60" s="1"/>
  <c r="F98" i="60"/>
  <c r="F99" i="60"/>
  <c r="G99" i="60" s="1"/>
  <c r="H99" i="60" s="1"/>
  <c r="F100" i="60"/>
  <c r="F101" i="60"/>
  <c r="F102" i="60"/>
  <c r="G102" i="60" s="1"/>
  <c r="H102" i="60" s="1"/>
  <c r="F103" i="60"/>
  <c r="F104" i="60"/>
  <c r="G104" i="60" s="1"/>
  <c r="H104" i="60" s="1"/>
  <c r="F105" i="60"/>
  <c r="G105" i="60" s="1"/>
  <c r="H105" i="60" s="1"/>
  <c r="F106" i="60"/>
  <c r="F107" i="60"/>
  <c r="G107" i="60" s="1"/>
  <c r="H107" i="60" s="1"/>
  <c r="F108" i="60"/>
  <c r="F109" i="60"/>
  <c r="F110" i="60"/>
  <c r="G110" i="60" s="1"/>
  <c r="H110" i="60" s="1"/>
  <c r="F111" i="60"/>
  <c r="F112" i="60"/>
  <c r="G112" i="60" s="1"/>
  <c r="H112" i="60" s="1"/>
  <c r="F113" i="60"/>
  <c r="G113" i="60" s="1"/>
  <c r="H113" i="60" s="1"/>
  <c r="F114" i="60"/>
  <c r="F115" i="60"/>
  <c r="G115" i="60" s="1"/>
  <c r="H115" i="60" s="1"/>
  <c r="F116" i="60"/>
  <c r="F117" i="60"/>
  <c r="F118" i="60"/>
  <c r="G118" i="60" s="1"/>
  <c r="H118" i="60" s="1"/>
  <c r="F119" i="60"/>
  <c r="F120" i="60"/>
  <c r="G120" i="60" s="1"/>
  <c r="H120" i="60" s="1"/>
  <c r="F121" i="60"/>
  <c r="G121" i="60" s="1"/>
  <c r="H121" i="60" s="1"/>
  <c r="F122" i="60"/>
  <c r="F123" i="60"/>
  <c r="G123" i="60" s="1"/>
  <c r="H123" i="60" s="1"/>
  <c r="F124" i="60"/>
  <c r="F125" i="60"/>
  <c r="F126" i="60"/>
  <c r="G126" i="60" s="1"/>
  <c r="H126" i="60" s="1"/>
  <c r="F127" i="60"/>
  <c r="F128" i="60"/>
  <c r="G128" i="60" s="1"/>
  <c r="H128" i="60" s="1"/>
  <c r="F129" i="60"/>
  <c r="G129" i="60" s="1"/>
  <c r="H129" i="60" s="1"/>
  <c r="F130" i="60"/>
  <c r="F131" i="60"/>
  <c r="G131" i="60" s="1"/>
  <c r="H131" i="60" s="1"/>
  <c r="F132" i="60"/>
  <c r="F133" i="60"/>
  <c r="F134" i="60"/>
  <c r="G134" i="60" s="1"/>
  <c r="H134" i="60" s="1"/>
  <c r="F135" i="60"/>
  <c r="F136" i="60"/>
  <c r="G136" i="60" s="1"/>
  <c r="H136" i="60" s="1"/>
  <c r="F137" i="60"/>
  <c r="G137" i="60" s="1"/>
  <c r="H137" i="60" s="1"/>
  <c r="F138" i="60"/>
  <c r="F139" i="60"/>
  <c r="G139" i="60" s="1"/>
  <c r="H139" i="60" s="1"/>
  <c r="F140" i="60"/>
  <c r="F141" i="60"/>
  <c r="F142" i="60"/>
  <c r="G142" i="60" s="1"/>
  <c r="H142" i="60" s="1"/>
  <c r="F143" i="60"/>
  <c r="F144" i="60"/>
  <c r="G144" i="60" s="1"/>
  <c r="H144" i="60" s="1"/>
  <c r="F145" i="60"/>
  <c r="G145" i="60" s="1"/>
  <c r="H145" i="60" s="1"/>
  <c r="F146" i="60"/>
  <c r="F147" i="60"/>
  <c r="G147" i="60" s="1"/>
  <c r="H147" i="60" s="1"/>
  <c r="F148" i="60"/>
  <c r="F149" i="60"/>
  <c r="F150" i="60"/>
  <c r="G150" i="60" s="1"/>
  <c r="H150" i="60" s="1"/>
  <c r="F151" i="60"/>
  <c r="F152" i="60"/>
  <c r="G152" i="60" s="1"/>
  <c r="H152" i="60" s="1"/>
  <c r="F153" i="60"/>
  <c r="G153" i="60" s="1"/>
  <c r="H153" i="60" s="1"/>
  <c r="F154" i="60"/>
  <c r="F155" i="60"/>
  <c r="G155" i="60" s="1"/>
  <c r="H155" i="60" s="1"/>
  <c r="F156" i="60"/>
  <c r="F157" i="60"/>
  <c r="F158" i="60"/>
  <c r="G158" i="60" s="1"/>
  <c r="H158" i="60" s="1"/>
  <c r="F159" i="60"/>
  <c r="F160" i="60"/>
  <c r="G160" i="60" s="1"/>
  <c r="H160" i="60" s="1"/>
  <c r="F161" i="60"/>
  <c r="G161" i="60" s="1"/>
  <c r="H161" i="60" s="1"/>
  <c r="F162" i="60"/>
  <c r="F163" i="60"/>
  <c r="G163" i="60" s="1"/>
  <c r="H163" i="60" s="1"/>
  <c r="F164" i="60"/>
  <c r="F165" i="60"/>
  <c r="F166" i="60"/>
  <c r="G166" i="60" s="1"/>
  <c r="H166" i="60" s="1"/>
  <c r="F167" i="60"/>
  <c r="F168" i="60"/>
  <c r="G168" i="60" s="1"/>
  <c r="H168" i="60" s="1"/>
  <c r="F169" i="60"/>
  <c r="G169" i="60" s="1"/>
  <c r="H169" i="60" s="1"/>
  <c r="F170" i="60"/>
  <c r="F171" i="60"/>
  <c r="G171" i="60" s="1"/>
  <c r="H171" i="60" s="1"/>
  <c r="F172" i="60"/>
  <c r="F173" i="60"/>
  <c r="F174" i="60"/>
  <c r="G174" i="60" s="1"/>
  <c r="H174" i="60" s="1"/>
  <c r="F175" i="60"/>
  <c r="F176" i="60"/>
  <c r="G176" i="60" s="1"/>
  <c r="H176" i="60" s="1"/>
  <c r="F177" i="60"/>
  <c r="G177" i="60" s="1"/>
  <c r="H177" i="60" s="1"/>
  <c r="F178" i="60"/>
  <c r="F179" i="60"/>
  <c r="G179" i="60" s="1"/>
  <c r="H179" i="60" s="1"/>
  <c r="F180" i="60"/>
  <c r="F181" i="60"/>
  <c r="F2" i="60"/>
  <c r="G2" i="60" s="1"/>
  <c r="H2" i="60" s="1"/>
  <c r="J6" i="77"/>
  <c r="J3" i="77"/>
  <c r="V30" i="77"/>
  <c r="V17" i="77"/>
  <c r="V28" i="77"/>
  <c r="V22" i="77"/>
  <c r="V24" i="77" s="1"/>
  <c r="V26" i="77" s="1"/>
  <c r="R27" i="77"/>
  <c r="R24" i="77"/>
  <c r="R19" i="77"/>
  <c r="R21" i="77" s="1"/>
  <c r="M15" i="77"/>
  <c r="M8" i="77"/>
  <c r="J18" i="30"/>
  <c r="J4" i="30"/>
  <c r="T7" i="78"/>
  <c r="T8" i="78"/>
  <c r="T9" i="78"/>
  <c r="T10" i="78"/>
  <c r="T11" i="78"/>
  <c r="T12" i="78"/>
  <c r="T13" i="78"/>
  <c r="T14" i="78"/>
  <c r="T15" i="78"/>
  <c r="T16" i="78"/>
  <c r="T17" i="78"/>
  <c r="T18" i="78"/>
  <c r="T19" i="78"/>
  <c r="T20" i="78"/>
  <c r="T21" i="78"/>
  <c r="T22" i="78"/>
  <c r="T23" i="78"/>
  <c r="T24" i="78"/>
  <c r="T25" i="78"/>
  <c r="T26" i="78"/>
  <c r="T27" i="78"/>
  <c r="B33" i="25"/>
  <c r="E30" i="76"/>
  <c r="D26" i="72"/>
  <c r="E26" i="55"/>
  <c r="K29" i="38"/>
  <c r="K30" i="38"/>
  <c r="E28" i="38"/>
  <c r="F2" i="17"/>
  <c r="K13" i="17"/>
  <c r="E27" i="49"/>
  <c r="D26" i="49"/>
  <c r="R17" i="20"/>
  <c r="R15" i="20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F8" i="2" l="1"/>
  <c r="E19" i="2"/>
</calcChain>
</file>

<file path=xl/sharedStrings.xml><?xml version="1.0" encoding="utf-8"?>
<sst xmlns="http://schemas.openxmlformats.org/spreadsheetml/2006/main" count="4714" uniqueCount="1331">
  <si>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</si>
  <si>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</si>
  <si>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</si>
  <si>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</si>
  <si>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</si>
  <si>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</si>
  <si>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</si>
  <si>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</si>
  <si>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</si>
  <si>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</si>
  <si>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</si>
  <si>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</si>
  <si>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</si>
  <si>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</si>
  <si>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</si>
  <si>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</si>
  <si>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</si>
  <si>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</si>
  <si>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</si>
  <si>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</si>
  <si>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</si>
  <si>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</si>
  <si>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</si>
  <si>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</si>
  <si>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</si>
  <si>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</si>
  <si>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</si>
  <si>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</si>
  <si>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</si>
  <si>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</si>
  <si>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</si>
  <si>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</si>
  <si>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</si>
  <si>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</si>
  <si>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</si>
  <si>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</si>
  <si>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</si>
  <si>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</si>
  <si>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</si>
  <si>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</si>
  <si>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</si>
  <si>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</si>
  <si>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</si>
  <si>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</si>
  <si>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</si>
  <si>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</si>
  <si>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</si>
  <si>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</si>
  <si>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</si>
  <si>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</si>
  <si>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</si>
  <si>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</si>
  <si>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</si>
  <si>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</si>
  <si>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</si>
  <si>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</si>
  <si>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</si>
  <si>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</si>
  <si>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</si>
  <si>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</si>
  <si>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</si>
  <si>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</si>
  <si>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</si>
  <si>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</si>
  <si>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</si>
  <si>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</si>
  <si>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</si>
  <si>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</si>
  <si>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</si>
  <si>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</si>
  <si>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</si>
  <si>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</si>
  <si>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</si>
  <si>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</si>
  <si>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</si>
  <si>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</si>
  <si>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</si>
  <si>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</si>
  <si>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</si>
  <si>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</si>
  <si>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</si>
  <si>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</si>
  <si>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</si>
  <si>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</si>
  <si>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</si>
  <si>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</si>
  <si>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</si>
  <si>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Data</t>
  </si>
  <si>
    <t>Status</t>
  </si>
  <si>
    <t>Bar</t>
  </si>
  <si>
    <t>Peso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</si>
  <si>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</si>
  <si>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</si>
  <si>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</si>
  <si>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</si>
  <si>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</si>
  <si>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</si>
  <si>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</si>
  <si>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</si>
  <si>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</si>
  <si>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</si>
  <si>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</si>
  <si>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</si>
  <si>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</si>
  <si>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</si>
  <si>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</si>
  <si>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</si>
  <si>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</si>
  <si>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</si>
  <si>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</si>
  <si>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</si>
  <si>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</si>
  <si>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</si>
  <si>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</si>
  <si>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</si>
  <si>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</si>
  <si>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</si>
  <si>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</si>
  <si>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</si>
  <si>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</si>
  <si>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</si>
  <si>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</si>
  <si>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</si>
  <si>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</si>
  <si>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</si>
  <si>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</si>
  <si>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</si>
  <si>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</si>
  <si>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</si>
  <si>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</si>
  <si>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</si>
  <si>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</si>
  <si>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</si>
  <si>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</si>
  <si>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</si>
  <si>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</si>
  <si>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</si>
  <si>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</si>
  <si>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</si>
  <si>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</si>
  <si>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</si>
  <si>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</si>
  <si>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</si>
  <si>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</si>
  <si>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</si>
  <si>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</si>
  <si>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</si>
  <si>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</si>
  <si>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</si>
  <si>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</si>
  <si>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</si>
  <si>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</si>
  <si>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</si>
  <si>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</si>
  <si>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</si>
  <si>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</si>
  <si>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</si>
  <si>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</si>
  <si>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</si>
  <si>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</si>
  <si>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</si>
  <si>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</si>
  <si>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</si>
  <si>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</si>
  <si>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</si>
  <si>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</si>
  <si>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</si>
  <si>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</si>
  <si>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</si>
  <si>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</si>
  <si>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</si>
  <si>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</si>
  <si>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</si>
  <si>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</si>
  <si>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</si>
  <si>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</si>
  <si>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</si>
  <si>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</si>
  <si>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</si>
  <si>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</si>
  <si>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</si>
  <si>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</si>
  <si>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</si>
  <si>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</si>
  <si>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</si>
  <si>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</si>
  <si>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</si>
  <si>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</si>
  <si>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</si>
  <si>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</si>
  <si>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</si>
  <si>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</si>
  <si>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</si>
  <si>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</si>
  <si>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</si>
  <si>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</si>
  <si>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</si>
  <si>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</si>
  <si>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</si>
  <si>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</si>
  <si>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</si>
  <si>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</si>
  <si>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</si>
  <si>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</si>
  <si>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</si>
  <si>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</si>
  <si>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</si>
  <si>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</si>
  <si>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</si>
  <si>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</si>
  <si>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</si>
  <si>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</si>
  <si>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</si>
  <si>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</si>
  <si>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</si>
  <si>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</si>
  <si>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</si>
  <si>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</si>
  <si>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</si>
  <si>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</si>
  <si>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</si>
  <si>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</si>
  <si>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</si>
  <si>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</si>
  <si>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</si>
  <si>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</si>
  <si>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</si>
  <si>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</si>
  <si>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</si>
  <si>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IPCA</t>
  </si>
  <si>
    <t>SELIC</t>
  </si>
  <si>
    <t>Grupo</t>
  </si>
  <si>
    <t>Renda</t>
  </si>
  <si>
    <t>Dependentes</t>
  </si>
  <si>
    <t>PL/AT</t>
  </si>
  <si>
    <t>LL/PL</t>
  </si>
  <si>
    <t>Estoques/AT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</si>
  <si>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</si>
  <si>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</si>
  <si>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</si>
  <si>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</si>
  <si>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</si>
  <si>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</si>
  <si>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</si>
  <si>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</si>
  <si>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</si>
  <si>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</si>
  <si>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</si>
  <si>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2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</si>
  <si>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</si>
  <si>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</si>
  <si>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</si>
  <si>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</si>
  <si>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</si>
  <si>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</si>
  <si>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</si>
  <si>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</si>
  <si>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</si>
  <si>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Baixa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</si>
  <si>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</si>
  <si>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</si>
  <si>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</si>
  <si>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</si>
  <si>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</si>
  <si>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</si>
  <si>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</si>
  <si>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</si>
  <si>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</si>
  <si>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</si>
  <si>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</si>
  <si>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</si>
  <si>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</si>
  <si>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</si>
  <si>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</si>
  <si>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</si>
  <si>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</si>
  <si>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</si>
  <si>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</si>
  <si>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</si>
  <si>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</si>
  <si>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</si>
  <si>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</si>
  <si>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</si>
  <si>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</si>
  <si>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</si>
  <si>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</si>
  <si>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</si>
  <si>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</si>
  <si>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</si>
  <si>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</si>
  <si>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</si>
  <si>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</si>
  <si>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</si>
  <si>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</si>
  <si>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</si>
  <si>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</si>
  <si>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</si>
  <si>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</si>
  <si>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</si>
  <si>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</si>
  <si>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</si>
  <si>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</si>
  <si>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</si>
  <si>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</si>
  <si>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</si>
  <si>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</si>
  <si>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</si>
  <si>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</si>
  <si>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</si>
  <si>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</si>
  <si>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</si>
  <si>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</si>
  <si>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</si>
  <si>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</si>
  <si>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</si>
  <si>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</si>
  <si>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Média +- 1 Desvio (68%)</t>
  </si>
  <si>
    <t>Média +- 2 Desvios (95%)</t>
  </si>
  <si>
    <t>Z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</si>
  <si>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</si>
  <si>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</si>
  <si>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</si>
  <si>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</si>
  <si>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</si>
  <si>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</si>
  <si>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</si>
  <si>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</si>
  <si>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</si>
  <si>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</si>
  <si>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</si>
  <si>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</si>
  <si>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</si>
  <si>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</si>
  <si>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</si>
  <si>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</si>
  <si>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</si>
  <si>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</si>
  <si>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</si>
  <si>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</si>
  <si>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</si>
  <si>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</si>
  <si>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</si>
  <si>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</si>
  <si>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</si>
  <si>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</si>
  <si>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</si>
  <si>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</si>
  <si>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</si>
  <si>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</si>
  <si>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</si>
  <si>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</si>
  <si>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</si>
  <si>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</si>
  <si>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</si>
  <si>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</si>
  <si>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</si>
  <si>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</si>
  <si>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</si>
  <si>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</si>
  <si>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</si>
  <si>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</si>
  <si>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</si>
  <si>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</si>
  <si>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</si>
  <si>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</si>
  <si>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</si>
  <si>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</si>
  <si>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</si>
  <si>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</si>
  <si>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</si>
  <si>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</si>
  <si>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</si>
  <si>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</si>
  <si>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</si>
  <si>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</si>
  <si>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</si>
  <si>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</si>
  <si>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</si>
  <si>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</si>
  <si>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</si>
  <si>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</si>
  <si>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</si>
  <si>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</si>
  <si>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</si>
  <si>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</si>
  <si>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</si>
  <si>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</si>
  <si>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</si>
  <si>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</si>
  <si>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</si>
  <si>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</si>
  <si>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</si>
  <si>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</si>
  <si>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</si>
  <si>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</si>
  <si>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</si>
  <si>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</si>
  <si>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</si>
  <si>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</si>
  <si>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</si>
  <si>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</si>
  <si>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</si>
  <si>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</si>
  <si>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</si>
  <si>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</si>
  <si>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</si>
  <si>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</si>
  <si>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</si>
  <si>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</si>
  <si>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</si>
  <si>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</si>
  <si>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</si>
  <si>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</si>
  <si>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</si>
  <si>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</si>
  <si>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</si>
  <si>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</si>
  <si>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</si>
  <si>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</si>
  <si>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</si>
  <si>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</si>
  <si>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</si>
  <si>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</si>
  <si>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</si>
  <si>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</si>
  <si>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</si>
  <si>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</si>
  <si>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</si>
  <si>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</si>
  <si>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</si>
  <si>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</si>
  <si>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</si>
  <si>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</si>
  <si>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</si>
  <si>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</si>
  <si>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</si>
  <si>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</si>
  <si>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</si>
  <si>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</si>
  <si>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</si>
  <si>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</si>
  <si>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</si>
  <si>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</si>
  <si>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</si>
  <si>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</si>
  <si>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</si>
  <si>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</si>
  <si>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</si>
  <si>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</si>
  <si>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</si>
  <si>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</si>
  <si>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</si>
  <si>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</si>
  <si>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</si>
  <si>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</si>
  <si>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</si>
  <si>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</si>
  <si>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</si>
  <si>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</si>
  <si>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</si>
  <si>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</si>
  <si>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</si>
  <si>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</si>
  <si>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</si>
  <si>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</si>
  <si>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</si>
  <si>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</si>
  <si>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</si>
  <si>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</si>
  <si>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</si>
  <si>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</si>
  <si>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</si>
  <si>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</si>
  <si>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</si>
  <si>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</si>
  <si>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</si>
  <si>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</si>
  <si>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</si>
  <si>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</si>
  <si>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</si>
  <si>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</si>
  <si>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</si>
  <si>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</si>
  <si>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</si>
  <si>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</si>
  <si>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</si>
  <si>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</si>
  <si>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</si>
  <si>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</si>
  <si>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</si>
  <si>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</si>
  <si>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</si>
  <si>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</si>
  <si>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</si>
  <si>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</si>
  <si>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</si>
  <si>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</si>
  <si>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</si>
  <si>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</si>
  <si>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</si>
  <si>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</si>
  <si>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</si>
  <si>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</si>
  <si>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</si>
  <si>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</si>
  <si>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</si>
  <si>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</si>
  <si>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</si>
  <si>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</si>
  <si>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</si>
  <si>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</si>
  <si>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</si>
  <si>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</si>
  <si>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</si>
  <si>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</si>
  <si>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</si>
  <si>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</si>
  <si>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</si>
  <si>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</si>
  <si>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</si>
  <si>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</si>
  <si>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</si>
  <si>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</si>
  <si>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</si>
  <si>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</si>
  <si>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</si>
  <si>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</si>
  <si>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</si>
  <si>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</si>
  <si>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</si>
  <si>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</si>
  <si>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</si>
  <si>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</si>
  <si>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</si>
  <si>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</si>
  <si>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</si>
  <si>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</si>
  <si>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</si>
  <si>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</si>
  <si>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</si>
  <si>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</si>
  <si>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</si>
  <si>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</si>
  <si>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</si>
  <si>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</si>
  <si>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</si>
  <si>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</si>
  <si>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</si>
  <si>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</si>
  <si>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</si>
  <si>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</si>
  <si>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</si>
  <si>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</si>
  <si>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</si>
  <si>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</si>
  <si>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</si>
  <si>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</si>
  <si>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</si>
  <si>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</si>
  <si>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</si>
  <si>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</si>
  <si>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</si>
  <si>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</si>
  <si>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</si>
  <si>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</si>
  <si>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</si>
  <si>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</si>
  <si>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</si>
  <si>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</si>
  <si>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</si>
  <si>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</si>
  <si>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</si>
  <si>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</si>
  <si>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</si>
  <si>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</si>
  <si>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</si>
  <si>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</si>
  <si>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</si>
  <si>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</si>
  <si>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</si>
  <si>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</si>
  <si>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</si>
  <si>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</si>
  <si>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</si>
  <si>
    <t>Conversão</t>
  </si>
  <si>
    <t>Gasto_MKT</t>
  </si>
  <si>
    <t xml:space="preserve">Conversão </t>
  </si>
  <si>
    <t>Não converti</t>
  </si>
  <si>
    <t>Converti</t>
  </si>
  <si>
    <t>Prob (Y =1) = 1 / (1+ exp^(-X))</t>
  </si>
  <si>
    <t>Prob(Y=1)</t>
  </si>
  <si>
    <t>Mau Pagador</t>
  </si>
  <si>
    <t>Bom Pagador</t>
  </si>
  <si>
    <t>Default = 0,6721 - 0,00039*Renda + 0,2513*Dependentes</t>
  </si>
  <si>
    <t>Score</t>
  </si>
  <si>
    <t>Ponto de Corte</t>
  </si>
  <si>
    <t>Média da Y</t>
  </si>
  <si>
    <t>Acertos</t>
  </si>
  <si>
    <t>Teste a própria amostra que eu ajustei o modelo</t>
  </si>
  <si>
    <t>Overfitting</t>
  </si>
  <si>
    <t>Taxa de Acerto</t>
  </si>
  <si>
    <t>Falsos Positivos</t>
  </si>
  <si>
    <t>Falsos Negativos</t>
  </si>
  <si>
    <t xml:space="preserve">O modelo diz que é Default (Y =1), e não é </t>
  </si>
  <si>
    <t>FP</t>
  </si>
  <si>
    <t>FN</t>
  </si>
  <si>
    <t>O modelo diz que é bom pagador (Y =0), quando na verdade dá default</t>
  </si>
  <si>
    <t>Taxa FN</t>
  </si>
  <si>
    <t>Limite até 10%</t>
  </si>
  <si>
    <t>Empresas</t>
  </si>
  <si>
    <t>Endividamento</t>
  </si>
  <si>
    <t>Ativo</t>
  </si>
  <si>
    <t>Passivo</t>
  </si>
  <si>
    <t>PL</t>
  </si>
  <si>
    <t>Menor PL/AT, maior o endividamento (risco) da empresa</t>
  </si>
  <si>
    <t>ROE</t>
  </si>
  <si>
    <t>Return on Equity</t>
  </si>
  <si>
    <t>Posto de Gasolina</t>
  </si>
  <si>
    <t>DRE</t>
  </si>
  <si>
    <t>(-) CMV</t>
  </si>
  <si>
    <t>(=) Lucro Bruto</t>
  </si>
  <si>
    <t>(-) Salários e Aluguel</t>
  </si>
  <si>
    <t>(=) Lucro Operacional</t>
  </si>
  <si>
    <t>(=) Lucro Líquido</t>
  </si>
  <si>
    <t>Dono</t>
  </si>
  <si>
    <t>Operação</t>
  </si>
  <si>
    <t>ROA</t>
  </si>
  <si>
    <t>Lucro Oper. / AT</t>
  </si>
  <si>
    <t>LL / PL</t>
  </si>
  <si>
    <t>(-) Despesa financeira</t>
  </si>
  <si>
    <t>DF(15%)</t>
  </si>
  <si>
    <t>Dono Ganha</t>
  </si>
  <si>
    <t>Rentabilidade</t>
  </si>
  <si>
    <t>Giro</t>
  </si>
  <si>
    <t>Retira LL/PL e Giro</t>
  </si>
  <si>
    <t>Default = -0,2859 + 1,8025*Endividamento</t>
  </si>
  <si>
    <t>Escore</t>
  </si>
  <si>
    <t>Diz Bom, mas é Mau</t>
  </si>
  <si>
    <t>&lt;10%</t>
  </si>
  <si>
    <t>Pagamento = -1,9659 - 2,9509*Solteiro + 0,1161*Idade + 1,3012*Mulher</t>
  </si>
  <si>
    <t>Ser solteiro, tende a não pagar</t>
  </si>
  <si>
    <t>Maior a idade, maior a chance de pagar</t>
  </si>
  <si>
    <t>As mulheres tendem a pagar mais em relação aos homens</t>
  </si>
  <si>
    <t>Prob (Y =1)</t>
  </si>
  <si>
    <t>Tx de Acerto</t>
  </si>
  <si>
    <t>Tx de FN</t>
  </si>
  <si>
    <t>Diz que não paga (Y = 0), mas ele pagou</t>
  </si>
  <si>
    <t>Tx de FP</t>
  </si>
  <si>
    <t>Diz que pagou (Y =1), mas ele não pagou</t>
  </si>
  <si>
    <t>$ na mesa</t>
  </si>
  <si>
    <t>Region</t>
  </si>
  <si>
    <t>Store</t>
  </si>
  <si>
    <t>Units Sold</t>
  </si>
  <si>
    <t>Average Retail Price</t>
  </si>
  <si>
    <t>Sales Rep</t>
  </si>
  <si>
    <t>Endcap</t>
  </si>
  <si>
    <t>Demo</t>
  </si>
  <si>
    <t>Demo1-3</t>
  </si>
  <si>
    <t>Demo4-5</t>
  </si>
  <si>
    <t>Natural</t>
  </si>
  <si>
    <t>Fitness</t>
  </si>
  <si>
    <t>FL</t>
  </si>
  <si>
    <t>Biscayne (aka Aventura)</t>
  </si>
  <si>
    <t>Morango</t>
  </si>
  <si>
    <t>Laranja</t>
  </si>
  <si>
    <t>Kiwi</t>
  </si>
  <si>
    <t>uva</t>
  </si>
  <si>
    <t>Boca Raton</t>
  </si>
  <si>
    <t>Coral Gables</t>
  </si>
  <si>
    <t>O que devemos fazer?</t>
  </si>
  <si>
    <t>Tirar Natural e Fitness</t>
  </si>
  <si>
    <t>Coral Springs</t>
  </si>
  <si>
    <t>Fort Lauderdale</t>
  </si>
  <si>
    <t>Palm Beach Gardens</t>
  </si>
  <si>
    <t>Plantation</t>
  </si>
  <si>
    <t>Sarasota</t>
  </si>
  <si>
    <t>MA</t>
  </si>
  <si>
    <t>Annapolis</t>
  </si>
  <si>
    <t>Bethesda</t>
  </si>
  <si>
    <t>Cedar Center</t>
  </si>
  <si>
    <t>Columbus</t>
  </si>
  <si>
    <t>Fair Lakes</t>
  </si>
  <si>
    <t>Georgetown</t>
  </si>
  <si>
    <t>Jenkintown</t>
  </si>
  <si>
    <t>Kentlands</t>
  </si>
  <si>
    <t>Louisville</t>
  </si>
  <si>
    <t>Marlton</t>
  </si>
  <si>
    <t>Mount Washington</t>
  </si>
  <si>
    <t>Old Town</t>
  </si>
  <si>
    <t>P Street</t>
  </si>
  <si>
    <t>Philadelphia</t>
  </si>
  <si>
    <t>Princeton</t>
  </si>
  <si>
    <t>Rockville</t>
  </si>
  <si>
    <t>Short Pump</t>
  </si>
  <si>
    <t>Tysons</t>
  </si>
  <si>
    <t>Vienna</t>
  </si>
  <si>
    <t>MW</t>
  </si>
  <si>
    <t>Ann Arbor</t>
  </si>
  <si>
    <t>Deerfield</t>
  </si>
  <si>
    <t>Galleria</t>
  </si>
  <si>
    <t>Gold Coast</t>
  </si>
  <si>
    <t>Lake Calhoun (aka Minneapolis)</t>
  </si>
  <si>
    <t>Lakeview</t>
  </si>
  <si>
    <t>Milwaukee</t>
  </si>
  <si>
    <t>New Lincoln Park (aka Lincoln Park)</t>
  </si>
  <si>
    <t>Northbrook</t>
  </si>
  <si>
    <t>Palatine</t>
  </si>
  <si>
    <t>Regency (aka Omaha)</t>
  </si>
  <si>
    <t>Sauganash</t>
  </si>
  <si>
    <t>South Loop</t>
  </si>
  <si>
    <t>West Bloomfield</t>
  </si>
  <si>
    <t>Wheaton</t>
  </si>
  <si>
    <t>Willowbrook</t>
  </si>
  <si>
    <t>Bedford</t>
  </si>
  <si>
    <t>Bellingham</t>
  </si>
  <si>
    <t>Cranston (aka Garden City Center)</t>
  </si>
  <si>
    <t>Framingham</t>
  </si>
  <si>
    <t>Fresh Pond</t>
  </si>
  <si>
    <t>Hadley</t>
  </si>
  <si>
    <t>Hingham</t>
  </si>
  <si>
    <t>Newtonville</t>
  </si>
  <si>
    <t>Portland ME (aka Portland)</t>
  </si>
  <si>
    <t>River Street</t>
  </si>
  <si>
    <t>University</t>
  </si>
  <si>
    <t>West Hartford</t>
  </si>
  <si>
    <t>Woburn</t>
  </si>
  <si>
    <t>NC</t>
  </si>
  <si>
    <t>Fresno</t>
  </si>
  <si>
    <t>Los Altos</t>
  </si>
  <si>
    <t>Napa</t>
  </si>
  <si>
    <t>Petaluma</t>
  </si>
  <si>
    <t>Redwood City</t>
  </si>
  <si>
    <t>Roseville</t>
  </si>
  <si>
    <t>Sacramento</t>
  </si>
  <si>
    <t>San Mateo</t>
  </si>
  <si>
    <t>San Rafael</t>
  </si>
  <si>
    <t>San Ramon</t>
  </si>
  <si>
    <t>Santa Cruz</t>
  </si>
  <si>
    <t>Santa Rosa</t>
  </si>
  <si>
    <t>SoMa</t>
  </si>
  <si>
    <t>Stevens Creek (aka Cupertino)</t>
  </si>
  <si>
    <t>Walnut Creek</t>
  </si>
  <si>
    <t>NE</t>
  </si>
  <si>
    <t>Bowery</t>
  </si>
  <si>
    <t>Chelsea</t>
  </si>
  <si>
    <t>Columbus Circle</t>
  </si>
  <si>
    <t>Edgewater</t>
  </si>
  <si>
    <t>Jericho</t>
  </si>
  <si>
    <t>Middletown</t>
  </si>
  <si>
    <t>Rose City</t>
  </si>
  <si>
    <t>Union Square</t>
  </si>
  <si>
    <t>West Orange</t>
  </si>
  <si>
    <t>White Plains</t>
  </si>
  <si>
    <t>PN</t>
  </si>
  <si>
    <t>Bellevue</t>
  </si>
  <si>
    <t>Bend</t>
  </si>
  <si>
    <t>Bridgeport</t>
  </si>
  <si>
    <t>Fremont</t>
  </si>
  <si>
    <t>Mill Plain</t>
  </si>
  <si>
    <t>Redmond</t>
  </si>
  <si>
    <t>Roosevelt Square</t>
  </si>
  <si>
    <t>Tanasbourne</t>
  </si>
  <si>
    <t>Westlake</t>
  </si>
  <si>
    <t>RM</t>
  </si>
  <si>
    <t>Academy</t>
  </si>
  <si>
    <t>Belmar</t>
  </si>
  <si>
    <t>Cerrillos (aka Santa Fe)</t>
  </si>
  <si>
    <t>Fort Collins</t>
  </si>
  <si>
    <t>Highlands Ranch</t>
  </si>
  <si>
    <t>Metcalf</t>
  </si>
  <si>
    <t>Pearl</t>
  </si>
  <si>
    <t>Pike's Peak</t>
  </si>
  <si>
    <t>Superior</t>
  </si>
  <si>
    <t>Tamarac</t>
  </si>
  <si>
    <t>SO</t>
  </si>
  <si>
    <t>Alpharetta (aka Alpharetta Harry's)</t>
  </si>
  <si>
    <t>Cobb (aka Cobb Harry's)</t>
  </si>
  <si>
    <t>Duluth</t>
  </si>
  <si>
    <t>Green Hills</t>
  </si>
  <si>
    <t>Mountain Brook</t>
  </si>
  <si>
    <t>Ponce de Lyon</t>
  </si>
  <si>
    <t>West Paces Ferry</t>
  </si>
  <si>
    <t>SP</t>
  </si>
  <si>
    <t>Arroyo</t>
  </si>
  <si>
    <t>Fairfax</t>
  </si>
  <si>
    <t>Fort Apache</t>
  </si>
  <si>
    <t>Glendale</t>
  </si>
  <si>
    <t>Henderson</t>
  </si>
  <si>
    <t>Jamboree</t>
  </si>
  <si>
    <t>Las Vegas Blvd</t>
  </si>
  <si>
    <t>Pacific Coast Highway (aka El Segundo)</t>
  </si>
  <si>
    <t>Pasadena</t>
  </si>
  <si>
    <t>Thousand Oaks</t>
  </si>
  <si>
    <t>Valencia</t>
  </si>
  <si>
    <t>Woodland Hills</t>
  </si>
  <si>
    <t>SW</t>
  </si>
  <si>
    <t>Alamo Quarry</t>
  </si>
  <si>
    <t>Bellaire</t>
  </si>
  <si>
    <t>Forest</t>
  </si>
  <si>
    <t>Lamar</t>
  </si>
  <si>
    <t>Parkway (aka Arlington)</t>
  </si>
  <si>
    <t>Plano</t>
  </si>
  <si>
    <t>Veterans</t>
  </si>
  <si>
    <t>R ao Quadrado</t>
  </si>
  <si>
    <t>R ao Quadrado Ajustado</t>
  </si>
  <si>
    <t>Vendas = 294,19 -28,61*Preço + 76,95*SalesRep + 304,96*Endcap +111,26*Demo + 73,66*Demo1-3 + 67,70*Demo4-5</t>
  </si>
  <si>
    <t>1) Qual seria a quantidade média de unidades vendidas proporcionado pelo Sales Rep?</t>
  </si>
  <si>
    <t>2) Qual seria a quantidade média de unidades vendidas proporcionado pelo End Cap?</t>
  </si>
  <si>
    <t>3) Qual seria a quantidade média de unidades vendidas proporcionado pelo Demo?</t>
  </si>
  <si>
    <t>4) Qual seria a quantidade média de unidades vendidas proporcionado pelo Demo  (1 a 3 semanas atrás)?</t>
  </si>
  <si>
    <t>5) Qual seria a quantidade média de unidades vendidas proporcionado pelo Demo  (4 a 5 semanas atrás)?</t>
  </si>
  <si>
    <t>6) Qual seria sua recomendação para o management?</t>
  </si>
  <si>
    <t>Email</t>
  </si>
  <si>
    <t>Avg, Session Length</t>
  </si>
  <si>
    <t>Time on App</t>
  </si>
  <si>
    <t>Length of Membership</t>
  </si>
  <si>
    <t>Time on Website</t>
  </si>
  <si>
    <t>Yearly Amount Spent</t>
  </si>
  <si>
    <t>mstephenson@fernandez,com</t>
  </si>
  <si>
    <t>Atributos (X)</t>
  </si>
  <si>
    <t>hduke@hotmail,com</t>
  </si>
  <si>
    <t>Website</t>
  </si>
  <si>
    <t>95% Sem relação</t>
  </si>
  <si>
    <t>pallen@yahoo,com</t>
  </si>
  <si>
    <t>App</t>
  </si>
  <si>
    <t>0% OK</t>
  </si>
  <si>
    <t>Fraca</t>
  </si>
  <si>
    <t>riverarebecca@gmail,com</t>
  </si>
  <si>
    <t>Consultoria</t>
  </si>
  <si>
    <t>mstephens@davidson-herman,com</t>
  </si>
  <si>
    <t>Membership</t>
  </si>
  <si>
    <t>alvareznancy@lucas,biz</t>
  </si>
  <si>
    <t>katherine20@yahoo,com</t>
  </si>
  <si>
    <t xml:space="preserve">Y </t>
  </si>
  <si>
    <t>awatkins@yahoo,com</t>
  </si>
  <si>
    <t>TICKET MÉDIO</t>
  </si>
  <si>
    <t>vchurch@walter-martinez,com</t>
  </si>
  <si>
    <t>bonnie69@lin,biz</t>
  </si>
  <si>
    <t>andrew06@peterson,com</t>
  </si>
  <si>
    <t>ryanwerner@freeman,biz</t>
  </si>
  <si>
    <t>knelson@gmail,com</t>
  </si>
  <si>
    <t>wrightpeter@yahoo,com</t>
  </si>
  <si>
    <t>taylormason@gmail,com</t>
  </si>
  <si>
    <t>jstark@anderson,com</t>
  </si>
  <si>
    <t>wjennings@gmail,com</t>
  </si>
  <si>
    <t>rebecca45@hale-bauer,biz</t>
  </si>
  <si>
    <t>alejandro75@hotmail,com</t>
  </si>
  <si>
    <t>samuel46@love-west,net</t>
  </si>
  <si>
    <t>megan33@gmail,com</t>
  </si>
  <si>
    <t>agolden@yahoo,com</t>
  </si>
  <si>
    <t>vstafford@hotmail,com</t>
  </si>
  <si>
    <t>denise22@hernandez-townsend,com</t>
  </si>
  <si>
    <t>youngbarbara@yahoo,com</t>
  </si>
  <si>
    <t>william25@mcconnell,com</t>
  </si>
  <si>
    <t>ijones@schaefer-carr,net</t>
  </si>
  <si>
    <t>heatherhall@yahoo,com</t>
  </si>
  <si>
    <t>tinasmith@martinez,info</t>
  </si>
  <si>
    <t>chasejennifer@hotmail,com</t>
  </si>
  <si>
    <t>jenniferbarnett@gmail,com</t>
  </si>
  <si>
    <t>jared39@hotmail,com</t>
  </si>
  <si>
    <t>briancarlson@page-fleming,com</t>
  </si>
  <si>
    <t>joshuaodom@gmail,com</t>
  </si>
  <si>
    <t>vickie90@lee-wilson,com</t>
  </si>
  <si>
    <t>duane56@hotmail,com</t>
  </si>
  <si>
    <t>enash@gmail,com</t>
  </si>
  <si>
    <t>sandraharrison@bailey-gordon,net</t>
  </si>
  <si>
    <t>cunninghamwilliam@hotmail,com</t>
  </si>
  <si>
    <t>teresaallen@hill-leach,info</t>
  </si>
  <si>
    <t>rhonda96@little,org</t>
  </si>
  <si>
    <t>lisacabrera@yahoo,com</t>
  </si>
  <si>
    <t>jasonrichardson@elliott,com</t>
  </si>
  <si>
    <t>hoovernicole@dorsey,net</t>
  </si>
  <si>
    <t>christopher20@gmail,com</t>
  </si>
  <si>
    <t>brianwilson@yahoo,com</t>
  </si>
  <si>
    <t>gonzaleskatie@gmail,com</t>
  </si>
  <si>
    <t>lsmith@chung,com</t>
  </si>
  <si>
    <t>dongarcia@hotmail,com</t>
  </si>
  <si>
    <t>kimberly46@garcia-nelson,biz</t>
  </si>
  <si>
    <t>william82@gmail,com</t>
  </si>
  <si>
    <t>brenda82@maldonado-gonzalez,net</t>
  </si>
  <si>
    <t>josephgould@west,info</t>
  </si>
  <si>
    <t>wbrady@yahoo,com</t>
  </si>
  <si>
    <t>smithtracey@mcgee,com</t>
  </si>
  <si>
    <t>amberchase@fowler,info</t>
  </si>
  <si>
    <t>gregoryholmes@hotmail,com</t>
  </si>
  <si>
    <t>jeffreydawson@gmail,com</t>
  </si>
  <si>
    <t>rjohns@gmail,com</t>
  </si>
  <si>
    <t>john85@martin-morgan,com</t>
  </si>
  <si>
    <t>vcoleman@yahoo,com</t>
  </si>
  <si>
    <t>98% do Ticket Médio é influenciado por consultoria, App e Programa Fidelidade</t>
  </si>
  <si>
    <t>floresarthur@yahoo,com</t>
  </si>
  <si>
    <t>ryan36@gmail,com</t>
  </si>
  <si>
    <t>chris67@ryan,biz</t>
  </si>
  <si>
    <t>katie25@gmail,com</t>
  </si>
  <si>
    <t>kyang@diaz,org</t>
  </si>
  <si>
    <t>tadams@contreras,info</t>
  </si>
  <si>
    <t>craigcastro@burgess,com</t>
  </si>
  <si>
    <t>ellen24@anthony,com</t>
  </si>
  <si>
    <t>davisrobert@hicks-smith,com</t>
  </si>
  <si>
    <t>walkerlaura@peterson-yates,com</t>
  </si>
  <si>
    <t>marc54@hotmail,com</t>
  </si>
  <si>
    <t>gregoryrussell@yahoo,com</t>
  </si>
  <si>
    <t>williamsjohnny@ferguson,info</t>
  </si>
  <si>
    <t>haydenrebecca@gmail,com</t>
  </si>
  <si>
    <t>langmatthew@hotmail,com</t>
  </si>
  <si>
    <t>david43@richards,com</t>
  </si>
  <si>
    <t>paulkemp@yahoo,com</t>
  </si>
  <si>
    <t>TICKET MÉDIO = -1035,34 + 25,72*CONSULTORIA_LOJA + 38,75*TEMPO_APP + 61,56*PROGRAMA_FIDELIDADE</t>
  </si>
  <si>
    <t>fbryant@gmail,com</t>
  </si>
  <si>
    <t>kimberlyfrederick@gmail,com</t>
  </si>
  <si>
    <t xml:space="preserve">Devo investir em App </t>
  </si>
  <si>
    <t>sharon82@saunders,info</t>
  </si>
  <si>
    <t>fishermichael@ramos,com</t>
  </si>
  <si>
    <t>ilawson@hotmail,com</t>
  </si>
  <si>
    <t>shafferdaniel@murphy-harris,info</t>
  </si>
  <si>
    <t>stevenanderson@yahoo,com</t>
  </si>
  <si>
    <t>richard16@boyer-pratt,com</t>
  </si>
  <si>
    <t>hyoung@jones,info</t>
  </si>
  <si>
    <t>erik46@hotmail,com</t>
  </si>
  <si>
    <t>rojasmichael@wagner-thomas,com</t>
  </si>
  <si>
    <t>lance88@briggs,com</t>
  </si>
  <si>
    <t>anthony09@hotmail,com</t>
  </si>
  <si>
    <t>audreyjohnson@rosales,com</t>
  </si>
  <si>
    <t>beth76@yahoo,com</t>
  </si>
  <si>
    <t>larrywest@davis,com</t>
  </si>
  <si>
    <t>raylopez@hotmail,com</t>
  </si>
  <si>
    <t>middletonrenee@gmail,com</t>
  </si>
  <si>
    <t>grichardson@ryan,info</t>
  </si>
  <si>
    <t>esmith@gmail,com</t>
  </si>
  <si>
    <t>michael53@munoz,com</t>
  </si>
  <si>
    <t>jacqueline46@mcdonald-smith,biz</t>
  </si>
  <si>
    <t>briannasantana@gmail,com</t>
  </si>
  <si>
    <t>mark52@yahoo,com</t>
  </si>
  <si>
    <t>acampbell@sanchez-velasquez,info</t>
  </si>
  <si>
    <t>qgarcia@williams,com</t>
  </si>
  <si>
    <t>jenniferking@hess,net</t>
  </si>
  <si>
    <t>taylor91@hotmail,com</t>
  </si>
  <si>
    <t>afry@ford,biz</t>
  </si>
  <si>
    <t>amandadean@gmail,com</t>
  </si>
  <si>
    <t>brenda68@hotmail,com</t>
  </si>
  <si>
    <t>bakerdrew@gmail,com</t>
  </si>
  <si>
    <t>connorlambert@yahoo,com</t>
  </si>
  <si>
    <t>tknapp@yahoo,com</t>
  </si>
  <si>
    <t>garcialisa@yahoo,com</t>
  </si>
  <si>
    <t>josephallen@hotmail,com</t>
  </si>
  <si>
    <t>hailey18@yahoo,com</t>
  </si>
  <si>
    <t>whess@hotmail,com</t>
  </si>
  <si>
    <t>josesims@hunter,com</t>
  </si>
  <si>
    <t>dtaylor@webb,com</t>
  </si>
  <si>
    <t>briangonzales@gmail,com</t>
  </si>
  <si>
    <t>jared99@yahoo,com</t>
  </si>
  <si>
    <t>qchristian@martinez-allen,com</t>
  </si>
  <si>
    <t>ngarcia@donaldson,info</t>
  </si>
  <si>
    <t>scastillo@hotmail,com</t>
  </si>
  <si>
    <t>joshua56@garcia,com</t>
  </si>
  <si>
    <t>richard81@day,org</t>
  </si>
  <si>
    <t>jessica97@hotmail,com</t>
  </si>
  <si>
    <t>angelaphillips@gmail,com</t>
  </si>
  <si>
    <t>donald67@harrison,com</t>
  </si>
  <si>
    <t>zmalone@yahoo,com</t>
  </si>
  <si>
    <t>rlindsey@norris,com</t>
  </si>
  <si>
    <t>lewisgabrielle@hotmail,com</t>
  </si>
  <si>
    <t>kristina69@gmail,com</t>
  </si>
  <si>
    <t>krista86@norton,net</t>
  </si>
  <si>
    <t>chelsea05@hansen,com</t>
  </si>
  <si>
    <t>jill33@allen,com</t>
  </si>
  <si>
    <t>welchashlee@hotmail,com</t>
  </si>
  <si>
    <t>dawnlewis@watkins,org</t>
  </si>
  <si>
    <t>ashleychristopher@gmail,com</t>
  </si>
  <si>
    <t>acontreras@hotmail,com</t>
  </si>
  <si>
    <t>alvaradoadam@jones-thompson,com</t>
  </si>
  <si>
    <t>thomasgeorge@gonzalez-grant,com</t>
  </si>
  <si>
    <t>solischristina@gmail,com</t>
  </si>
  <si>
    <t>jacksonboone@rubio,com</t>
  </si>
  <si>
    <t>kaitlyn78@chang,com</t>
  </si>
  <si>
    <t>francisgeorge@thomas,org</t>
  </si>
  <si>
    <t>linda90@yoder,org</t>
  </si>
  <si>
    <t>david79@lopez-montes,com</t>
  </si>
  <si>
    <t>micheleblanchard@lopez-greene,com</t>
  </si>
  <si>
    <t>pmercado@rodriguez,com</t>
  </si>
  <si>
    <t>james30@carter,biz</t>
  </si>
  <si>
    <t>parkerkayla@miles,com</t>
  </si>
  <si>
    <t>alicia85@lee,com</t>
  </si>
  <si>
    <t>dominguezjacob@hotmail,com</t>
  </si>
  <si>
    <t>ebrown@osborne,com</t>
  </si>
  <si>
    <t>nathan86@hotmail,com</t>
  </si>
  <si>
    <t>aaron11@luna,com</t>
  </si>
  <si>
    <t>fsnow@ellis,com</t>
  </si>
  <si>
    <t>asilva@yahoo,com</t>
  </si>
  <si>
    <t>casey21@johnson,com</t>
  </si>
  <si>
    <t>campbellross@yahoo,com</t>
  </si>
  <si>
    <t>blevinseric@stephens,com</t>
  </si>
  <si>
    <t>stevenking@patterson,com</t>
  </si>
  <si>
    <t>samuel94@hotmail,com</t>
  </si>
  <si>
    <t>johnsonpaul@keller-woodard,org</t>
  </si>
  <si>
    <t>twilliams@gibbs,net</t>
  </si>
  <si>
    <t>teresapacheco@salinas,biz</t>
  </si>
  <si>
    <t>allison80@carson-hansen,com</t>
  </si>
  <si>
    <t>turnerryan@hotmail,com</t>
  </si>
  <si>
    <t>walkererica@scott,com</t>
  </si>
  <si>
    <t>mark94@yahoo,com</t>
  </si>
  <si>
    <t>daniellecuevas@hotmail,com</t>
  </si>
  <si>
    <t>gbarnes@gmail,com</t>
  </si>
  <si>
    <t>cody68@hotmail,com</t>
  </si>
  <si>
    <t>fischermonica@gmail,com</t>
  </si>
  <si>
    <t>brenda25@gmail,com</t>
  </si>
  <si>
    <t>david58@yahoo,com</t>
  </si>
  <si>
    <t>clifford76@johnson,com</t>
  </si>
  <si>
    <t>jacquelinehughes@bennett-branch,info</t>
  </si>
  <si>
    <t>victoria53@hotmail,com</t>
  </si>
  <si>
    <t>cunninghamkyle@ellis-parker,org</t>
  </si>
  <si>
    <t>jjones@yahoo,com</t>
  </si>
  <si>
    <t>michaelferguson@torres-miles,net</t>
  </si>
  <si>
    <t>crawforderik@price,org</t>
  </si>
  <si>
    <t>jlawson@mccarthy,com</t>
  </si>
  <si>
    <t>marshchristopher@zimmerman-villegas,com</t>
  </si>
  <si>
    <t>oolson@collins,com</t>
  </si>
  <si>
    <t>isaiahcampbell@yahoo,com</t>
  </si>
  <si>
    <t>kcannon@alvarez-cline,info</t>
  </si>
  <si>
    <t>nielsencarmen@harrell,net</t>
  </si>
  <si>
    <t>efreeman@moore,com</t>
  </si>
  <si>
    <t>roblessarah@hotmail,com</t>
  </si>
  <si>
    <t>christopherhaas@gmail,com</t>
  </si>
  <si>
    <t>ethomas@yahoo,com</t>
  </si>
  <si>
    <t>wevans@gmail,com</t>
  </si>
  <si>
    <t>patrickorr@yahoo,com</t>
  </si>
  <si>
    <t>mary84@edwards,com</t>
  </si>
  <si>
    <t>longwilliam@gmail,com</t>
  </si>
  <si>
    <t>lisagutierrez@johnson-herring,net</t>
  </si>
  <si>
    <t>david81@hotmail,com</t>
  </si>
  <si>
    <t>jacksonking@mccormick,com</t>
  </si>
  <si>
    <t>jessica04@christian-riley,com</t>
  </si>
  <si>
    <t>simmonsmartin@hardy,com</t>
  </si>
  <si>
    <t>michellejohnson@sanders-rodriguez,com</t>
  </si>
  <si>
    <t>tylerhernandez@barton,info</t>
  </si>
  <si>
    <t>connerjoseph@gmail,com</t>
  </si>
  <si>
    <t>jeffrey54@mcdonald-williams,com</t>
  </si>
  <si>
    <t>hevans@kelly-nunez,org</t>
  </si>
  <si>
    <t>lewiskendra@yahoo,com</t>
  </si>
  <si>
    <t>freemantina@cannon,org</t>
  </si>
  <si>
    <t>wagnerbrian@hotmail,com</t>
  </si>
  <si>
    <t>melissa08@nelson,com</t>
  </si>
  <si>
    <t>karina59@gmail,com</t>
  </si>
  <si>
    <t>baldwinbryan@estrada-silva,biz</t>
  </si>
  <si>
    <t>audreyguerrero@carey,com</t>
  </si>
  <si>
    <t>drew29@hotmail,com</t>
  </si>
  <si>
    <t>michael00@yahoo,com</t>
  </si>
  <si>
    <t>jgray@khan-allen,com</t>
  </si>
  <si>
    <t>bushsusan@hotmail,com</t>
  </si>
  <si>
    <t>charris@gmail,com</t>
  </si>
  <si>
    <t>longphillip@yahoo,com</t>
  </si>
  <si>
    <t>madisonalexander@gmail,com</t>
  </si>
  <si>
    <t>mfoster@brown-white,com</t>
  </si>
  <si>
    <t>sanchezkara@hotmail,com</t>
  </si>
  <si>
    <t>floresbradley@hotmail,com</t>
  </si>
  <si>
    <t>lamryan@curtis-garcia,net</t>
  </si>
  <si>
    <t>alexandra26@summers-davis,com</t>
  </si>
  <si>
    <t>ocortez@gmail,com</t>
  </si>
  <si>
    <t>melinda39@morton,info</t>
  </si>
  <si>
    <t>lisa94@jackson,com</t>
  </si>
  <si>
    <t>lucastaylor@yahoo,com</t>
  </si>
  <si>
    <t>apark@walsh-obrien,net</t>
  </si>
  <si>
    <t>dominguezmaria@gmail,com</t>
  </si>
  <si>
    <t>jimmy11@hardin,com</t>
  </si>
  <si>
    <t>patriciajackson@jenkins,info</t>
  </si>
  <si>
    <t>rayvanessa@fischer,com</t>
  </si>
  <si>
    <t>gharrison@davis,com</t>
  </si>
  <si>
    <t>alexandermichael@hotmail,com</t>
  </si>
  <si>
    <t>christopher66@hotmail,com</t>
  </si>
  <si>
    <t>archeremily@baldwin,com</t>
  </si>
  <si>
    <t>hornesteven@gmail,com</t>
  </si>
  <si>
    <t>william28@gmail,com</t>
  </si>
  <si>
    <t>karenosborne@yahoo,com</t>
  </si>
  <si>
    <t>chansen@holt,com</t>
  </si>
  <si>
    <t>hallthomas@lane,com</t>
  </si>
  <si>
    <t>taylorkimberly@yahoo,com</t>
  </si>
  <si>
    <t>clester@yahoo,com</t>
  </si>
  <si>
    <t>pvega@hotmail,com</t>
  </si>
  <si>
    <t>vmartin@yahoo,com</t>
  </si>
  <si>
    <t>andreperez@hotmail,com</t>
  </si>
  <si>
    <t>anntaylor@hotmail,com</t>
  </si>
  <si>
    <t>hickmanelizabeth@yahoo,com</t>
  </si>
  <si>
    <t>halljohn@yahoo,com</t>
  </si>
  <si>
    <t>cohensean@yahoo,com</t>
  </si>
  <si>
    <t>jmartinez@anderson,org</t>
  </si>
  <si>
    <t>cbrady@gonzalez-miller,com</t>
  </si>
  <si>
    <t>pkline@hotmail,com</t>
  </si>
  <si>
    <t>martha91@garrison,net</t>
  </si>
  <si>
    <t>maureenlopez@gmail,com</t>
  </si>
  <si>
    <t>russellbaldwin@ferrell,info</t>
  </si>
  <si>
    <t>amandastanley@yahoo,com</t>
  </si>
  <si>
    <t>george02@hotmail,com</t>
  </si>
  <si>
    <t>swilliams@ball-arroyo,com</t>
  </si>
  <si>
    <t>taylorjared@foster,net</t>
  </si>
  <si>
    <t>keith13@yahoo,com</t>
  </si>
  <si>
    <t>schmidtdenise@hotmail,com</t>
  </si>
  <si>
    <t>jasmin20@salas,com</t>
  </si>
  <si>
    <t>christophermorrison@mcguire-carter,biz</t>
  </si>
  <si>
    <t>deborah51@yahoo,com</t>
  </si>
  <si>
    <t>melindahartman@gmail,com</t>
  </si>
  <si>
    <t>sharper@yahoo,com</t>
  </si>
  <si>
    <t>jessicabrewer@simmons,net</t>
  </si>
  <si>
    <t>beckycarson@jones-brown,biz</t>
  </si>
  <si>
    <t>jennifer24@hotmail,com</t>
  </si>
  <si>
    <t>jeremy00@yahoo,com</t>
  </si>
  <si>
    <t>wellsjuan@schroeder,com</t>
  </si>
  <si>
    <t>gregorystewart@hotmail,com</t>
  </si>
  <si>
    <t>tammyjones@griffin,com</t>
  </si>
  <si>
    <t>djohnson@hotmail,com</t>
  </si>
  <si>
    <t>kenneth27@smith,com</t>
  </si>
  <si>
    <t>johnathan33@yahoo,com</t>
  </si>
  <si>
    <t>carrillojacob@perry-larsen,com</t>
  </si>
  <si>
    <t>greenelizabeth@edwards,com</t>
  </si>
  <si>
    <t>denisemorrow@johnson-james,net</t>
  </si>
  <si>
    <t>wandaphillips@leonard,com</t>
  </si>
  <si>
    <t>zachary94@gmail,com</t>
  </si>
  <si>
    <t>ppowell@gmail,com</t>
  </si>
  <si>
    <t>bhill@pierce-kane,info</t>
  </si>
  <si>
    <t>matthewgraves@mills-shaffer,com</t>
  </si>
  <si>
    <t>nwagner@yahoo,com</t>
  </si>
  <si>
    <t>jamesfaulkner@hoffman-wolfe,org</t>
  </si>
  <si>
    <t>phillipscarrie@gmail,com</t>
  </si>
  <si>
    <t>samantha84@cortez,com</t>
  </si>
  <si>
    <t>edward29@knapp,com</t>
  </si>
  <si>
    <t>hannahgilbert@gmail,com</t>
  </si>
  <si>
    <t>lschroeder@gmail,com</t>
  </si>
  <si>
    <t>thomaswendy@yahoo,com</t>
  </si>
  <si>
    <t>fuenteskathryn@schmidt-johnson,org</t>
  </si>
  <si>
    <t>melissa08@rowe,net</t>
  </si>
  <si>
    <t>bradleysmith@barber,com</t>
  </si>
  <si>
    <t>morganorozco@hotmail,com</t>
  </si>
  <si>
    <t>johnsonhannah@gmail,com</t>
  </si>
  <si>
    <t>javier02@landry,net</t>
  </si>
  <si>
    <t>lmalone@gmail,com</t>
  </si>
  <si>
    <t>brandon77@richardson,com</t>
  </si>
  <si>
    <t>bhamilton@shaw,biz</t>
  </si>
  <si>
    <t>randyrobinson@hotmail,com</t>
  </si>
  <si>
    <t>ecruz@yahoo,com</t>
  </si>
  <si>
    <t>wrightdanielle@gmail,com</t>
  </si>
  <si>
    <t>deandanny@yahoo,com</t>
  </si>
  <si>
    <t>dblair@gmail,com</t>
  </si>
  <si>
    <t>veronicapruitt@hotmail,com</t>
  </si>
  <si>
    <t>davischristina@hotmail,com</t>
  </si>
  <si>
    <t>douglasdunlap@boone-rose,com</t>
  </si>
  <si>
    <t>david28@wallace-hill,org</t>
  </si>
  <si>
    <t>williammoore@rose,com</t>
  </si>
  <si>
    <t>angela25@walker,com</t>
  </si>
  <si>
    <t>arice@reynolds,info</t>
  </si>
  <si>
    <t>adam75@gmail,com</t>
  </si>
  <si>
    <t>charlesgutierrez@hotmail,com</t>
  </si>
  <si>
    <t>codyandrews@hotmail,com</t>
  </si>
  <si>
    <t>wheelernancy@hernandez,com</t>
  </si>
  <si>
    <t>drew27@ryan-thompson,com</t>
  </si>
  <si>
    <t>suzanne63@gmail,com</t>
  </si>
  <si>
    <t>mitchellscott@gmail,com</t>
  </si>
  <si>
    <t>laurajimenez@gmail,com</t>
  </si>
  <si>
    <t>rogersheather@hamilton-jensen,org</t>
  </si>
  <si>
    <t>ievans@hotmail,com</t>
  </si>
  <si>
    <t>john85@rodriguez,info</t>
  </si>
  <si>
    <t>phillipsmark@byrd,net</t>
  </si>
  <si>
    <t>elizabeth61@berg-braun,com</t>
  </si>
  <si>
    <t>dbenson@simpson,net</t>
  </si>
  <si>
    <t>stephaniehill@hotmail,com</t>
  </si>
  <si>
    <t>davisbriana@gmail,com</t>
  </si>
  <si>
    <t>kday@gmail,com</t>
  </si>
  <si>
    <t>jonathanconner@morales,biz</t>
  </si>
  <si>
    <t>anneingram@miller-alexander,com</t>
  </si>
  <si>
    <t>jeffery48@mcguire,com</t>
  </si>
  <si>
    <t>theresamitchell@martin-chambers,biz</t>
  </si>
  <si>
    <t>christianwade@butler,info</t>
  </si>
  <si>
    <t>tina16@santiago,com</t>
  </si>
  <si>
    <t>vancealicia@hotmail,com</t>
  </si>
  <si>
    <t>dbell@hotmail,com</t>
  </si>
  <si>
    <t>pamelahampton@martin-cobb,com</t>
  </si>
  <si>
    <t>mark81@wagner,com</t>
  </si>
  <si>
    <t>awerner@manning,com</t>
  </si>
  <si>
    <t>robertramirez@kaiser,com</t>
  </si>
  <si>
    <t>justin26@gmail,com</t>
  </si>
  <si>
    <t>douglas95@yahoo,com</t>
  </si>
  <si>
    <t>qmorse@yahoo,com</t>
  </si>
  <si>
    <t>jason50@bates,net</t>
  </si>
  <si>
    <t>qeaton@savage,com</t>
  </si>
  <si>
    <t>tluna@hotmail,com</t>
  </si>
  <si>
    <t>kara33@gmail,com</t>
  </si>
  <si>
    <t>thomas22@yahoo,com</t>
  </si>
  <si>
    <t>david47@hotmail,com</t>
  </si>
  <si>
    <t>beasleyjoseph@hotmail,com</t>
  </si>
  <si>
    <t>hoffmandaniel@yahoo,com</t>
  </si>
  <si>
    <t>garnerjustin@king,com</t>
  </si>
  <si>
    <t>francesjohnson@lee,com</t>
  </si>
  <si>
    <t>awu@robinson,org</t>
  </si>
  <si>
    <t>xevans@hotmail,com</t>
  </si>
  <si>
    <t>lauriewilson@jackson,com</t>
  </si>
  <si>
    <t>cruiz@yahoo,com</t>
  </si>
  <si>
    <t>tammy12@gmail,com</t>
  </si>
  <si>
    <t>adamperkins@terrell,com</t>
  </si>
  <si>
    <t>willie26@johnson-howard,com</t>
  </si>
  <si>
    <t>yvaughn@meyer,com</t>
  </si>
  <si>
    <t>carolfarley@gmail,com</t>
  </si>
  <si>
    <t>rhonda01@gmail,com</t>
  </si>
  <si>
    <t>david80@knight,com</t>
  </si>
  <si>
    <t>aaron04@yahoo,com</t>
  </si>
  <si>
    <t>kaylahenderson@hotmail,com</t>
  </si>
  <si>
    <t>mholt@hotmail,com</t>
  </si>
  <si>
    <t>tanya20@gmail,com</t>
  </si>
  <si>
    <t>aaron89@gmail,com</t>
  </si>
  <si>
    <t>hunterlucas@gmail,com</t>
  </si>
  <si>
    <t>sfarley@jones,com</t>
  </si>
  <si>
    <t>sarahtran@dixon,com</t>
  </si>
  <si>
    <t>randywhite@armstrong,biz</t>
  </si>
  <si>
    <t>tsmith@yahoo,com</t>
  </si>
  <si>
    <t>martinezleah@carter,com</t>
  </si>
  <si>
    <t>steven00@combs,com</t>
  </si>
  <si>
    <t>blakekent@smith-pena,com</t>
  </si>
  <si>
    <t>amanda03@yahoo,com</t>
  </si>
  <si>
    <t>brandonsmith@yahoo,com</t>
  </si>
  <si>
    <t>thardy@perry,com</t>
  </si>
  <si>
    <t>michael86@yahoo,com</t>
  </si>
  <si>
    <t>ulee@wells,com</t>
  </si>
  <si>
    <t>judithsmith@jimenez,biz</t>
  </si>
  <si>
    <t>nblack@smith-romero,biz</t>
  </si>
  <si>
    <t>michaelcampbell@yahoo,com</t>
  </si>
  <si>
    <t>rcarter@crane-thompson,org</t>
  </si>
  <si>
    <t>dwhite@gmail,com</t>
  </si>
  <si>
    <t>vancemichelle@gmail,com</t>
  </si>
  <si>
    <t>kylemelendez@hotmail,com</t>
  </si>
  <si>
    <t>richard35@hale-duncan,net</t>
  </si>
  <si>
    <t>waltonkaren@gmail,com</t>
  </si>
  <si>
    <t>contrerastiffany@gmail,com</t>
  </si>
  <si>
    <t>rogerstiffany@wilson-horne,com</t>
  </si>
  <si>
    <t>waltercharles@sanders,net</t>
  </si>
  <si>
    <t>john96@chan-anderson,biz</t>
  </si>
  <si>
    <t>bushsharon@barber,com</t>
  </si>
  <si>
    <t>nicolegay@jennings,com</t>
  </si>
  <si>
    <t>rchambers@hotmail,com</t>
  </si>
  <si>
    <t>gomezalicia@hotmail,com</t>
  </si>
  <si>
    <t>potterkenneth@strickland,com</t>
  </si>
  <si>
    <t>charlesjackson@brady-fuller,net</t>
  </si>
  <si>
    <t>jacquelinewest@pace-herrera,com</t>
  </si>
  <si>
    <t>stevenjohnson@yahoo,com</t>
  </si>
  <si>
    <t>johnsonchelsea@gmail,com</t>
  </si>
  <si>
    <t>jenniferjenkins@jones,com</t>
  </si>
  <si>
    <t>ebutler@rogers-gonzalez,com</t>
  </si>
  <si>
    <t>ellenlucas@cox,org</t>
  </si>
  <si>
    <t>elizabethnunez@vasquez-nelson,net</t>
  </si>
  <si>
    <t>ramirezjacob@turner,com</t>
  </si>
  <si>
    <t>brian51@cook,info</t>
  </si>
  <si>
    <t>victoriajohnson@gmail,com</t>
  </si>
  <si>
    <t>lawrencewalton@hotmail,com</t>
  </si>
  <si>
    <t>ashleymoreno@gmail,com</t>
  </si>
  <si>
    <t>wesleyvance@moore,com</t>
  </si>
  <si>
    <t>edwardbrown@yahoo,com</t>
  </si>
  <si>
    <t>youngellen@hotmail,com</t>
  </si>
  <si>
    <t>robin80@yahoo,com</t>
  </si>
  <si>
    <t>dana59@hotmail,com</t>
  </si>
  <si>
    <t>bwilliams@hotmail,com</t>
  </si>
  <si>
    <t>whitetyler@anderson-avery,com</t>
  </si>
  <si>
    <t>rwilliams@trujillo,biz</t>
  </si>
  <si>
    <t>randall85@williams,com</t>
  </si>
  <si>
    <t>kevin45@mathews,net</t>
  </si>
  <si>
    <t>deborah48@white,com</t>
  </si>
  <si>
    <t>hoganrichard@george,com</t>
  </si>
  <si>
    <t>kelly24@lewis,info</t>
  </si>
  <si>
    <t>katherinegray@yahoo,com</t>
  </si>
  <si>
    <t>efoster@williamson-boyd,org</t>
  </si>
  <si>
    <t>jordandavid@gmail,com</t>
  </si>
  <si>
    <t>sanchezamber@scott-patterson,com</t>
  </si>
  <si>
    <t>tinayoung@hotmail,com</t>
  </si>
  <si>
    <t>alicia28@fuller,com</t>
  </si>
  <si>
    <t>rileyalejandro@gmail,com</t>
  </si>
  <si>
    <t>oliviamarshall@sawyer-sellers,com</t>
  </si>
  <si>
    <t>hortonrobert@hotmail,com</t>
  </si>
  <si>
    <t>montgomerycheyenne@hotmail,com</t>
  </si>
  <si>
    <t>martinkristi@sanchez-coleman,com</t>
  </si>
  <si>
    <t>jefferycampbell@gmail,com</t>
  </si>
  <si>
    <t>webertom@phelps,com</t>
  </si>
  <si>
    <t>aschmidt@johnson,biz</t>
  </si>
  <si>
    <t>lisadelgado@gmail,com</t>
  </si>
  <si>
    <t>sharongraves@yahoo,com</t>
  </si>
  <si>
    <t>flevine@gmail,com</t>
  </si>
  <si>
    <t>rskinner@johnson-jefferson,com</t>
  </si>
  <si>
    <t>kiarakim@harris,org</t>
  </si>
  <si>
    <t>rachelrodriguez@lara-waters,com</t>
  </si>
  <si>
    <t>dbrown@gmail,com</t>
  </si>
  <si>
    <t>mary45@gmail,com</t>
  </si>
  <si>
    <t>marcusleach@floyd,org</t>
  </si>
  <si>
    <t>lmunoz@yahoo,com</t>
  </si>
  <si>
    <t>dvasquez@wiley,com</t>
  </si>
  <si>
    <t>dylanmartin@hotmail,com</t>
  </si>
  <si>
    <t>xkaufman@gmail,com</t>
  </si>
  <si>
    <t>jasonhensley@yahoo,com</t>
  </si>
  <si>
    <t>gstrong@hotmail,com</t>
  </si>
  <si>
    <t>arnoldsamuel@wilson,com</t>
  </si>
  <si>
    <t>scottrose@yahoo,com</t>
  </si>
  <si>
    <t>salazarkaren@hotmail,com</t>
  </si>
  <si>
    <t>susanibarra@yahoo,com</t>
  </si>
  <si>
    <t>nhenry@hotmail,com</t>
  </si>
  <si>
    <t>millerrachel@gallagher-nichols,com</t>
  </si>
  <si>
    <t>garciakevin@gmail,com</t>
  </si>
  <si>
    <t>philliproberson@yahoo,com</t>
  </si>
  <si>
    <t>kstafford@estes-nguyen,com</t>
  </si>
  <si>
    <t>kennethperry@bowen,org</t>
  </si>
  <si>
    <t>prussell@lopez,com</t>
  </si>
  <si>
    <t>mosleyjacob@yahoo,com</t>
  </si>
  <si>
    <t>rhaas@yahoo,com</t>
  </si>
  <si>
    <t>antonioharris@hotmail,com</t>
  </si>
  <si>
    <t>austinthomas@gmail,com</t>
  </si>
  <si>
    <t>bethsullivan@reed,net</t>
  </si>
  <si>
    <t>ncummings@yahoo,com</t>
  </si>
  <si>
    <t>hking@hotmail,com</t>
  </si>
  <si>
    <t>annstone@hotmail,com</t>
  </si>
  <si>
    <t>christopher44@hotmail,com</t>
  </si>
  <si>
    <t>autumn88@mendoza-mills,com</t>
  </si>
  <si>
    <t>dhudson@ramos,net</t>
  </si>
  <si>
    <t>egomez@hotmail,com</t>
  </si>
  <si>
    <t>kimberlyruiz@smith-gordon,com</t>
  </si>
  <si>
    <t>mooremichelle@logan,com</t>
  </si>
  <si>
    <t>aaron22@gmail,com</t>
  </si>
  <si>
    <t>michelleshepherd@price,com</t>
  </si>
  <si>
    <t>zscott@wright,com</t>
  </si>
  <si>
    <t>tracy79@wheeler,net</t>
  </si>
  <si>
    <t>brian28@sanchez,org</t>
  </si>
  <si>
    <t>leonardhancock@hotmail,com</t>
  </si>
  <si>
    <t>davidsonkathleen@gmail,com</t>
  </si>
  <si>
    <t>nathan84@lowery,net</t>
  </si>
  <si>
    <t>kellydeborah@chan,biz</t>
  </si>
  <si>
    <t>lewisjessica@craig-evans,com</t>
  </si>
  <si>
    <t>katrina56@gmail,com</t>
  </si>
  <si>
    <t>dale88@hotmail,com</t>
  </si>
  <si>
    <t>cwilson@hotmail,com</t>
  </si>
  <si>
    <t>hannahwilson@davidson,com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</si>
</sst>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0.0000"/>
    <numFmt numFmtId="167" formatCode="0.0000%"/>
    <numFmt numFmtId="168" formatCode="#,##0_ ;\-#,##0\ "/>
    <numFmt numFmtId="170" formatCode="0.0%"/>
    <numFmt numFmtId="171" formatCode="0.000000%"/>
    <numFmt numFmtId="172" formatCode="0.0000000"/>
    <numFmt numFmtId="173" formatCode="0.0000000%"/>
    <numFmt numFmtId="174" formatCode="0.0"/>
    <numFmt numFmtId="175" formatCode="0.000000000%"/>
    <numFmt numFmtId="176" formatCode="0.00000"/>
  </numFmts>
  <fonts count="5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1"/>
      <color theme="1"/>
      <name val="Calibri"/>
      <family val="2"/>
    </font>
    <font>
      <b/>
      <sz val="16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0" fontId="20" fillId="0" borderId="1"/>
    <xf numFmtId="9" fontId="20" fillId="0" borderId="1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1" applyFont="0" applyFill="0" applyBorder="0" applyAlignment="0" applyProtection="0"/>
    <xf numFmtId="44" fontId="37" fillId="0" borderId="0" applyFont="0" applyFill="0" applyBorder="0" applyAlignment="0" applyProtection="0"/>
    <xf numFmtId="9" fontId="3" fillId="0" borderId="1" applyFont="0" applyFill="0" applyBorder="0" applyAlignment="0" applyProtection="0"/>
  </cellStyleXfs>
  <cellXfs count="270">
    <xf numFmtId="0" fontId="0" fillId="0" borderId="0" xfId="0"/>
    <xf numFmtId="0" fontId="1" fillId="0" borderId="0" xfId="0" applyFont="1"/>
    <xf numFmtId="0" fontId="4" fillId="0" borderId="0" xfId="0" applyFont="1"/>
    <xf numFmtId="0" fontId="6" fillId="0" borderId="0" xfId="0" applyFont="1"/>
    <xf numFmtId="0" fontId="7" fillId="3" borderId="2" xfId="0" applyFont="1" applyFill="1" applyBorder="1" applyAlignment="1">
      <alignment horizontal="center"/>
    </xf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10" fillId="0" borderId="0" xfId="0" applyFont="1" applyAlignment="1">
      <alignment horizontal="right"/>
    </xf>
    <xf numFmtId="0" fontId="10" fillId="4" borderId="1" xfId="0" applyFont="1" applyFill="1" applyBorder="1" applyAlignment="1">
      <alignment horizontal="center"/>
    </xf>
    <xf numFmtId="0" fontId="11" fillId="0" borderId="0" xfId="0" applyFont="1"/>
    <xf numFmtId="0" fontId="10" fillId="0" borderId="0" xfId="0" applyFont="1"/>
    <xf numFmtId="10" fontId="1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2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0" fontId="14" fillId="0" borderId="0" xfId="0" applyFont="1"/>
    <xf numFmtId="0" fontId="12" fillId="5" borderId="2" xfId="0" applyFont="1" applyFill="1" applyBorder="1" applyAlignment="1">
      <alignment horizontal="center" wrapText="1"/>
    </xf>
    <xf numFmtId="0" fontId="12" fillId="5" borderId="7" xfId="0" applyFont="1" applyFill="1" applyBorder="1" applyAlignment="1">
      <alignment horizontal="center" wrapText="1"/>
    </xf>
    <xf numFmtId="0" fontId="15" fillId="0" borderId="4" xfId="0" applyFont="1" applyBorder="1" applyAlignment="1">
      <alignment horizontal="center" wrapText="1"/>
    </xf>
    <xf numFmtId="0" fontId="15" fillId="0" borderId="5" xfId="0" applyFont="1" applyBorder="1" applyAlignment="1">
      <alignment horizontal="center" wrapText="1"/>
    </xf>
    <xf numFmtId="0" fontId="5" fillId="6" borderId="2" xfId="0" applyFont="1" applyFill="1" applyBorder="1" applyAlignment="1">
      <alignment horizontal="center"/>
    </xf>
    <xf numFmtId="0" fontId="16" fillId="7" borderId="8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vertical="center" wrapText="1"/>
    </xf>
    <xf numFmtId="0" fontId="14" fillId="0" borderId="2" xfId="0" applyFont="1" applyBorder="1" applyAlignment="1">
      <alignment horizontal="left"/>
    </xf>
    <xf numFmtId="0" fontId="14" fillId="0" borderId="3" xfId="0" applyFont="1" applyBorder="1" applyAlignment="1">
      <alignment horizontal="left" vertical="center"/>
    </xf>
    <xf numFmtId="168" fontId="14" fillId="0" borderId="2" xfId="0" applyNumberFormat="1" applyFont="1" applyBorder="1" applyAlignment="1">
      <alignment vertical="center"/>
    </xf>
    <xf numFmtId="3" fontId="14" fillId="0" borderId="3" xfId="0" applyNumberFormat="1" applyFont="1" applyBorder="1" applyAlignment="1">
      <alignment vertical="center"/>
    </xf>
    <xf numFmtId="3" fontId="14" fillId="0" borderId="9" xfId="0" applyNumberFormat="1" applyFont="1" applyBorder="1" applyAlignment="1">
      <alignment vertical="center"/>
    </xf>
    <xf numFmtId="168" fontId="4" fillId="0" borderId="0" xfId="0" applyNumberFormat="1" applyFont="1"/>
    <xf numFmtId="3" fontId="14" fillId="0" borderId="10" xfId="0" applyNumberFormat="1" applyFont="1" applyBorder="1" applyAlignment="1">
      <alignment vertical="center"/>
    </xf>
    <xf numFmtId="3" fontId="14" fillId="0" borderId="2" xfId="0" applyNumberFormat="1" applyFont="1" applyBorder="1" applyAlignment="1">
      <alignment vertical="center"/>
    </xf>
    <xf numFmtId="3" fontId="14" fillId="0" borderId="5" xfId="0" applyNumberFormat="1" applyFont="1" applyBorder="1" applyAlignment="1">
      <alignment vertical="center"/>
    </xf>
    <xf numFmtId="3" fontId="14" fillId="0" borderId="11" xfId="0" applyNumberFormat="1" applyFont="1" applyBorder="1" applyAlignment="1">
      <alignment vertical="center"/>
    </xf>
    <xf numFmtId="3" fontId="14" fillId="0" borderId="12" xfId="0" applyNumberFormat="1" applyFont="1" applyBorder="1" applyAlignment="1">
      <alignment vertical="center"/>
    </xf>
    <xf numFmtId="3" fontId="14" fillId="0" borderId="13" xfId="0" applyNumberFormat="1" applyFont="1" applyBorder="1" applyAlignment="1">
      <alignment vertical="center"/>
    </xf>
    <xf numFmtId="168" fontId="14" fillId="0" borderId="0" xfId="0" applyNumberFormat="1" applyFont="1" applyAlignment="1">
      <alignment vertical="center"/>
    </xf>
    <xf numFmtId="168" fontId="14" fillId="0" borderId="14" xfId="0" applyNumberFormat="1" applyFont="1" applyBorder="1" applyAlignment="1">
      <alignment vertical="center"/>
    </xf>
    <xf numFmtId="168" fontId="14" fillId="0" borderId="15" xfId="0" applyNumberFormat="1" applyFont="1" applyBorder="1" applyAlignment="1">
      <alignment vertical="center"/>
    </xf>
    <xf numFmtId="168" fontId="14" fillId="0" borderId="4" xfId="0" applyNumberFormat="1" applyFont="1" applyBorder="1" applyAlignment="1">
      <alignment vertical="center"/>
    </xf>
    <xf numFmtId="0" fontId="14" fillId="0" borderId="10" xfId="0" applyFont="1" applyBorder="1" applyAlignment="1">
      <alignment horizontal="left" vertical="center"/>
    </xf>
    <xf numFmtId="3" fontId="14" fillId="0" borderId="15" xfId="0" applyNumberFormat="1" applyFont="1" applyBorder="1" applyAlignment="1">
      <alignment vertical="center"/>
    </xf>
    <xf numFmtId="3" fontId="14" fillId="0" borderId="14" xfId="0" applyNumberFormat="1" applyFont="1" applyBorder="1" applyAlignment="1">
      <alignment vertical="center"/>
    </xf>
    <xf numFmtId="0" fontId="14" fillId="0" borderId="2" xfId="0" applyFont="1" applyBorder="1" applyAlignment="1">
      <alignment horizontal="left" vertical="center"/>
    </xf>
    <xf numFmtId="4" fontId="4" fillId="0" borderId="2" xfId="0" applyNumberFormat="1" applyFont="1" applyBorder="1"/>
    <xf numFmtId="0" fontId="18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4" fillId="8" borderId="16" xfId="0" applyFont="1" applyFill="1" applyBorder="1"/>
    <xf numFmtId="0" fontId="5" fillId="6" borderId="2" xfId="0" applyFont="1" applyFill="1" applyBorder="1"/>
    <xf numFmtId="0" fontId="5" fillId="0" borderId="0" xfId="0" applyFont="1"/>
    <xf numFmtId="17" fontId="4" fillId="0" borderId="2" xfId="0" applyNumberFormat="1" applyFont="1" applyBorder="1"/>
    <xf numFmtId="0" fontId="5" fillId="0" borderId="13" xfId="0" applyFont="1" applyBorder="1"/>
    <xf numFmtId="0" fontId="14" fillId="0" borderId="0" xfId="0" applyFont="1" applyAlignment="1">
      <alignment horizontal="center"/>
    </xf>
    <xf numFmtId="0" fontId="14" fillId="0" borderId="6" xfId="0" applyFont="1" applyBorder="1" applyAlignment="1">
      <alignment horizontal="center"/>
    </xf>
    <xf numFmtId="0" fontId="4" fillId="0" borderId="13" xfId="0" applyFont="1" applyBorder="1"/>
    <xf numFmtId="0" fontId="14" fillId="0" borderId="6" xfId="0" applyFont="1" applyBorder="1"/>
    <xf numFmtId="0" fontId="19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1" xfId="1"/>
    <xf numFmtId="0" fontId="23" fillId="0" borderId="0" xfId="0" applyFont="1" applyAlignment="1">
      <alignment horizontal="center"/>
    </xf>
    <xf numFmtId="0" fontId="0" fillId="0" borderId="1" xfId="0" applyBorder="1"/>
    <xf numFmtId="0" fontId="0" fillId="0" borderId="18" xfId="0" applyBorder="1"/>
    <xf numFmtId="0" fontId="24" fillId="0" borderId="19" xfId="0" applyFont="1" applyBorder="1" applyAlignment="1">
      <alignment horizontal="center"/>
    </xf>
    <xf numFmtId="0" fontId="24" fillId="0" borderId="19" xfId="0" applyFont="1" applyBorder="1" applyAlignment="1">
      <alignment horizontal="centerContinuous"/>
    </xf>
    <xf numFmtId="0" fontId="25" fillId="9" borderId="18" xfId="0" applyFont="1" applyFill="1" applyBorder="1"/>
    <xf numFmtId="165" fontId="25" fillId="9" borderId="18" xfId="3" applyNumberFormat="1" applyFont="1" applyFill="1" applyBorder="1" applyAlignment="1"/>
    <xf numFmtId="0" fontId="25" fillId="9" borderId="1" xfId="0" applyFont="1" applyFill="1" applyBorder="1"/>
    <xf numFmtId="10" fontId="11" fillId="0" borderId="0" xfId="3" applyNumberFormat="1" applyFont="1"/>
    <xf numFmtId="0" fontId="26" fillId="0" borderId="0" xfId="0" applyFont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27" fillId="0" borderId="0" xfId="0" applyFont="1"/>
    <xf numFmtId="0" fontId="19" fillId="0" borderId="0" xfId="0" applyFont="1" applyAlignment="1">
      <alignment horizontal="left"/>
    </xf>
    <xf numFmtId="9" fontId="25" fillId="9" borderId="1" xfId="3" applyFont="1" applyFill="1" applyBorder="1" applyAlignment="1"/>
    <xf numFmtId="164" fontId="25" fillId="9" borderId="1" xfId="3" applyNumberFormat="1" applyFont="1" applyFill="1" applyBorder="1" applyAlignment="1"/>
    <xf numFmtId="167" fontId="25" fillId="9" borderId="1" xfId="3" applyNumberFormat="1" applyFont="1" applyFill="1" applyBorder="1" applyAlignment="1"/>
    <xf numFmtId="167" fontId="25" fillId="9" borderId="18" xfId="3" applyNumberFormat="1" applyFont="1" applyFill="1" applyBorder="1" applyAlignment="1"/>
    <xf numFmtId="171" fontId="25" fillId="9" borderId="1" xfId="3" applyNumberFormat="1" applyFont="1" applyFill="1" applyBorder="1" applyAlignment="1"/>
    <xf numFmtId="171" fontId="25" fillId="9" borderId="18" xfId="3" applyNumberFormat="1" applyFont="1" applyFill="1" applyBorder="1" applyAlignment="1"/>
    <xf numFmtId="0" fontId="12" fillId="5" borderId="21" xfId="0" applyFont="1" applyFill="1" applyBorder="1" applyAlignment="1">
      <alignment horizontal="center" wrapText="1"/>
    </xf>
    <xf numFmtId="0" fontId="0" fillId="9" borderId="0" xfId="0" applyFill="1" applyAlignment="1">
      <alignment horizontal="center"/>
    </xf>
    <xf numFmtId="0" fontId="28" fillId="0" borderId="0" xfId="0" applyFont="1"/>
    <xf numFmtId="0" fontId="29" fillId="0" borderId="0" xfId="0" applyFont="1"/>
    <xf numFmtId="0" fontId="21" fillId="0" borderId="0" xfId="0" applyFont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center"/>
    </xf>
    <xf numFmtId="0" fontId="31" fillId="0" borderId="0" xfId="0" applyFont="1"/>
    <xf numFmtId="9" fontId="0" fillId="0" borderId="0" xfId="3" applyFont="1" applyAlignment="1">
      <alignment horizontal="center"/>
    </xf>
    <xf numFmtId="0" fontId="32" fillId="0" borderId="1" xfId="1" applyFont="1"/>
    <xf numFmtId="166" fontId="32" fillId="0" borderId="1" xfId="1" applyNumberFormat="1" applyFont="1" applyAlignment="1">
      <alignment horizontal="center"/>
    </xf>
    <xf numFmtId="166" fontId="32" fillId="0" borderId="1" xfId="1" applyNumberFormat="1" applyFont="1" applyAlignment="1">
      <alignment horizontal="left"/>
    </xf>
    <xf numFmtId="0" fontId="32" fillId="0" borderId="1" xfId="1" applyFont="1" applyAlignment="1">
      <alignment horizontal="right"/>
    </xf>
    <xf numFmtId="0" fontId="33" fillId="12" borderId="1" xfId="1" applyFont="1" applyFill="1"/>
    <xf numFmtId="166" fontId="33" fillId="12" borderId="1" xfId="1" applyNumberFormat="1" applyFont="1" applyFill="1" applyAlignment="1">
      <alignment horizontal="center"/>
    </xf>
    <xf numFmtId="172" fontId="32" fillId="0" borderId="1" xfId="1" applyNumberFormat="1" applyFont="1" applyAlignment="1">
      <alignment horizontal="center"/>
    </xf>
    <xf numFmtId="0" fontId="33" fillId="13" borderId="1" xfId="1" applyFont="1" applyFill="1"/>
    <xf numFmtId="2" fontId="32" fillId="0" borderId="1" xfId="1" applyNumberFormat="1" applyFont="1" applyAlignment="1">
      <alignment horizontal="center"/>
    </xf>
    <xf numFmtId="0" fontId="32" fillId="14" borderId="1" xfId="1" applyFont="1" applyFill="1"/>
    <xf numFmtId="166" fontId="34" fillId="15" borderId="1" xfId="1" applyNumberFormat="1" applyFont="1" applyFill="1" applyAlignment="1">
      <alignment horizontal="center" wrapText="1"/>
    </xf>
    <xf numFmtId="0" fontId="34" fillId="15" borderId="1" xfId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35" fillId="16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17" borderId="0" xfId="0" applyFont="1" applyFill="1" applyAlignment="1">
      <alignment horizontal="center"/>
    </xf>
    <xf numFmtId="167" fontId="6" fillId="0" borderId="0" xfId="3" applyNumberFormat="1" applyFont="1" applyAlignment="1">
      <alignment horizontal="center"/>
    </xf>
    <xf numFmtId="170" fontId="0" fillId="0" borderId="1" xfId="3" applyNumberFormat="1" applyFont="1" applyFill="1" applyBorder="1" applyAlignment="1"/>
    <xf numFmtId="0" fontId="25" fillId="0" borderId="0" xfId="0" applyFont="1"/>
    <xf numFmtId="170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0" fontId="19" fillId="0" borderId="0" xfId="0" applyFont="1" applyAlignment="1">
      <alignment horizontal="right"/>
    </xf>
    <xf numFmtId="0" fontId="0" fillId="0" borderId="0" xfId="0" applyAlignment="1">
      <alignment horizontal="right"/>
    </xf>
    <xf numFmtId="2" fontId="32" fillId="18" borderId="1" xfId="1" applyNumberFormat="1" applyFont="1" applyFill="1" applyAlignment="1">
      <alignment horizontal="center"/>
    </xf>
    <xf numFmtId="0" fontId="32" fillId="18" borderId="1" xfId="1" applyFont="1" applyFill="1"/>
    <xf numFmtId="16" fontId="0" fillId="0" borderId="0" xfId="0" applyNumberFormat="1"/>
    <xf numFmtId="9" fontId="0" fillId="0" borderId="0" xfId="0" applyNumberFormat="1" applyAlignment="1">
      <alignment horizontal="center"/>
    </xf>
    <xf numFmtId="0" fontId="36" fillId="0" borderId="0" xfId="0" applyFont="1"/>
    <xf numFmtId="164" fontId="0" fillId="0" borderId="0" xfId="3" applyNumberFormat="1" applyFont="1" applyAlignment="1">
      <alignment horizontal="center"/>
    </xf>
    <xf numFmtId="0" fontId="4" fillId="9" borderId="0" xfId="0" applyFont="1" applyFill="1" applyAlignment="1">
      <alignment horizontal="right"/>
    </xf>
    <xf numFmtId="0" fontId="4" fillId="9" borderId="0" xfId="0" applyFont="1" applyFill="1"/>
    <xf numFmtId="0" fontId="4" fillId="9" borderId="0" xfId="0" applyFont="1" applyFill="1" applyAlignment="1">
      <alignment horizontal="center"/>
    </xf>
    <xf numFmtId="0" fontId="4" fillId="0" borderId="17" xfId="0" applyFont="1" applyBorder="1" applyAlignment="1">
      <alignment horizontal="center"/>
    </xf>
    <xf numFmtId="173" fontId="25" fillId="9" borderId="18" xfId="3" applyNumberFormat="1" applyFont="1" applyFill="1" applyBorder="1" applyAlignment="1"/>
    <xf numFmtId="10" fontId="25" fillId="9" borderId="1" xfId="3" applyNumberFormat="1" applyFont="1" applyFill="1" applyBorder="1" applyAlignment="1"/>
    <xf numFmtId="9" fontId="4" fillId="0" borderId="17" xfId="0" applyNumberFormat="1" applyFont="1" applyBorder="1" applyAlignment="1">
      <alignment horizontal="center"/>
    </xf>
    <xf numFmtId="168" fontId="4" fillId="0" borderId="2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19" borderId="1" xfId="0" applyFill="1" applyBorder="1"/>
    <xf numFmtId="0" fontId="4" fillId="19" borderId="0" xfId="0" applyFont="1" applyFill="1"/>
    <xf numFmtId="9" fontId="4" fillId="19" borderId="17" xfId="0" applyNumberFormat="1" applyFont="1" applyFill="1" applyBorder="1" applyAlignment="1">
      <alignment horizontal="center"/>
    </xf>
    <xf numFmtId="0" fontId="19" fillId="19" borderId="17" xfId="0" applyFont="1" applyFill="1" applyBorder="1"/>
    <xf numFmtId="44" fontId="4" fillId="0" borderId="0" xfId="5" applyFont="1"/>
    <xf numFmtId="0" fontId="15" fillId="0" borderId="1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165" fontId="25" fillId="9" borderId="1" xfId="3" applyNumberFormat="1" applyFont="1" applyFill="1" applyBorder="1" applyAlignment="1"/>
    <xf numFmtId="0" fontId="36" fillId="0" borderId="0" xfId="0" applyFont="1" applyAlignment="1">
      <alignment horizontal="center"/>
    </xf>
    <xf numFmtId="16" fontId="38" fillId="0" borderId="0" xfId="0" applyNumberFormat="1" applyFont="1"/>
    <xf numFmtId="0" fontId="38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center"/>
    </xf>
    <xf numFmtId="0" fontId="3" fillId="0" borderId="23" xfId="1" applyFont="1" applyBorder="1"/>
    <xf numFmtId="0" fontId="3" fillId="0" borderId="23" xfId="1" applyFont="1" applyBorder="1" applyAlignment="1">
      <alignment horizontal="center"/>
    </xf>
    <xf numFmtId="0" fontId="20" fillId="0" borderId="1" xfId="1" applyAlignment="1">
      <alignment horizontal="center"/>
    </xf>
    <xf numFmtId="0" fontId="20" fillId="0" borderId="24" xfId="1" applyBorder="1"/>
    <xf numFmtId="0" fontId="20" fillId="0" borderId="24" xfId="1" applyBorder="1" applyAlignment="1">
      <alignment horizontal="center"/>
    </xf>
    <xf numFmtId="0" fontId="39" fillId="0" borderId="25" xfId="0" applyFont="1" applyBorder="1"/>
    <xf numFmtId="1" fontId="40" fillId="0" borderId="17" xfId="0" applyNumberFormat="1" applyFont="1" applyBorder="1"/>
    <xf numFmtId="0" fontId="40" fillId="0" borderId="17" xfId="0" applyFont="1" applyBorder="1"/>
    <xf numFmtId="174" fontId="23" fillId="0" borderId="17" xfId="0" applyNumberFormat="1" applyFont="1" applyBorder="1" applyAlignment="1">
      <alignment horizontal="center"/>
    </xf>
    <xf numFmtId="0" fontId="39" fillId="20" borderId="25" xfId="0" applyFont="1" applyFill="1" applyBorder="1"/>
    <xf numFmtId="1" fontId="40" fillId="20" borderId="17" xfId="0" applyNumberFormat="1" applyFont="1" applyFill="1" applyBorder="1"/>
    <xf numFmtId="0" fontId="40" fillId="20" borderId="17" xfId="0" applyFont="1" applyFill="1" applyBorder="1"/>
    <xf numFmtId="0" fontId="23" fillId="20" borderId="17" xfId="0" applyFont="1" applyFill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36" fillId="0" borderId="0" xfId="0" applyFont="1" applyAlignment="1">
      <alignment horizontal="right"/>
    </xf>
    <xf numFmtId="16" fontId="19" fillId="0" borderId="0" xfId="0" applyNumberFormat="1" applyFont="1" applyAlignment="1">
      <alignment horizontal="right"/>
    </xf>
    <xf numFmtId="0" fontId="41" fillId="0" borderId="0" xfId="0" applyFont="1"/>
    <xf numFmtId="0" fontId="35" fillId="0" borderId="0" xfId="0" applyFont="1"/>
    <xf numFmtId="0" fontId="6" fillId="21" borderId="0" xfId="0" applyFont="1" applyFill="1" applyAlignment="1">
      <alignment horizontal="center"/>
    </xf>
    <xf numFmtId="164" fontId="6" fillId="0" borderId="0" xfId="3" applyNumberFormat="1" applyFont="1" applyAlignment="1">
      <alignment horizontal="center"/>
    </xf>
    <xf numFmtId="165" fontId="6" fillId="0" borderId="0" xfId="3" applyNumberFormat="1" applyFont="1"/>
    <xf numFmtId="0" fontId="6" fillId="22" borderId="0" xfId="0" applyFont="1" applyFill="1" applyAlignment="1">
      <alignment horizontal="center"/>
    </xf>
    <xf numFmtId="0" fontId="42" fillId="0" borderId="0" xfId="0" applyFont="1"/>
    <xf numFmtId="0" fontId="43" fillId="0" borderId="0" xfId="0" applyFont="1"/>
    <xf numFmtId="0" fontId="44" fillId="11" borderId="0" xfId="0" applyFont="1" applyFill="1"/>
    <xf numFmtId="9" fontId="19" fillId="0" borderId="0" xfId="0" applyNumberFormat="1" applyFont="1"/>
    <xf numFmtId="9" fontId="0" fillId="0" borderId="0" xfId="0" applyNumberFormat="1"/>
    <xf numFmtId="9" fontId="36" fillId="0" borderId="0" xfId="3" applyFont="1"/>
    <xf numFmtId="10" fontId="38" fillId="0" borderId="0" xfId="3" applyNumberFormat="1" applyFont="1"/>
    <xf numFmtId="10" fontId="45" fillId="0" borderId="0" xfId="0" applyNumberFormat="1" applyFont="1"/>
    <xf numFmtId="0" fontId="19" fillId="0" borderId="17" xfId="0" applyFont="1" applyBorder="1" applyAlignment="1">
      <alignment horizontal="center"/>
    </xf>
    <xf numFmtId="0" fontId="19" fillId="0" borderId="17" xfId="0" applyFont="1" applyBorder="1"/>
    <xf numFmtId="0" fontId="36" fillId="0" borderId="17" xfId="0" applyFont="1" applyBorder="1"/>
    <xf numFmtId="0" fontId="19" fillId="9" borderId="17" xfId="0" applyFont="1" applyFill="1" applyBorder="1"/>
    <xf numFmtId="0" fontId="19" fillId="21" borderId="17" xfId="0" applyFont="1" applyFill="1" applyBorder="1"/>
    <xf numFmtId="0" fontId="19" fillId="23" borderId="17" xfId="0" applyFont="1" applyFill="1" applyBorder="1"/>
    <xf numFmtId="0" fontId="4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1" fillId="24" borderId="0" xfId="0" applyFont="1" applyFill="1"/>
    <xf numFmtId="0" fontId="19" fillId="24" borderId="0" xfId="0" applyFont="1" applyFill="1"/>
    <xf numFmtId="0" fontId="0" fillId="24" borderId="0" xfId="0" applyFill="1"/>
    <xf numFmtId="164" fontId="25" fillId="24" borderId="18" xfId="3" applyNumberFormat="1" applyFont="1" applyFill="1" applyBorder="1" applyAlignment="1"/>
    <xf numFmtId="0" fontId="19" fillId="24" borderId="0" xfId="0" applyFont="1" applyFill="1" applyAlignment="1">
      <alignment horizontal="center"/>
    </xf>
    <xf numFmtId="0" fontId="19" fillId="25" borderId="0" xfId="0" applyFont="1" applyFill="1"/>
    <xf numFmtId="0" fontId="19" fillId="25" borderId="0" xfId="0" applyFont="1" applyFill="1" applyAlignment="1">
      <alignment horizontal="center"/>
    </xf>
    <xf numFmtId="0" fontId="19" fillId="10" borderId="0" xfId="0" applyFont="1" applyFill="1" applyAlignment="1">
      <alignment horizontal="center"/>
    </xf>
    <xf numFmtId="0" fontId="19" fillId="10" borderId="0" xfId="0" applyFont="1" applyFill="1"/>
    <xf numFmtId="171" fontId="25" fillId="10" borderId="18" xfId="3" applyNumberFormat="1" applyFont="1" applyFill="1" applyBorder="1" applyAlignment="1"/>
    <xf numFmtId="0" fontId="0" fillId="10" borderId="1" xfId="0" applyFill="1" applyBorder="1"/>
    <xf numFmtId="10" fontId="25" fillId="10" borderId="1" xfId="3" applyNumberFormat="1" applyFont="1" applyFill="1" applyBorder="1" applyAlignment="1"/>
    <xf numFmtId="0" fontId="0" fillId="10" borderId="18" xfId="0" applyFill="1" applyBorder="1"/>
    <xf numFmtId="17" fontId="4" fillId="16" borderId="2" xfId="0" applyNumberFormat="1" applyFont="1" applyFill="1" applyBorder="1"/>
    <xf numFmtId="0" fontId="4" fillId="16" borderId="2" xfId="0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  <xf numFmtId="17" fontId="19" fillId="0" borderId="0" xfId="0" applyNumberFormat="1" applyFont="1" applyAlignment="1">
      <alignment horizontal="center"/>
    </xf>
    <xf numFmtId="175" fontId="30" fillId="0" borderId="0" xfId="3" applyNumberFormat="1" applyFont="1"/>
    <xf numFmtId="0" fontId="5" fillId="0" borderId="13" xfId="0" applyFont="1" applyBorder="1" applyAlignment="1">
      <alignment horizontal="center"/>
    </xf>
    <xf numFmtId="0" fontId="47" fillId="0" borderId="0" xfId="0" applyFont="1"/>
    <xf numFmtId="176" fontId="14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9" fontId="14" fillId="0" borderId="0" xfId="3" applyFont="1" applyAlignment="1">
      <alignment horizontal="center"/>
    </xf>
    <xf numFmtId="0" fontId="14" fillId="0" borderId="0" xfId="0" applyFont="1" applyAlignment="1">
      <alignment horizontal="right"/>
    </xf>
    <xf numFmtId="0" fontId="20" fillId="0" borderId="17" xfId="1" applyBorder="1" applyAlignment="1">
      <alignment horizontal="center"/>
    </xf>
    <xf numFmtId="0" fontId="48" fillId="0" borderId="0" xfId="0" applyFont="1"/>
    <xf numFmtId="0" fontId="3" fillId="0" borderId="1" xfId="1" applyFont="1" applyAlignment="1">
      <alignment horizontal="center"/>
    </xf>
    <xf numFmtId="0" fontId="0" fillId="20" borderId="0" xfId="0" applyFill="1" applyAlignment="1">
      <alignment horizontal="center"/>
    </xf>
    <xf numFmtId="0" fontId="33" fillId="13" borderId="1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20" fillId="0" borderId="1" xfId="1" applyFill="1"/>
    <xf numFmtId="0" fontId="20" fillId="0" borderId="1" xfId="1" applyFill="1" applyAlignment="1">
      <alignment horizontal="center"/>
    </xf>
    <xf numFmtId="0" fontId="0" fillId="0" borderId="0" xfId="0" applyFill="1" applyAlignment="1">
      <alignment horizontal="center"/>
    </xf>
    <xf numFmtId="14" fontId="49" fillId="9" borderId="24" xfId="0" applyNumberFormat="1" applyFont="1" applyFill="1" applyBorder="1" applyAlignment="1">
      <alignment horizontal="center" vertical="center"/>
    </xf>
    <xf numFmtId="0" fontId="49" fillId="9" borderId="24" xfId="0" applyFont="1" applyFill="1" applyBorder="1" applyAlignment="1">
      <alignment horizontal="center"/>
    </xf>
    <xf numFmtId="0" fontId="49" fillId="26" borderId="24" xfId="0" applyFont="1" applyFill="1" applyBorder="1" applyAlignment="1">
      <alignment horizontal="center"/>
    </xf>
    <xf numFmtId="0" fontId="49" fillId="9" borderId="26" xfId="0" applyFont="1" applyFill="1" applyBorder="1" applyAlignment="1">
      <alignment horizontal="center"/>
    </xf>
    <xf numFmtId="0" fontId="0" fillId="0" borderId="24" xfId="0" applyBorder="1"/>
    <xf numFmtId="0" fontId="49" fillId="0" borderId="24" xfId="0" applyFont="1" applyBorder="1"/>
    <xf numFmtId="14" fontId="0" fillId="0" borderId="0" xfId="0" applyNumberFormat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" xfId="0" applyBorder="1" applyAlignment="1">
      <alignment horizontal="center"/>
    </xf>
    <xf numFmtId="0" fontId="50" fillId="0" borderId="19" xfId="0" applyFont="1" applyBorder="1" applyAlignment="1">
      <alignment horizontal="centerContinuous"/>
    </xf>
    <xf numFmtId="0" fontId="50" fillId="0" borderId="19" xfId="0" applyFont="1" applyBorder="1" applyAlignment="1">
      <alignment horizontal="center"/>
    </xf>
    <xf numFmtId="167" fontId="51" fillId="9" borderId="1" xfId="3" applyNumberFormat="1" applyFont="1" applyFill="1" applyBorder="1" applyAlignment="1"/>
    <xf numFmtId="167" fontId="51" fillId="9" borderId="18" xfId="3" applyNumberFormat="1" applyFont="1" applyFill="1" applyBorder="1" applyAlignment="1"/>
    <xf numFmtId="0" fontId="52" fillId="0" borderId="0" xfId="0" applyFont="1"/>
    <xf numFmtId="10" fontId="51" fillId="9" borderId="1" xfId="4" applyNumberFormat="1" applyFont="1" applyFill="1" applyBorder="1" applyAlignment="1"/>
    <xf numFmtId="0" fontId="51" fillId="9" borderId="0" xfId="0" applyFont="1" applyFill="1"/>
    <xf numFmtId="165" fontId="51" fillId="9" borderId="1" xfId="4" applyNumberFormat="1" applyFont="1" applyFill="1" applyBorder="1" applyAlignment="1"/>
    <xf numFmtId="0" fontId="51" fillId="9" borderId="18" xfId="0" applyFont="1" applyFill="1" applyBorder="1"/>
    <xf numFmtId="165" fontId="51" fillId="9" borderId="18" xfId="4" applyNumberFormat="1" applyFont="1" applyFill="1" applyBorder="1" applyAlignme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5" fillId="0" borderId="0" xfId="0" applyFont="1" applyAlignment="1">
      <alignment horizontal="center"/>
    </xf>
    <xf numFmtId="0" fontId="55" fillId="9" borderId="0" xfId="0" applyFont="1" applyFill="1"/>
    <xf numFmtId="0" fontId="55" fillId="9" borderId="0" xfId="0" applyFont="1" applyFill="1" applyAlignment="1">
      <alignment horizontal="center"/>
    </xf>
    <xf numFmtId="0" fontId="55" fillId="0" borderId="17" xfId="0" applyFont="1" applyBorder="1"/>
    <xf numFmtId="0" fontId="55" fillId="0" borderId="17" xfId="0" applyFont="1" applyBorder="1" applyAlignment="1">
      <alignment horizontal="center"/>
    </xf>
    <xf numFmtId="9" fontId="55" fillId="0" borderId="17" xfId="0" applyNumberFormat="1" applyFont="1" applyBorder="1" applyAlignment="1">
      <alignment horizontal="center"/>
    </xf>
    <xf numFmtId="0" fontId="56" fillId="0" borderId="0" xfId="0" applyFont="1"/>
    <xf numFmtId="9" fontId="56" fillId="0" borderId="17" xfId="0" applyNumberFormat="1" applyFont="1" applyBorder="1" applyAlignment="1">
      <alignment horizontal="center"/>
    </xf>
    <xf numFmtId="164" fontId="51" fillId="9" borderId="1" xfId="6" applyNumberFormat="1" applyFont="1" applyFill="1" applyBorder="1" applyAlignment="1"/>
    <xf numFmtId="164" fontId="51" fillId="9" borderId="18" xfId="6" applyNumberFormat="1" applyFont="1" applyFill="1" applyBorder="1" applyAlignment="1"/>
    <xf numFmtId="9" fontId="51" fillId="9" borderId="1" xfId="6" applyFont="1" applyFill="1"/>
    <xf numFmtId="167" fontId="51" fillId="9" borderId="1" xfId="6" applyNumberFormat="1" applyFont="1" applyFill="1" applyBorder="1" applyAlignment="1"/>
    <xf numFmtId="167" fontId="51" fillId="9" borderId="18" xfId="6" applyNumberFormat="1" applyFont="1" applyFill="1" applyBorder="1" applyAlignment="1"/>
    <xf numFmtId="0" fontId="32" fillId="0" borderId="0" xfId="0" applyFont="1"/>
  </cellXfs>
  <cellStyles count="7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ercent 3" xfId="6" xr:uid="{5DA459B5-D3C6-0E42-96B0-D26DA309649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68" Type="http://customschemas.google.com/relationships/workbookmetadata" Target="metadata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Reg_Logística!$C$1</c:f>
              <c:strCache>
                <c:ptCount val="1"/>
                <c:pt idx="0">
                  <c:v>Conversão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Reg_Logística!$B$2:$B$48</c:f>
              <c:numCache>
                <c:formatCode>General</c:formatCode>
                <c:ptCount val="47"/>
                <c:pt idx="0">
                  <c:v>10</c:v>
                </c:pt>
                <c:pt idx="1">
                  <c:v>100</c:v>
                </c:pt>
                <c:pt idx="2">
                  <c:v>1600</c:v>
                </c:pt>
                <c:pt idx="3">
                  <c:v>1500</c:v>
                </c:pt>
                <c:pt idx="4">
                  <c:v>3300</c:v>
                </c:pt>
                <c:pt idx="5">
                  <c:v>200</c:v>
                </c:pt>
                <c:pt idx="6">
                  <c:v>1800</c:v>
                </c:pt>
                <c:pt idx="7">
                  <c:v>1700</c:v>
                </c:pt>
                <c:pt idx="8">
                  <c:v>300</c:v>
                </c:pt>
                <c:pt idx="9">
                  <c:v>1800</c:v>
                </c:pt>
                <c:pt idx="10">
                  <c:v>100</c:v>
                </c:pt>
                <c:pt idx="11">
                  <c:v>500</c:v>
                </c:pt>
                <c:pt idx="12">
                  <c:v>3000</c:v>
                </c:pt>
                <c:pt idx="13">
                  <c:v>20</c:v>
                </c:pt>
                <c:pt idx="14">
                  <c:v>200</c:v>
                </c:pt>
                <c:pt idx="15">
                  <c:v>700</c:v>
                </c:pt>
                <c:pt idx="16">
                  <c:v>1600</c:v>
                </c:pt>
                <c:pt idx="17">
                  <c:v>1900</c:v>
                </c:pt>
                <c:pt idx="18">
                  <c:v>100</c:v>
                </c:pt>
                <c:pt idx="19">
                  <c:v>400</c:v>
                </c:pt>
                <c:pt idx="20">
                  <c:v>2700</c:v>
                </c:pt>
                <c:pt idx="21">
                  <c:v>200</c:v>
                </c:pt>
                <c:pt idx="22">
                  <c:v>300</c:v>
                </c:pt>
                <c:pt idx="23">
                  <c:v>500</c:v>
                </c:pt>
                <c:pt idx="24">
                  <c:v>2500</c:v>
                </c:pt>
                <c:pt idx="25">
                  <c:v>1400</c:v>
                </c:pt>
                <c:pt idx="26">
                  <c:v>700</c:v>
                </c:pt>
                <c:pt idx="27">
                  <c:v>1700</c:v>
                </c:pt>
                <c:pt idx="28">
                  <c:v>1400</c:v>
                </c:pt>
                <c:pt idx="29">
                  <c:v>1600</c:v>
                </c:pt>
                <c:pt idx="30">
                  <c:v>400</c:v>
                </c:pt>
                <c:pt idx="31">
                  <c:v>200</c:v>
                </c:pt>
                <c:pt idx="32">
                  <c:v>1600</c:v>
                </c:pt>
                <c:pt idx="33">
                  <c:v>2200</c:v>
                </c:pt>
                <c:pt idx="34">
                  <c:v>1900</c:v>
                </c:pt>
                <c:pt idx="35">
                  <c:v>200</c:v>
                </c:pt>
                <c:pt idx="36">
                  <c:v>1200</c:v>
                </c:pt>
                <c:pt idx="37">
                  <c:v>1700</c:v>
                </c:pt>
                <c:pt idx="38">
                  <c:v>1500</c:v>
                </c:pt>
                <c:pt idx="39">
                  <c:v>2100</c:v>
                </c:pt>
                <c:pt idx="40">
                  <c:v>400</c:v>
                </c:pt>
                <c:pt idx="41">
                  <c:v>800</c:v>
                </c:pt>
                <c:pt idx="42">
                  <c:v>400</c:v>
                </c:pt>
                <c:pt idx="43">
                  <c:v>500</c:v>
                </c:pt>
                <c:pt idx="44">
                  <c:v>1000</c:v>
                </c:pt>
                <c:pt idx="45">
                  <c:v>300</c:v>
                </c:pt>
                <c:pt idx="46">
                  <c:v>800</c:v>
                </c:pt>
              </c:numCache>
            </c:numRef>
          </c:xVal>
          <c:yVal>
            <c:numRef>
              <c:f>Reg_Logística!$C$2:$C$48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0-0342-9B26-A8F44786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12703"/>
        <c:axId val="1089835151"/>
      </c:scatterChart>
      <c:valAx>
        <c:axId val="109021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89835151"/>
        <c:crosses val="autoZero"/>
        <c:crossBetween val="midCat"/>
      </c:valAx>
      <c:valAx>
        <c:axId val="1089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021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Reg_Logística!$T$6</c:f>
              <c:strCache>
                <c:ptCount val="1"/>
                <c:pt idx="0">
                  <c:v>Prob(Y=1)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Reg_Logística!$S$7:$S$27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Reg_Logística!$T$7:$T$27</c:f>
              <c:numCache>
                <c:formatCode>0.000000000%</c:formatCode>
                <c:ptCount val="21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44-5847-93FF-6758053FD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60671"/>
        <c:axId val="1054562399"/>
      </c:scatterChart>
      <c:valAx>
        <c:axId val="10545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2399"/>
        <c:crosses val="autoZero"/>
        <c:crossBetween val="midCat"/>
      </c:valAx>
      <c:valAx>
        <c:axId val="10545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330200</xdr:colOff>
      <xdr:row>41</xdr:row>
      <xdr:rowOff>114300</xdr:rowOff>
    </xdr:to>
    <xdr:pic>
      <xdr:nvPicPr>
        <xdr:cNvPr id="2" name="Imagem 2">
          <a:extLst>
            <a:ext uri="{FF2B5EF4-FFF2-40B4-BE49-F238E27FC236}">
              <a16:creationId xmlns:a16="http://schemas.microsoft.com/office/drawing/2014/main" id="{1A312271-2092-284F-A38E-E9DB8856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5600" y="203200"/>
          <a:ext cx="6108700" cy="671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462643</xdr:colOff>
      <xdr:row>6</xdr:row>
      <xdr:rowOff>93436</xdr:rowOff>
    </xdr:from>
    <xdr:to>
      <xdr:col>13</xdr:col>
      <xdr:colOff>775607</xdr:colOff>
      <xdr:row>27</xdr:row>
      <xdr:rowOff>154214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CCE0-ED3C-C866-0D0D-1DF2AAA04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666749</xdr:colOff>
      <xdr:row>4</xdr:row>
      <xdr:rowOff>117929</xdr:rowOff>
    </xdr:from>
    <xdr:to>
      <xdr:col>28</xdr:col>
      <xdr:colOff>771071</xdr:colOff>
      <xdr:row>19</xdr:row>
      <xdr:rowOff>42636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247D4-D5C6-B447-E100-A13458A28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1</xdr:row>
      <xdr:rowOff>120650</xdr:rowOff>
    </xdr:from>
    <xdr:to>
      <xdr:col>23</xdr:col>
      <xdr:colOff>476250</xdr:colOff>
      <xdr:row>27</xdr:row>
      <xdr:rowOff>63100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0350" y="374650"/>
          <a:ext cx="7772400" cy="42350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</xdr:row>
      <xdr:rowOff>19050</xdr:rowOff>
    </xdr:from>
    <xdr:to>
      <xdr:col>23</xdr:col>
      <xdr:colOff>400050</xdr:colOff>
      <xdr:row>25</xdr:row>
      <xdr:rowOff>73753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159EF0-8C4C-D5F3-ED33-0DCE4E82A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4150" y="273050"/>
          <a:ext cx="7772400" cy="40171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105" customWidth="1"/>
    <col min="2" max="2" width="20.5" style="105" customWidth="1"/>
    <col min="3" max="3" width="23.1640625" style="106" bestFit="1" customWidth="1"/>
    <col min="4" max="5" width="11.5" style="105" customWidth="1"/>
    <col min="6" max="8" width="9.1640625" style="105" customWidth="1"/>
    <col min="9" max="16384" width="11.5" style="105"/>
  </cols>
  <sheetData>
    <row r="3" spans="1:20" x14ac:dyDescent="0.2">
      <c r="A3" s="225" t="s">
        <v>293</v>
      </c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</row>
    <row r="5" spans="1:20" x14ac:dyDescent="0.2">
      <c r="F5" s="114"/>
      <c r="G5" s="114"/>
      <c r="H5" s="114"/>
      <c r="I5" s="114"/>
      <c r="J5" s="114"/>
      <c r="K5" s="114"/>
    </row>
    <row r="6" spans="1:20" ht="42" x14ac:dyDescent="0.2">
      <c r="B6" s="116" t="s">
        <v>292</v>
      </c>
      <c r="C6" s="115" t="s">
        <v>291</v>
      </c>
      <c r="D6" s="105" t="s">
        <v>318</v>
      </c>
      <c r="F6" s="114"/>
      <c r="G6" s="114"/>
      <c r="H6" s="114"/>
      <c r="I6" s="114"/>
      <c r="J6" s="114"/>
      <c r="K6" s="114"/>
      <c r="L6" s="105" t="s">
        <v>290</v>
      </c>
    </row>
    <row r="7" spans="1:20" x14ac:dyDescent="0.2">
      <c r="B7" s="105">
        <v>1</v>
      </c>
      <c r="C7" s="128">
        <v>10</v>
      </c>
      <c r="D7" s="129">
        <f>(C7-$C$16)/$C$17</f>
        <v>-1.7202792962529259</v>
      </c>
      <c r="F7" s="114"/>
      <c r="G7" s="114"/>
      <c r="H7" s="114"/>
      <c r="I7" s="114"/>
      <c r="J7" s="114"/>
      <c r="K7" s="114"/>
    </row>
    <row r="8" spans="1:20" x14ac:dyDescent="0.2">
      <c r="B8" s="105">
        <v>2</v>
      </c>
      <c r="C8" s="113">
        <v>10.7</v>
      </c>
      <c r="D8" s="105">
        <f t="shared" ref="D8:D15" si="0">(C8-$C$16)/$C$17</f>
        <v>0.29792546471419479</v>
      </c>
      <c r="F8" s="114"/>
      <c r="G8" s="114"/>
      <c r="H8" s="114"/>
      <c r="I8" s="114"/>
      <c r="J8" s="114"/>
      <c r="K8" s="114"/>
    </row>
    <row r="9" spans="1:20" x14ac:dyDescent="0.2">
      <c r="B9" s="105">
        <v>3</v>
      </c>
      <c r="C9" s="113">
        <v>11</v>
      </c>
      <c r="D9" s="105">
        <f t="shared" si="0"/>
        <v>1.1628703622715351</v>
      </c>
      <c r="F9" s="114"/>
      <c r="G9" s="114"/>
      <c r="H9" s="114"/>
      <c r="I9" s="114"/>
      <c r="J9" s="114"/>
      <c r="K9" s="114"/>
      <c r="M9" s="105" t="s">
        <v>316</v>
      </c>
    </row>
    <row r="10" spans="1:20" x14ac:dyDescent="0.2">
      <c r="B10" s="105">
        <v>4</v>
      </c>
      <c r="C10" s="128">
        <v>11.2</v>
      </c>
      <c r="D10" s="129">
        <f t="shared" si="0"/>
        <v>1.7395002939764252</v>
      </c>
      <c r="F10" s="114"/>
      <c r="G10" s="114"/>
      <c r="H10" s="114"/>
      <c r="I10" s="114"/>
      <c r="J10" s="114"/>
      <c r="K10" s="114"/>
    </row>
    <row r="11" spans="1:20" x14ac:dyDescent="0.2">
      <c r="B11" s="105">
        <v>5</v>
      </c>
      <c r="C11" s="113">
        <v>10.5</v>
      </c>
      <c r="D11" s="105">
        <f t="shared" si="0"/>
        <v>-0.27870446699069534</v>
      </c>
      <c r="F11" s="114"/>
      <c r="G11" s="114"/>
      <c r="H11" s="114"/>
      <c r="I11" s="114"/>
      <c r="J11" s="114"/>
      <c r="K11" s="114"/>
      <c r="M11" s="105" t="s">
        <v>317</v>
      </c>
    </row>
    <row r="12" spans="1:20" x14ac:dyDescent="0.2">
      <c r="B12" s="105">
        <v>6</v>
      </c>
      <c r="C12" s="113">
        <v>10.45</v>
      </c>
      <c r="D12" s="105">
        <f t="shared" si="0"/>
        <v>-0.42286194991692044</v>
      </c>
      <c r="F12" s="114"/>
      <c r="G12" s="114"/>
      <c r="H12" s="114"/>
      <c r="I12" s="114"/>
      <c r="J12" s="114"/>
      <c r="K12" s="114"/>
    </row>
    <row r="13" spans="1:20" x14ac:dyDescent="0.2">
      <c r="B13" s="105">
        <v>7</v>
      </c>
      <c r="C13" s="113">
        <v>10.44</v>
      </c>
      <c r="D13" s="105">
        <f t="shared" si="0"/>
        <v>-0.45169344650216442</v>
      </c>
      <c r="F13" s="114"/>
      <c r="G13" s="114"/>
      <c r="H13" s="114"/>
      <c r="I13" s="114"/>
      <c r="J13" s="114"/>
      <c r="K13" s="114"/>
    </row>
    <row r="14" spans="1:20" x14ac:dyDescent="0.2">
      <c r="B14" s="105">
        <v>8</v>
      </c>
      <c r="C14" s="113">
        <v>10.48</v>
      </c>
      <c r="D14" s="105">
        <f t="shared" si="0"/>
        <v>-0.33636746016118335</v>
      </c>
    </row>
    <row r="15" spans="1:20" x14ac:dyDescent="0.2">
      <c r="B15" s="105">
        <v>9</v>
      </c>
      <c r="C15" s="113">
        <v>10.6</v>
      </c>
      <c r="D15" s="105">
        <f t="shared" si="0"/>
        <v>9.6104988617497049E-3</v>
      </c>
      <c r="K15" s="105" t="s">
        <v>289</v>
      </c>
    </row>
    <row r="16" spans="1:20" x14ac:dyDescent="0.2">
      <c r="B16" s="112" t="s">
        <v>85</v>
      </c>
      <c r="C16" s="111">
        <f>AVERAGE(C7:C15)</f>
        <v>10.596666666666666</v>
      </c>
      <c r="D16" s="105" t="s">
        <v>288</v>
      </c>
      <c r="K16" s="105" t="s">
        <v>287</v>
      </c>
    </row>
    <row r="17" spans="2:13" x14ac:dyDescent="0.2">
      <c r="B17" s="112" t="s">
        <v>286</v>
      </c>
      <c r="C17" s="111">
        <f>STDEV(C7:C15)</f>
        <v>0.34684290392049238</v>
      </c>
      <c r="K17" s="105" t="s">
        <v>285</v>
      </c>
    </row>
    <row r="20" spans="2:13" x14ac:dyDescent="0.2">
      <c r="B20" s="109" t="s">
        <v>284</v>
      </c>
      <c r="C20" s="110"/>
      <c r="D20" s="109"/>
      <c r="E20" s="109"/>
      <c r="F20" s="109"/>
      <c r="G20" s="109"/>
      <c r="H20" s="109"/>
      <c r="I20" s="109"/>
      <c r="J20" s="109"/>
      <c r="K20" s="109"/>
      <c r="L20" s="109"/>
      <c r="M20" s="109"/>
    </row>
    <row r="23" spans="2:13" x14ac:dyDescent="0.2">
      <c r="B23" s="108"/>
      <c r="C23" s="107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tabSelected="1" zoomScale="180" zoomScaleNormal="180" workbookViewId="0">
      <selection activeCell="B24" sqref="B24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132" t="s">
        <v>443</v>
      </c>
      <c r="B1" s="69" t="s">
        <v>412</v>
      </c>
    </row>
    <row r="2" spans="1:13" x14ac:dyDescent="0.15">
      <c r="J2" s="69" t="s">
        <v>434</v>
      </c>
    </row>
    <row r="3" spans="1:13" x14ac:dyDescent="0.15">
      <c r="B3" s="69" t="s">
        <v>413</v>
      </c>
      <c r="C3" s="69" t="s">
        <v>419</v>
      </c>
      <c r="I3" s="172" t="s">
        <v>433</v>
      </c>
      <c r="J3" s="151" t="s">
        <v>444</v>
      </c>
    </row>
    <row r="4" spans="1:13" x14ac:dyDescent="0.15">
      <c r="I4" s="126" t="s">
        <v>370</v>
      </c>
      <c r="J4" s="70" t="s">
        <v>240</v>
      </c>
      <c r="K4" s="70" t="s">
        <v>435</v>
      </c>
      <c r="L4" s="70" t="s">
        <v>232</v>
      </c>
      <c r="M4" s="70" t="s">
        <v>439</v>
      </c>
    </row>
    <row r="5" spans="1:13" x14ac:dyDescent="0.15">
      <c r="A5" s="170" t="s">
        <v>415</v>
      </c>
      <c r="B5" s="132" t="s">
        <v>416</v>
      </c>
      <c r="C5" s="132"/>
      <c r="I5" s="127">
        <v>1</v>
      </c>
      <c r="J5" s="71">
        <v>0</v>
      </c>
      <c r="K5" s="71">
        <v>40</v>
      </c>
      <c r="L5" s="71">
        <v>8000</v>
      </c>
      <c r="M5" s="70" t="s">
        <v>440</v>
      </c>
    </row>
    <row r="6" spans="1:13" x14ac:dyDescent="0.15">
      <c r="B6" s="69" t="s">
        <v>414</v>
      </c>
      <c r="I6" s="127">
        <v>2</v>
      </c>
      <c r="J6" s="71">
        <v>0</v>
      </c>
      <c r="K6" s="71">
        <v>40</v>
      </c>
      <c r="L6" s="71">
        <v>15000</v>
      </c>
      <c r="M6" s="70" t="s">
        <v>440</v>
      </c>
    </row>
    <row r="7" spans="1:13" x14ac:dyDescent="0.15">
      <c r="I7" s="127">
        <v>3</v>
      </c>
      <c r="J7" s="71">
        <v>0</v>
      </c>
      <c r="K7" s="71">
        <v>45</v>
      </c>
      <c r="L7" s="71">
        <v>20000</v>
      </c>
      <c r="M7" s="70" t="s">
        <v>440</v>
      </c>
    </row>
    <row r="8" spans="1:13" x14ac:dyDescent="0.15">
      <c r="A8" s="170" t="s">
        <v>417</v>
      </c>
      <c r="B8" s="132" t="s">
        <v>418</v>
      </c>
      <c r="C8" s="132"/>
      <c r="D8" s="132"/>
      <c r="E8" s="132"/>
      <c r="I8" s="127">
        <v>4</v>
      </c>
      <c r="J8" s="71">
        <v>1</v>
      </c>
      <c r="K8" s="71">
        <v>22</v>
      </c>
      <c r="L8" s="71">
        <v>6000</v>
      </c>
      <c r="M8" s="70" t="s">
        <v>441</v>
      </c>
    </row>
    <row r="9" spans="1:13" x14ac:dyDescent="0.15">
      <c r="B9" s="70" t="s">
        <v>35</v>
      </c>
      <c r="C9" s="70" t="s">
        <v>420</v>
      </c>
      <c r="I9" s="127">
        <v>5</v>
      </c>
      <c r="J9" s="71">
        <v>1</v>
      </c>
      <c r="K9" s="71">
        <v>24</v>
      </c>
      <c r="L9" s="71">
        <v>5000</v>
      </c>
      <c r="M9" s="70" t="s">
        <v>441</v>
      </c>
    </row>
    <row r="10" spans="1:13" x14ac:dyDescent="0.15">
      <c r="A10" s="171">
        <v>45265</v>
      </c>
      <c r="B10" s="71">
        <v>5000</v>
      </c>
      <c r="C10" s="71">
        <v>40</v>
      </c>
      <c r="I10" s="127">
        <v>6</v>
      </c>
      <c r="J10" s="71">
        <v>1</v>
      </c>
      <c r="K10" s="71">
        <v>27</v>
      </c>
      <c r="L10" s="71">
        <v>4800</v>
      </c>
      <c r="M10" s="70" t="s">
        <v>442</v>
      </c>
    </row>
    <row r="11" spans="1:13" x14ac:dyDescent="0.15">
      <c r="A11" s="171">
        <v>45266</v>
      </c>
      <c r="B11" s="71">
        <v>5400</v>
      </c>
      <c r="C11" s="71">
        <v>35</v>
      </c>
    </row>
    <row r="12" spans="1:13" x14ac:dyDescent="0.15">
      <c r="A12" s="171">
        <v>45267</v>
      </c>
      <c r="B12" s="71">
        <v>5800</v>
      </c>
      <c r="C12" s="71">
        <v>30</v>
      </c>
      <c r="J12" s="132" t="s">
        <v>436</v>
      </c>
    </row>
    <row r="13" spans="1:13" x14ac:dyDescent="0.15">
      <c r="A13" s="171">
        <v>45268</v>
      </c>
      <c r="B13" s="71">
        <v>6400</v>
      </c>
      <c r="C13" s="71">
        <v>27</v>
      </c>
      <c r="I13" s="127">
        <v>0</v>
      </c>
      <c r="J13" s="69" t="s">
        <v>437</v>
      </c>
    </row>
    <row r="14" spans="1:13" x14ac:dyDescent="0.15">
      <c r="I14" s="127">
        <v>1</v>
      </c>
      <c r="J14" s="69" t="s">
        <v>438</v>
      </c>
    </row>
    <row r="15" spans="1:13" x14ac:dyDescent="0.15">
      <c r="A15" s="126" t="s">
        <v>423</v>
      </c>
      <c r="B15" s="69" t="s">
        <v>421</v>
      </c>
      <c r="C15" s="69" t="s">
        <v>422</v>
      </c>
      <c r="G15" s="69" t="s">
        <v>426</v>
      </c>
    </row>
    <row r="16" spans="1:13" x14ac:dyDescent="0.15">
      <c r="A16" s="126" t="s">
        <v>424</v>
      </c>
      <c r="B16" s="69" t="s">
        <v>425</v>
      </c>
      <c r="H16" s="69" t="s">
        <v>427</v>
      </c>
    </row>
    <row r="18" spans="1:3" x14ac:dyDescent="0.15">
      <c r="B18" s="69" t="s">
        <v>428</v>
      </c>
      <c r="C18" s="69" t="s">
        <v>35</v>
      </c>
    </row>
    <row r="19" spans="1:3" x14ac:dyDescent="0.15">
      <c r="B19" s="69" t="s">
        <v>429</v>
      </c>
      <c r="C19" s="69" t="s">
        <v>430</v>
      </c>
    </row>
    <row r="21" spans="1:3" x14ac:dyDescent="0.15">
      <c r="A21" s="170" t="s">
        <v>431</v>
      </c>
      <c r="B21" s="132" t="s">
        <v>432</v>
      </c>
      <c r="C21" s="132"/>
    </row>
    <row r="22" spans="1:3" x14ac:dyDescent="0.15">
      <c r="B22" s="69" t="s">
        <v>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77" t="s">
        <v>1</v>
      </c>
      <c r="B3" s="77"/>
    </row>
    <row r="4" spans="1:14" x14ac:dyDescent="0.15">
      <c r="A4" s="74" t="s">
        <v>2</v>
      </c>
      <c r="B4" s="122">
        <v>0.97100831245522445</v>
      </c>
      <c r="C4" s="123" t="s">
        <v>307</v>
      </c>
    </row>
    <row r="5" spans="1:14" x14ac:dyDescent="0.15">
      <c r="A5" s="74" t="s">
        <v>3</v>
      </c>
      <c r="B5" s="139">
        <v>0.94285714285714284</v>
      </c>
      <c r="C5" s="69" t="s">
        <v>306</v>
      </c>
      <c r="E5" s="124">
        <f>B4*B4</f>
        <v>0.94285714285714284</v>
      </c>
      <c r="F5" s="69" t="s">
        <v>309</v>
      </c>
      <c r="K5" s="69" t="s">
        <v>308</v>
      </c>
    </row>
    <row r="6" spans="1:14" x14ac:dyDescent="0.15">
      <c r="A6" s="74" t="s">
        <v>4</v>
      </c>
      <c r="B6" s="74">
        <v>0.9285714285714286</v>
      </c>
      <c r="C6" s="69" t="s">
        <v>483</v>
      </c>
      <c r="F6" s="69" t="s">
        <v>487</v>
      </c>
    </row>
    <row r="7" spans="1:14" x14ac:dyDescent="0.15">
      <c r="A7" s="74" t="s">
        <v>5</v>
      </c>
      <c r="B7" s="74">
        <v>0.32366943748507482</v>
      </c>
      <c r="C7" s="69" t="s">
        <v>484</v>
      </c>
    </row>
    <row r="8" spans="1:14" ht="14" thickBot="1" x14ac:dyDescent="0.2">
      <c r="A8" s="75" t="s">
        <v>6</v>
      </c>
      <c r="B8" s="75">
        <v>6</v>
      </c>
      <c r="C8" s="132" t="s">
        <v>485</v>
      </c>
    </row>
    <row r="10" spans="1:14" ht="14" thickBot="1" x14ac:dyDescent="0.2">
      <c r="A10" t="s">
        <v>7</v>
      </c>
      <c r="L10" s="69" t="s">
        <v>471</v>
      </c>
    </row>
    <row r="11" spans="1:1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14" x14ac:dyDescent="0.15">
      <c r="A12" s="74" t="s">
        <v>13</v>
      </c>
      <c r="B12" s="74">
        <v>1</v>
      </c>
      <c r="C12" s="74">
        <v>6.9142857142857146</v>
      </c>
      <c r="D12" s="74">
        <v>6.9142857142857146</v>
      </c>
      <c r="E12" s="74">
        <v>66.000000000000014</v>
      </c>
      <c r="F12" s="125">
        <v>1.2485929031976744E-3</v>
      </c>
    </row>
    <row r="13" spans="1:14" x14ac:dyDescent="0.15">
      <c r="A13" s="74" t="s">
        <v>14</v>
      </c>
      <c r="B13" s="74">
        <v>4</v>
      </c>
      <c r="C13" s="74">
        <v>0.419047619047619</v>
      </c>
      <c r="D13" s="74">
        <v>0.10476190476190475</v>
      </c>
      <c r="E13" s="74"/>
      <c r="F13" s="74"/>
      <c r="L13" s="69" t="s">
        <v>472</v>
      </c>
    </row>
    <row r="14" spans="1:14" ht="14" thickBot="1" x14ac:dyDescent="0.2">
      <c r="A14" s="75" t="s">
        <v>15</v>
      </c>
      <c r="B14" s="75">
        <v>5</v>
      </c>
      <c r="C14" s="75">
        <v>7.3333333333333339</v>
      </c>
      <c r="D14" s="75"/>
      <c r="E14" s="75"/>
      <c r="F14" s="75"/>
      <c r="L14">
        <v>100</v>
      </c>
      <c r="M14" s="69" t="s">
        <v>473</v>
      </c>
      <c r="N14" s="69" t="s">
        <v>476</v>
      </c>
    </row>
    <row r="15" spans="1:14" ht="14" thickBot="1" x14ac:dyDescent="0.2">
      <c r="L15">
        <v>98</v>
      </c>
      <c r="M15" s="69" t="s">
        <v>474</v>
      </c>
    </row>
    <row r="16" spans="1:1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L16">
        <v>2</v>
      </c>
      <c r="M16" s="69" t="s">
        <v>475</v>
      </c>
    </row>
    <row r="17" spans="1:14" x14ac:dyDescent="0.15">
      <c r="A17" s="74" t="s">
        <v>23</v>
      </c>
      <c r="B17" s="80">
        <v>4.5333333333333332</v>
      </c>
      <c r="C17" s="74">
        <v>0.30131984799154998</v>
      </c>
      <c r="D17" s="74">
        <v>15.044921081536133</v>
      </c>
      <c r="E17" s="74">
        <v>1.137384785483258E-4</v>
      </c>
      <c r="F17" s="74">
        <v>3.696735316278251</v>
      </c>
      <c r="G17" s="74">
        <v>5.3699313503884154</v>
      </c>
      <c r="H17" s="74">
        <v>3.696735316278251</v>
      </c>
      <c r="I17" s="74">
        <v>5.3699313503884154</v>
      </c>
      <c r="L17" s="183">
        <f>L16/L14</f>
        <v>0.02</v>
      </c>
      <c r="M17" s="132" t="s">
        <v>394</v>
      </c>
      <c r="N17" s="132" t="s">
        <v>258</v>
      </c>
    </row>
    <row r="18" spans="1:14" ht="14" thickBot="1" x14ac:dyDescent="0.2">
      <c r="A18" s="75" t="s">
        <v>24</v>
      </c>
      <c r="B18" s="78">
        <v>-0.62857142857142867</v>
      </c>
      <c r="C18" s="75">
        <v>7.7371794329866281E-2</v>
      </c>
      <c r="D18" s="75">
        <v>-8.1240384046359626</v>
      </c>
      <c r="E18" s="95">
        <v>1.2485929031976733E-3</v>
      </c>
      <c r="F18" s="75">
        <v>-0.84338996821895629</v>
      </c>
      <c r="G18" s="75">
        <v>-0.41375288892390105</v>
      </c>
      <c r="H18" s="75">
        <v>-0.84338996821895629</v>
      </c>
      <c r="I18" s="75">
        <v>-0.41375288892390105</v>
      </c>
      <c r="M18" s="69" t="s">
        <v>477</v>
      </c>
    </row>
    <row r="19" spans="1:14" x14ac:dyDescent="0.15">
      <c r="E19" s="69" t="s">
        <v>305</v>
      </c>
    </row>
    <row r="20" spans="1:14" x14ac:dyDescent="0.15">
      <c r="L20" s="181">
        <v>0.95</v>
      </c>
      <c r="M20" s="69" t="s">
        <v>478</v>
      </c>
    </row>
    <row r="21" spans="1:14" x14ac:dyDescent="0.15">
      <c r="A21" s="123" t="s">
        <v>310</v>
      </c>
      <c r="E21" s="69" t="s">
        <v>314</v>
      </c>
      <c r="L21" s="182">
        <v>0.05</v>
      </c>
      <c r="M21" s="69" t="s">
        <v>479</v>
      </c>
    </row>
    <row r="22" spans="1:14" ht="20" x14ac:dyDescent="0.2">
      <c r="A22" s="69" t="s">
        <v>311</v>
      </c>
      <c r="E22" s="101" t="s">
        <v>315</v>
      </c>
    </row>
    <row r="24" spans="1:14" x14ac:dyDescent="0.15">
      <c r="A24" s="123" t="s">
        <v>312</v>
      </c>
    </row>
    <row r="25" spans="1:14" x14ac:dyDescent="0.15">
      <c r="A25" s="69" t="s">
        <v>313</v>
      </c>
    </row>
    <row r="26" spans="1:14" x14ac:dyDescent="0.15">
      <c r="A26" s="69" t="s">
        <v>486</v>
      </c>
    </row>
    <row r="28" spans="1:14" x14ac:dyDescent="0.15">
      <c r="A28" s="186" t="s">
        <v>339</v>
      </c>
      <c r="B28" s="186" t="s">
        <v>489</v>
      </c>
      <c r="C28" s="187" t="s">
        <v>491</v>
      </c>
    </row>
    <row r="29" spans="1:14" x14ac:dyDescent="0.15">
      <c r="A29" s="186" t="s">
        <v>488</v>
      </c>
      <c r="B29" s="186" t="s">
        <v>490</v>
      </c>
      <c r="C29" s="188" t="s">
        <v>492</v>
      </c>
    </row>
    <row r="30" spans="1:14" x14ac:dyDescent="0.15">
      <c r="A30" s="186" t="s">
        <v>493</v>
      </c>
      <c r="B30" s="186" t="s">
        <v>494</v>
      </c>
      <c r="C30" s="189" t="s">
        <v>495</v>
      </c>
    </row>
    <row r="31" spans="1:14" x14ac:dyDescent="0.15">
      <c r="A31" s="186" t="s">
        <v>496</v>
      </c>
      <c r="B31" s="186" t="s">
        <v>497</v>
      </c>
      <c r="C31" s="190" t="s">
        <v>498</v>
      </c>
      <c r="D31" s="69" t="s">
        <v>298</v>
      </c>
    </row>
    <row r="32" spans="1:14" x14ac:dyDescent="0.15">
      <c r="A32" s="186" t="s">
        <v>499</v>
      </c>
      <c r="B32" s="186" t="s">
        <v>500</v>
      </c>
      <c r="C32" s="191" t="s">
        <v>498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topLeftCell="A2" zoomScale="140" zoomScaleNormal="140" workbookViewId="0">
      <selection activeCell="C13" sqref="C13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179" customWidth="1"/>
    <col min="20" max="20" width="26.6640625" style="179" customWidth="1"/>
    <col min="21" max="24" width="10" style="179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227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118" t="s">
        <v>450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79" t="s">
        <v>459</v>
      </c>
      <c r="T1" s="178" t="s">
        <v>460</v>
      </c>
      <c r="U1" s="178"/>
      <c r="V1" s="178" t="s">
        <v>466</v>
      </c>
      <c r="W1" s="178"/>
      <c r="X1" s="178"/>
      <c r="Y1" s="2"/>
      <c r="Z1" s="178" t="s">
        <v>468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451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80" t="s">
        <v>458</v>
      </c>
      <c r="T2" s="180" t="s">
        <v>461</v>
      </c>
      <c r="U2" s="178"/>
      <c r="V2" s="178" t="s">
        <v>467</v>
      </c>
      <c r="W2" s="178"/>
      <c r="X2" s="178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178"/>
      <c r="T3" s="178" t="s">
        <v>462</v>
      </c>
      <c r="U3" s="178"/>
      <c r="V3" s="178"/>
      <c r="W3" s="178"/>
      <c r="X3" s="178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178"/>
      <c r="T4" s="178" t="s">
        <v>463</v>
      </c>
      <c r="U4" s="178"/>
      <c r="V4" s="178"/>
      <c r="W4" s="178"/>
      <c r="X4" s="178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78"/>
      <c r="T5" s="178" t="s">
        <v>230</v>
      </c>
      <c r="U5" s="178"/>
      <c r="V5" s="178"/>
      <c r="W5" s="178"/>
      <c r="X5" s="178"/>
      <c r="Y5" s="2"/>
      <c r="Z5" s="2"/>
      <c r="AA5" s="153" t="s">
        <v>480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178"/>
      <c r="T6" s="178" t="s">
        <v>242</v>
      </c>
      <c r="U6" s="178"/>
      <c r="V6" s="178"/>
      <c r="W6" s="178"/>
      <c r="X6" s="178"/>
      <c r="Y6" s="2"/>
      <c r="Z6" s="2"/>
      <c r="AA6" s="184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78"/>
      <c r="T7" s="178" t="s">
        <v>465</v>
      </c>
      <c r="U7" s="178"/>
      <c r="V7" s="178"/>
      <c r="W7" s="178"/>
      <c r="X7" s="178"/>
      <c r="Y7" s="2"/>
      <c r="Z7" s="2"/>
      <c r="AA7" s="153" t="s">
        <v>481</v>
      </c>
      <c r="AD7" s="153" t="s">
        <v>482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78"/>
      <c r="T8" s="178" t="s">
        <v>464</v>
      </c>
      <c r="U8" s="178"/>
      <c r="V8" s="178"/>
      <c r="W8" s="178"/>
      <c r="X8" s="178"/>
      <c r="Y8" s="2"/>
      <c r="Z8" s="2"/>
      <c r="AA8" s="185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178"/>
      <c r="T9" s="178" t="s">
        <v>464</v>
      </c>
      <c r="U9" s="178"/>
      <c r="V9" s="178"/>
      <c r="W9" s="178"/>
      <c r="X9" s="178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452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178"/>
      <c r="T10" s="178" t="s">
        <v>464</v>
      </c>
      <c r="U10" s="178"/>
      <c r="V10" s="178"/>
      <c r="W10" s="178"/>
      <c r="X10" s="178"/>
      <c r="Y10" s="2"/>
      <c r="Z10" s="2"/>
    </row>
    <row r="11" spans="1:30" ht="19.5" customHeight="1" x14ac:dyDescent="0.25">
      <c r="A11" s="117" t="s">
        <v>294</v>
      </c>
      <c r="B11" s="117" t="s">
        <v>35</v>
      </c>
      <c r="C11" s="9" t="s">
        <v>32</v>
      </c>
      <c r="D11" s="10">
        <v>-0.62851389647960221</v>
      </c>
      <c r="E11" s="2"/>
      <c r="F11" s="3" t="s">
        <v>296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178"/>
      <c r="T11" s="178" t="s">
        <v>464</v>
      </c>
      <c r="U11" s="178"/>
      <c r="V11" s="178"/>
      <c r="W11" s="178"/>
      <c r="X11" s="178"/>
      <c r="Y11" s="2"/>
      <c r="Z11" s="2"/>
    </row>
    <row r="12" spans="1:30" ht="22" customHeight="1" x14ac:dyDescent="0.25">
      <c r="A12" s="117" t="s">
        <v>295</v>
      </c>
      <c r="B12" s="117">
        <v>4.5</v>
      </c>
      <c r="C12" s="121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178"/>
      <c r="T12" s="178" t="s">
        <v>464</v>
      </c>
      <c r="U12" s="178"/>
      <c r="V12" s="178"/>
      <c r="W12" s="178"/>
      <c r="X12" s="178"/>
      <c r="Y12" s="2"/>
      <c r="Z12" s="2"/>
    </row>
    <row r="13" spans="1:30" ht="24" customHeight="1" x14ac:dyDescent="0.25">
      <c r="A13" s="2"/>
      <c r="B13" s="2"/>
      <c r="C13" s="2"/>
      <c r="D13" s="12" t="s">
        <v>297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178"/>
      <c r="T13" s="178"/>
      <c r="U13" s="178"/>
      <c r="V13" s="178"/>
      <c r="W13" s="178"/>
      <c r="X13" s="178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178"/>
      <c r="T14" s="178"/>
      <c r="U14" s="178"/>
      <c r="V14" s="178"/>
      <c r="W14" s="178"/>
      <c r="X14" s="178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178"/>
      <c r="T15" s="178"/>
      <c r="U15" s="178"/>
      <c r="V15" s="178"/>
      <c r="W15" s="178"/>
      <c r="X15" s="178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178"/>
      <c r="T16" s="178"/>
      <c r="U16" s="178"/>
      <c r="V16" s="178"/>
      <c r="W16" s="178"/>
      <c r="X16" s="178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78"/>
      <c r="T17" s="178"/>
      <c r="U17" s="178"/>
      <c r="V17" s="178"/>
      <c r="W17" s="178"/>
      <c r="X17" s="178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178"/>
      <c r="T18" s="178"/>
      <c r="U18" s="178"/>
      <c r="V18" s="178"/>
      <c r="W18" s="178"/>
      <c r="X18" s="178"/>
      <c r="Y18" s="2"/>
      <c r="Z18" s="2"/>
    </row>
    <row r="19" spans="1:26" ht="22.5" customHeight="1" x14ac:dyDescent="0.25">
      <c r="A19" s="2"/>
      <c r="B19" s="2"/>
      <c r="C19" s="11"/>
      <c r="D19" s="11" t="s">
        <v>246</v>
      </c>
      <c r="E19" s="81">
        <f>CORREL(D2:D7,C2:C7)</f>
        <v>0.97100831245522434</v>
      </c>
      <c r="F19" s="82" t="s">
        <v>247</v>
      </c>
      <c r="G19" s="2"/>
      <c r="H19" s="2"/>
      <c r="I19" s="3" t="s">
        <v>453</v>
      </c>
      <c r="J19" s="3" t="s">
        <v>454</v>
      </c>
      <c r="K19" s="14" t="s">
        <v>35</v>
      </c>
      <c r="L19" s="14" t="s">
        <v>26</v>
      </c>
      <c r="M19" s="14" t="s">
        <v>241</v>
      </c>
      <c r="N19" s="2"/>
      <c r="O19" s="3" t="s">
        <v>36</v>
      </c>
      <c r="P19" s="2"/>
      <c r="Q19" s="2"/>
      <c r="R19" s="2"/>
      <c r="S19" s="178" t="s">
        <v>455</v>
      </c>
      <c r="T19" s="178"/>
      <c r="U19" s="178"/>
      <c r="V19" s="178"/>
      <c r="W19" s="178"/>
      <c r="X19" s="178"/>
      <c r="Y19" s="2"/>
      <c r="Z19" s="2"/>
    </row>
    <row r="20" spans="1:26" ht="34" customHeight="1" x14ac:dyDescent="0.25">
      <c r="A20" s="2"/>
      <c r="B20" s="2"/>
      <c r="C20" s="73" t="s">
        <v>245</v>
      </c>
      <c r="D20" s="2"/>
      <c r="E20" s="2"/>
      <c r="F20" s="2"/>
      <c r="G20" s="2"/>
      <c r="H20" s="2"/>
      <c r="I20" s="175">
        <f>(K21-K20)/K20</f>
        <v>0.33333333333333331</v>
      </c>
      <c r="J20" s="176">
        <f>(L21-L20)/L20</f>
        <v>-8.7546307902286902E-2</v>
      </c>
      <c r="K20" s="174">
        <v>1.5</v>
      </c>
      <c r="L20" s="174">
        <f>4.533-0.6286*K20</f>
        <v>3.5901000000000005</v>
      </c>
      <c r="M20" s="174">
        <f>L20*K20</f>
        <v>5.3851500000000012</v>
      </c>
      <c r="N20" s="2"/>
      <c r="O20" s="14"/>
      <c r="P20" s="2"/>
      <c r="Q20" s="2"/>
      <c r="R20" s="2"/>
      <c r="S20" s="178" t="s">
        <v>456</v>
      </c>
      <c r="T20" s="178"/>
      <c r="U20" s="178"/>
      <c r="V20" s="178"/>
      <c r="W20" s="178"/>
      <c r="X20" s="178"/>
      <c r="Y20" s="2"/>
      <c r="Z20" s="2"/>
    </row>
    <row r="21" spans="1:26" ht="26" customHeight="1" x14ac:dyDescent="0.25">
      <c r="A21" s="2"/>
      <c r="B21" s="2"/>
      <c r="C21" s="15" t="s">
        <v>242</v>
      </c>
      <c r="D21" s="2"/>
      <c r="E21" s="2"/>
      <c r="F21" s="2"/>
      <c r="G21" s="2"/>
      <c r="H21" s="2"/>
      <c r="I21" s="2"/>
      <c r="J21" s="2"/>
      <c r="K21" s="174">
        <f>K20+0.5</f>
        <v>2</v>
      </c>
      <c r="L21" s="174">
        <f>4.533-0.6286*K21</f>
        <v>3.2758000000000003</v>
      </c>
      <c r="M21" s="174">
        <f t="shared" ref="M21:M28" si="3">L21*K21</f>
        <v>6.5516000000000005</v>
      </c>
      <c r="N21" s="2"/>
      <c r="O21" s="14"/>
      <c r="P21" s="2"/>
      <c r="Q21" s="2"/>
      <c r="R21" s="2"/>
      <c r="S21" s="178" t="s">
        <v>457</v>
      </c>
      <c r="T21" s="178"/>
      <c r="U21" s="178"/>
      <c r="V21" s="178"/>
      <c r="W21" s="178"/>
      <c r="X21" s="178"/>
      <c r="Y21" s="2"/>
      <c r="Z21" s="2"/>
    </row>
    <row r="22" spans="1:26" ht="25" x14ac:dyDescent="0.25">
      <c r="A22" s="2"/>
      <c r="B22" s="2"/>
      <c r="C22" s="15" t="s">
        <v>243</v>
      </c>
      <c r="D22" s="2"/>
      <c r="E22" s="2"/>
      <c r="F22" s="119" t="s">
        <v>298</v>
      </c>
      <c r="G22" s="3" t="s">
        <v>301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178"/>
      <c r="T22" s="178"/>
      <c r="U22" s="178"/>
      <c r="V22" s="178"/>
      <c r="W22" s="178"/>
      <c r="X22" s="178"/>
      <c r="Y22" s="2"/>
      <c r="Z22" s="2"/>
    </row>
    <row r="23" spans="1:26" ht="25" x14ac:dyDescent="0.25">
      <c r="A23" s="2"/>
      <c r="B23" s="2"/>
      <c r="C23" s="15" t="s">
        <v>244</v>
      </c>
      <c r="D23" s="2"/>
      <c r="E23" s="2"/>
      <c r="F23" s="119" t="s">
        <v>299</v>
      </c>
      <c r="G23" s="12" t="s">
        <v>302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178"/>
      <c r="T23" s="178"/>
      <c r="U23" s="178"/>
      <c r="V23" s="178"/>
      <c r="W23" s="178"/>
      <c r="X23" s="178"/>
      <c r="Y23" s="2"/>
      <c r="Z23" s="2"/>
    </row>
    <row r="24" spans="1:26" ht="25" x14ac:dyDescent="0.25">
      <c r="A24" s="2"/>
      <c r="B24" s="2"/>
      <c r="C24" s="2"/>
      <c r="D24" s="2"/>
      <c r="E24" s="2"/>
      <c r="F24" s="119" t="s">
        <v>300</v>
      </c>
      <c r="G24" s="2" t="s">
        <v>303</v>
      </c>
      <c r="H24" s="2"/>
      <c r="I24" s="2"/>
      <c r="J24" s="2" t="s">
        <v>304</v>
      </c>
      <c r="K24" s="120">
        <f t="shared" si="4"/>
        <v>3.5</v>
      </c>
      <c r="L24" s="120">
        <f t="shared" si="5"/>
        <v>2.3329000000000004</v>
      </c>
      <c r="M24" s="120">
        <f t="shared" si="3"/>
        <v>8.1651500000000006</v>
      </c>
      <c r="N24" s="2"/>
      <c r="O24" s="2"/>
      <c r="P24" s="2"/>
      <c r="Q24" s="2"/>
      <c r="R24" s="2"/>
      <c r="S24" s="178"/>
      <c r="T24" s="178"/>
      <c r="U24" s="178"/>
      <c r="V24" s="178"/>
      <c r="W24" s="178"/>
      <c r="X24" s="178"/>
      <c r="Y24" s="2"/>
      <c r="Z24" s="2"/>
    </row>
    <row r="25" spans="1:26" ht="25" x14ac:dyDescent="0.25">
      <c r="A25" s="2"/>
      <c r="B25" s="2"/>
      <c r="C25" s="14" t="s">
        <v>446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178"/>
      <c r="T25" s="178"/>
      <c r="U25" s="178"/>
      <c r="V25" s="178"/>
      <c r="W25" s="178"/>
      <c r="X25" s="178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178"/>
      <c r="T26" s="178"/>
      <c r="U26" s="178"/>
      <c r="V26" s="178"/>
      <c r="W26" s="178"/>
      <c r="X26" s="178"/>
      <c r="Y26" s="2"/>
      <c r="Z26" s="2"/>
    </row>
    <row r="27" spans="1:26" ht="25" x14ac:dyDescent="0.25">
      <c r="A27" s="2"/>
      <c r="B27" s="2"/>
      <c r="C27" s="11" t="s">
        <v>447</v>
      </c>
      <c r="D27" s="2"/>
      <c r="E27" s="2"/>
      <c r="F27" s="2"/>
      <c r="G27" s="2"/>
      <c r="H27" s="2"/>
      <c r="I27" s="3" t="s">
        <v>453</v>
      </c>
      <c r="J27" s="3" t="s">
        <v>454</v>
      </c>
      <c r="K27" s="177">
        <f t="shared" si="4"/>
        <v>5</v>
      </c>
      <c r="L27" s="177">
        <f t="shared" si="5"/>
        <v>1.3900000000000001</v>
      </c>
      <c r="M27" s="177">
        <f t="shared" si="3"/>
        <v>6.9500000000000011</v>
      </c>
      <c r="N27" s="2"/>
      <c r="O27" s="2"/>
      <c r="P27" s="2"/>
      <c r="Q27" s="2"/>
      <c r="R27" s="2"/>
      <c r="S27" s="178"/>
      <c r="T27" s="178"/>
      <c r="U27" s="178"/>
      <c r="V27" s="178"/>
      <c r="W27" s="178"/>
      <c r="X27" s="178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175">
        <f>(K28-K27)/K27</f>
        <v>0.1</v>
      </c>
      <c r="J28" s="175">
        <f>(L28-L27)/L27</f>
        <v>-0.2261151079136689</v>
      </c>
      <c r="K28" s="177">
        <f t="shared" si="4"/>
        <v>5.5</v>
      </c>
      <c r="L28" s="177">
        <f t="shared" si="5"/>
        <v>1.0757000000000003</v>
      </c>
      <c r="M28" s="177">
        <f t="shared" si="3"/>
        <v>5.9163500000000013</v>
      </c>
      <c r="N28" s="2"/>
      <c r="O28" s="2"/>
      <c r="P28" s="2"/>
      <c r="Q28" s="2"/>
      <c r="R28" s="2"/>
      <c r="S28" s="178"/>
      <c r="T28" s="178"/>
      <c r="U28" s="178"/>
      <c r="V28" s="178"/>
      <c r="W28" s="178"/>
      <c r="X28" s="178"/>
      <c r="Y28" s="2"/>
      <c r="Z28" s="2"/>
    </row>
    <row r="29" spans="1:26" ht="18" customHeight="1" x14ac:dyDescent="0.25">
      <c r="A29" s="2"/>
      <c r="B29" s="2"/>
      <c r="C29" s="173" t="s">
        <v>448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78"/>
      <c r="T29" s="178"/>
      <c r="U29" s="178"/>
      <c r="V29" s="178"/>
      <c r="W29" s="178"/>
      <c r="X29" s="178"/>
      <c r="Y29" s="2"/>
      <c r="Z29" s="2"/>
    </row>
    <row r="30" spans="1:26" ht="25" x14ac:dyDescent="0.25">
      <c r="A30" s="2"/>
      <c r="B30" s="2"/>
      <c r="C30" s="173" t="s">
        <v>449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78"/>
      <c r="T30" s="178"/>
      <c r="U30" s="178"/>
      <c r="V30" s="178"/>
      <c r="W30" s="178"/>
      <c r="X30" s="178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241</v>
      </c>
      <c r="N31" s="2"/>
      <c r="O31" s="2"/>
      <c r="P31" s="2"/>
      <c r="Q31" s="2"/>
      <c r="R31" s="2"/>
      <c r="S31" s="178"/>
      <c r="T31" s="178"/>
      <c r="U31" s="178"/>
      <c r="V31" s="178"/>
      <c r="W31" s="178"/>
      <c r="X31" s="178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178"/>
      <c r="T32" s="178"/>
      <c r="U32" s="178"/>
      <c r="V32" s="178"/>
      <c r="W32" s="178"/>
      <c r="X32" s="178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178"/>
      <c r="T33" s="178"/>
      <c r="U33" s="178"/>
      <c r="V33" s="178"/>
      <c r="W33" s="178"/>
      <c r="X33" s="178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178"/>
      <c r="T34" s="178"/>
      <c r="U34" s="178"/>
      <c r="V34" s="178"/>
      <c r="W34" s="178"/>
      <c r="X34" s="178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178"/>
      <c r="T35" s="178"/>
      <c r="U35" s="178"/>
      <c r="V35" s="178"/>
      <c r="W35" s="178"/>
      <c r="X35" s="178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178"/>
      <c r="T36" s="178"/>
      <c r="U36" s="178"/>
      <c r="V36" s="178"/>
      <c r="W36" s="178"/>
      <c r="X36" s="178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178"/>
      <c r="T37" s="178"/>
      <c r="U37" s="178"/>
      <c r="V37" s="178"/>
      <c r="W37" s="178"/>
      <c r="X37" s="178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178"/>
      <c r="T38" s="178"/>
      <c r="U38" s="178"/>
      <c r="V38" s="178"/>
      <c r="W38" s="178"/>
      <c r="X38" s="178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178"/>
      <c r="T39" s="178"/>
      <c r="U39" s="178"/>
      <c r="V39" s="178"/>
      <c r="W39" s="178"/>
      <c r="X39" s="178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178"/>
      <c r="T40" s="178"/>
      <c r="U40" s="178"/>
      <c r="V40" s="178"/>
      <c r="W40" s="178"/>
      <c r="X40" s="178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178"/>
      <c r="T41" s="178"/>
      <c r="U41" s="178"/>
      <c r="V41" s="178"/>
      <c r="W41" s="178"/>
      <c r="X41" s="178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178"/>
      <c r="T42" s="178"/>
      <c r="U42" s="178"/>
      <c r="V42" s="178"/>
      <c r="W42" s="178"/>
      <c r="X42" s="178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178"/>
      <c r="T43" s="178"/>
      <c r="U43" s="178"/>
      <c r="V43" s="178"/>
      <c r="W43" s="178"/>
      <c r="X43" s="178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178"/>
      <c r="T44" s="178"/>
      <c r="U44" s="178"/>
      <c r="V44" s="178"/>
      <c r="W44" s="178"/>
      <c r="X44" s="178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178"/>
      <c r="T45" s="178"/>
      <c r="U45" s="178"/>
      <c r="V45" s="178"/>
      <c r="W45" s="178"/>
      <c r="X45" s="178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78"/>
      <c r="T46" s="178"/>
      <c r="U46" s="178"/>
      <c r="V46" s="178"/>
      <c r="W46" s="178"/>
      <c r="X46" s="178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78"/>
      <c r="T47" s="178"/>
      <c r="U47" s="178"/>
      <c r="V47" s="178"/>
      <c r="W47" s="178"/>
      <c r="X47" s="178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78"/>
      <c r="T48" s="178"/>
      <c r="U48" s="178"/>
      <c r="V48" s="178"/>
      <c r="W48" s="178"/>
      <c r="X48" s="178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78"/>
      <c r="T49" s="178"/>
      <c r="U49" s="178"/>
      <c r="V49" s="178"/>
      <c r="W49" s="178"/>
      <c r="X49" s="178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78"/>
      <c r="T50" s="178"/>
      <c r="U50" s="178"/>
      <c r="V50" s="178"/>
      <c r="W50" s="178"/>
      <c r="X50" s="178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78"/>
      <c r="T51" s="178"/>
      <c r="U51" s="178"/>
      <c r="V51" s="178"/>
      <c r="W51" s="178"/>
      <c r="X51" s="178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78"/>
      <c r="T52" s="178"/>
      <c r="U52" s="178"/>
      <c r="V52" s="178"/>
      <c r="W52" s="178"/>
      <c r="X52" s="178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178"/>
      <c r="T53" s="178"/>
      <c r="U53" s="178"/>
      <c r="V53" s="178"/>
      <c r="W53" s="178"/>
      <c r="X53" s="178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178"/>
      <c r="T54" s="178"/>
      <c r="U54" s="178"/>
      <c r="V54" s="178"/>
      <c r="W54" s="178"/>
      <c r="X54" s="178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178"/>
      <c r="T55" s="178"/>
      <c r="U55" s="178"/>
      <c r="V55" s="178"/>
      <c r="W55" s="178"/>
      <c r="X55" s="178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178"/>
      <c r="T56" s="178"/>
      <c r="U56" s="178"/>
      <c r="V56" s="178"/>
      <c r="W56" s="178"/>
      <c r="X56" s="178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178"/>
      <c r="T57" s="178"/>
      <c r="U57" s="178"/>
      <c r="V57" s="178"/>
      <c r="W57" s="178"/>
      <c r="X57" s="178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178"/>
      <c r="T58" s="178"/>
      <c r="U58" s="178"/>
      <c r="V58" s="178"/>
      <c r="W58" s="178"/>
      <c r="X58" s="178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178"/>
      <c r="T59" s="178"/>
      <c r="U59" s="178"/>
      <c r="V59" s="178"/>
      <c r="W59" s="178"/>
      <c r="X59" s="178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178"/>
      <c r="T60" s="178"/>
      <c r="U60" s="178"/>
      <c r="V60" s="178"/>
      <c r="W60" s="178"/>
      <c r="X60" s="178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178"/>
      <c r="T61" s="178"/>
      <c r="U61" s="178"/>
      <c r="V61" s="178"/>
      <c r="W61" s="178"/>
      <c r="X61" s="178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178"/>
      <c r="T62" s="178"/>
      <c r="U62" s="178"/>
      <c r="V62" s="178"/>
      <c r="W62" s="178"/>
      <c r="X62" s="178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178"/>
      <c r="T63" s="178"/>
      <c r="U63" s="178"/>
      <c r="V63" s="178"/>
      <c r="W63" s="178"/>
      <c r="X63" s="178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178"/>
      <c r="T64" s="178"/>
      <c r="U64" s="178"/>
      <c r="V64" s="178"/>
      <c r="W64" s="178"/>
      <c r="X64" s="178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178"/>
      <c r="T65" s="178"/>
      <c r="U65" s="178"/>
      <c r="V65" s="178"/>
      <c r="W65" s="178"/>
      <c r="X65" s="178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178"/>
      <c r="T66" s="178"/>
      <c r="U66" s="178"/>
      <c r="V66" s="178"/>
      <c r="W66" s="178"/>
      <c r="X66" s="178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178"/>
      <c r="T67" s="178"/>
      <c r="U67" s="178"/>
      <c r="V67" s="178"/>
      <c r="W67" s="178"/>
      <c r="X67" s="178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178"/>
      <c r="T68" s="178"/>
      <c r="U68" s="178"/>
      <c r="V68" s="178"/>
      <c r="W68" s="178"/>
      <c r="X68" s="178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178"/>
      <c r="T69" s="178"/>
      <c r="U69" s="178"/>
      <c r="V69" s="178"/>
      <c r="W69" s="178"/>
      <c r="X69" s="178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178"/>
      <c r="T70" s="178"/>
      <c r="U70" s="178"/>
      <c r="V70" s="178"/>
      <c r="W70" s="178"/>
      <c r="X70" s="178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178"/>
      <c r="T71" s="178"/>
      <c r="U71" s="178"/>
      <c r="V71" s="178"/>
      <c r="W71" s="178"/>
      <c r="X71" s="178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178"/>
      <c r="T72" s="178"/>
      <c r="U72" s="178"/>
      <c r="V72" s="178"/>
      <c r="W72" s="178"/>
      <c r="X72" s="178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178"/>
      <c r="T73" s="178"/>
      <c r="U73" s="178"/>
      <c r="V73" s="178"/>
      <c r="W73" s="178"/>
      <c r="X73" s="178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178"/>
      <c r="T74" s="178"/>
      <c r="U74" s="178"/>
      <c r="V74" s="178"/>
      <c r="W74" s="178"/>
      <c r="X74" s="178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178"/>
      <c r="T75" s="178"/>
      <c r="U75" s="178"/>
      <c r="V75" s="178"/>
      <c r="W75" s="178"/>
      <c r="X75" s="178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178"/>
      <c r="T76" s="178"/>
      <c r="U76" s="178"/>
      <c r="V76" s="178"/>
      <c r="W76" s="178"/>
      <c r="X76" s="178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178"/>
      <c r="T77" s="178"/>
      <c r="U77" s="178"/>
      <c r="V77" s="178"/>
      <c r="W77" s="178"/>
      <c r="X77" s="178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178"/>
      <c r="T78" s="178"/>
      <c r="U78" s="178"/>
      <c r="V78" s="178"/>
      <c r="W78" s="178"/>
      <c r="X78" s="178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178"/>
      <c r="T79" s="178"/>
      <c r="U79" s="178"/>
      <c r="V79" s="178"/>
      <c r="W79" s="178"/>
      <c r="X79" s="178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178"/>
      <c r="T80" s="178"/>
      <c r="U80" s="178"/>
      <c r="V80" s="178"/>
      <c r="W80" s="178"/>
      <c r="X80" s="178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178"/>
      <c r="T81" s="178"/>
      <c r="U81" s="178"/>
      <c r="V81" s="178"/>
      <c r="W81" s="178"/>
      <c r="X81" s="178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178"/>
      <c r="T82" s="178"/>
      <c r="U82" s="178"/>
      <c r="V82" s="178"/>
      <c r="W82" s="178"/>
      <c r="X82" s="178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178"/>
      <c r="T83" s="178"/>
      <c r="U83" s="178"/>
      <c r="V83" s="178"/>
      <c r="W83" s="178"/>
      <c r="X83" s="178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178"/>
      <c r="T84" s="178"/>
      <c r="U84" s="178"/>
      <c r="V84" s="178"/>
      <c r="W84" s="178"/>
      <c r="X84" s="178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178"/>
      <c r="T85" s="178"/>
      <c r="U85" s="178"/>
      <c r="V85" s="178"/>
      <c r="W85" s="178"/>
      <c r="X85" s="178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178"/>
      <c r="T86" s="178"/>
      <c r="U86" s="178"/>
      <c r="V86" s="178"/>
      <c r="W86" s="178"/>
      <c r="X86" s="178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178"/>
      <c r="T87" s="178"/>
      <c r="U87" s="178"/>
      <c r="V87" s="178"/>
      <c r="W87" s="178"/>
      <c r="X87" s="178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178"/>
      <c r="T88" s="178"/>
      <c r="U88" s="178"/>
      <c r="V88" s="178"/>
      <c r="W88" s="178"/>
      <c r="X88" s="178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178"/>
      <c r="T89" s="178"/>
      <c r="U89" s="178"/>
      <c r="V89" s="178"/>
      <c r="W89" s="178"/>
      <c r="X89" s="178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178"/>
      <c r="T90" s="178"/>
      <c r="U90" s="178"/>
      <c r="V90" s="178"/>
      <c r="W90" s="178"/>
      <c r="X90" s="178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178"/>
      <c r="T91" s="178"/>
      <c r="U91" s="178"/>
      <c r="V91" s="178"/>
      <c r="W91" s="178"/>
      <c r="X91" s="178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78"/>
      <c r="T92" s="178"/>
      <c r="U92" s="178"/>
      <c r="V92" s="178"/>
      <c r="W92" s="178"/>
      <c r="X92" s="178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78"/>
      <c r="T93" s="178"/>
      <c r="U93" s="178"/>
      <c r="V93" s="178"/>
      <c r="W93" s="178"/>
      <c r="X93" s="178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78"/>
      <c r="T94" s="178"/>
      <c r="U94" s="178"/>
      <c r="V94" s="178"/>
      <c r="W94" s="178"/>
      <c r="X94" s="178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178"/>
      <c r="T95" s="178"/>
      <c r="U95" s="178"/>
      <c r="V95" s="178"/>
      <c r="W95" s="178"/>
      <c r="X95" s="178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178"/>
      <c r="T96" s="178"/>
      <c r="U96" s="178"/>
      <c r="V96" s="178"/>
      <c r="W96" s="178"/>
      <c r="X96" s="178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178"/>
      <c r="T97" s="178"/>
      <c r="U97" s="178"/>
      <c r="V97" s="178"/>
      <c r="W97" s="178"/>
      <c r="X97" s="178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78"/>
      <c r="T98" s="178"/>
      <c r="U98" s="178"/>
      <c r="V98" s="178"/>
      <c r="W98" s="178"/>
      <c r="X98" s="178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78"/>
      <c r="T99" s="178"/>
      <c r="U99" s="178"/>
      <c r="V99" s="178"/>
      <c r="W99" s="178"/>
      <c r="X99" s="178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78"/>
      <c r="T100" s="178"/>
      <c r="U100" s="178"/>
      <c r="V100" s="178"/>
      <c r="W100" s="178"/>
      <c r="X100" s="178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178"/>
      <c r="T101" s="178"/>
      <c r="U101" s="178"/>
      <c r="V101" s="178"/>
      <c r="W101" s="178"/>
      <c r="X101" s="178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178"/>
      <c r="T102" s="178"/>
      <c r="U102" s="178"/>
      <c r="V102" s="178"/>
      <c r="W102" s="178"/>
      <c r="X102" s="178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178"/>
      <c r="T103" s="178"/>
      <c r="U103" s="178"/>
      <c r="V103" s="178"/>
      <c r="W103" s="178"/>
      <c r="X103" s="178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178"/>
      <c r="T104" s="178"/>
      <c r="U104" s="178"/>
      <c r="V104" s="178"/>
      <c r="W104" s="178"/>
      <c r="X104" s="178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178"/>
      <c r="T105" s="178"/>
      <c r="U105" s="178"/>
      <c r="V105" s="178"/>
      <c r="W105" s="178"/>
      <c r="X105" s="178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178"/>
      <c r="T106" s="178"/>
      <c r="U106" s="178"/>
      <c r="V106" s="178"/>
      <c r="W106" s="178"/>
      <c r="X106" s="178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178"/>
      <c r="T107" s="178"/>
      <c r="U107" s="178"/>
      <c r="V107" s="178"/>
      <c r="W107" s="178"/>
      <c r="X107" s="178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178"/>
      <c r="T108" s="178"/>
      <c r="U108" s="178"/>
      <c r="V108" s="178"/>
      <c r="W108" s="178"/>
      <c r="X108" s="178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178"/>
      <c r="T109" s="178"/>
      <c r="U109" s="178"/>
      <c r="V109" s="178"/>
      <c r="W109" s="178"/>
      <c r="X109" s="178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178"/>
      <c r="T110" s="178"/>
      <c r="U110" s="178"/>
      <c r="V110" s="178"/>
      <c r="W110" s="178"/>
      <c r="X110" s="178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178"/>
      <c r="T111" s="178"/>
      <c r="U111" s="178"/>
      <c r="V111" s="178"/>
      <c r="W111" s="178"/>
      <c r="X111" s="178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178"/>
      <c r="T112" s="178"/>
      <c r="U112" s="178"/>
      <c r="V112" s="178"/>
      <c r="W112" s="178"/>
      <c r="X112" s="178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178"/>
      <c r="T113" s="178"/>
      <c r="U113" s="178"/>
      <c r="V113" s="178"/>
      <c r="W113" s="178"/>
      <c r="X113" s="178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178"/>
      <c r="T114" s="178"/>
      <c r="U114" s="178"/>
      <c r="V114" s="178"/>
      <c r="W114" s="178"/>
      <c r="X114" s="178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178"/>
      <c r="T115" s="178"/>
      <c r="U115" s="178"/>
      <c r="V115" s="178"/>
      <c r="W115" s="178"/>
      <c r="X115" s="178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178"/>
      <c r="T116" s="178"/>
      <c r="U116" s="178"/>
      <c r="V116" s="178"/>
      <c r="W116" s="178"/>
      <c r="X116" s="178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178"/>
      <c r="T117" s="178"/>
      <c r="U117" s="178"/>
      <c r="V117" s="178"/>
      <c r="W117" s="178"/>
      <c r="X117" s="178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178"/>
      <c r="T118" s="178"/>
      <c r="U118" s="178"/>
      <c r="V118" s="178"/>
      <c r="W118" s="178"/>
      <c r="X118" s="178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178"/>
      <c r="T119" s="178"/>
      <c r="U119" s="178"/>
      <c r="V119" s="178"/>
      <c r="W119" s="178"/>
      <c r="X119" s="178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178"/>
      <c r="T120" s="178"/>
      <c r="U120" s="178"/>
      <c r="V120" s="178"/>
      <c r="W120" s="178"/>
      <c r="X120" s="178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178"/>
      <c r="T121" s="178"/>
      <c r="U121" s="178"/>
      <c r="V121" s="178"/>
      <c r="W121" s="178"/>
      <c r="X121" s="178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178"/>
      <c r="T122" s="178"/>
      <c r="U122" s="178"/>
      <c r="V122" s="178"/>
      <c r="W122" s="178"/>
      <c r="X122" s="178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178"/>
      <c r="T123" s="178"/>
      <c r="U123" s="178"/>
      <c r="V123" s="178"/>
      <c r="W123" s="178"/>
      <c r="X123" s="178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178"/>
      <c r="T124" s="178"/>
      <c r="U124" s="178"/>
      <c r="V124" s="178"/>
      <c r="W124" s="178"/>
      <c r="X124" s="178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178"/>
      <c r="T125" s="178"/>
      <c r="U125" s="178"/>
      <c r="V125" s="178"/>
      <c r="W125" s="178"/>
      <c r="X125" s="178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178"/>
      <c r="T126" s="178"/>
      <c r="U126" s="178"/>
      <c r="V126" s="178"/>
      <c r="W126" s="178"/>
      <c r="X126" s="178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178"/>
      <c r="T127" s="178"/>
      <c r="U127" s="178"/>
      <c r="V127" s="178"/>
      <c r="W127" s="178"/>
      <c r="X127" s="178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178"/>
      <c r="T128" s="178"/>
      <c r="U128" s="178"/>
      <c r="V128" s="178"/>
      <c r="W128" s="178"/>
      <c r="X128" s="178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178"/>
      <c r="T129" s="178"/>
      <c r="U129" s="178"/>
      <c r="V129" s="178"/>
      <c r="W129" s="178"/>
      <c r="X129" s="178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178"/>
      <c r="T130" s="178"/>
      <c r="U130" s="178"/>
      <c r="V130" s="178"/>
      <c r="W130" s="178"/>
      <c r="X130" s="178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178"/>
      <c r="T131" s="178"/>
      <c r="U131" s="178"/>
      <c r="V131" s="178"/>
      <c r="W131" s="178"/>
      <c r="X131" s="178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178"/>
      <c r="T132" s="178"/>
      <c r="U132" s="178"/>
      <c r="V132" s="178"/>
      <c r="W132" s="178"/>
      <c r="X132" s="178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178"/>
      <c r="T133" s="178"/>
      <c r="U133" s="178"/>
      <c r="V133" s="178"/>
      <c r="W133" s="178"/>
      <c r="X133" s="178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178"/>
      <c r="T134" s="178"/>
      <c r="U134" s="178"/>
      <c r="V134" s="178"/>
      <c r="W134" s="178"/>
      <c r="X134" s="178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178"/>
      <c r="T135" s="178"/>
      <c r="U135" s="178"/>
      <c r="V135" s="178"/>
      <c r="W135" s="178"/>
      <c r="X135" s="178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178"/>
      <c r="T136" s="178"/>
      <c r="U136" s="178"/>
      <c r="V136" s="178"/>
      <c r="W136" s="178"/>
      <c r="X136" s="178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178"/>
      <c r="T137" s="178"/>
      <c r="U137" s="178"/>
      <c r="V137" s="178"/>
      <c r="W137" s="178"/>
      <c r="X137" s="178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178"/>
      <c r="T138" s="178"/>
      <c r="U138" s="178"/>
      <c r="V138" s="178"/>
      <c r="W138" s="178"/>
      <c r="X138" s="178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178"/>
      <c r="T139" s="178"/>
      <c r="U139" s="178"/>
      <c r="V139" s="178"/>
      <c r="W139" s="178"/>
      <c r="X139" s="178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178"/>
      <c r="T140" s="178"/>
      <c r="U140" s="178"/>
      <c r="V140" s="178"/>
      <c r="W140" s="178"/>
      <c r="X140" s="178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178"/>
      <c r="T141" s="178"/>
      <c r="U141" s="178"/>
      <c r="V141" s="178"/>
      <c r="W141" s="178"/>
      <c r="X141" s="178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178"/>
      <c r="T142" s="178"/>
      <c r="U142" s="178"/>
      <c r="V142" s="178"/>
      <c r="W142" s="178"/>
      <c r="X142" s="178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178"/>
      <c r="T143" s="178"/>
      <c r="U143" s="178"/>
      <c r="V143" s="178"/>
      <c r="W143" s="178"/>
      <c r="X143" s="178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178"/>
      <c r="T144" s="178"/>
      <c r="U144" s="178"/>
      <c r="V144" s="178"/>
      <c r="W144" s="178"/>
      <c r="X144" s="178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178"/>
      <c r="T145" s="178"/>
      <c r="U145" s="178"/>
      <c r="V145" s="178"/>
      <c r="W145" s="178"/>
      <c r="X145" s="178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178"/>
      <c r="T146" s="178"/>
      <c r="U146" s="178"/>
      <c r="V146" s="178"/>
      <c r="W146" s="178"/>
      <c r="X146" s="178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178"/>
      <c r="T147" s="178"/>
      <c r="U147" s="178"/>
      <c r="V147" s="178"/>
      <c r="W147" s="178"/>
      <c r="X147" s="178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178"/>
      <c r="T148" s="178"/>
      <c r="U148" s="178"/>
      <c r="V148" s="178"/>
      <c r="W148" s="178"/>
      <c r="X148" s="178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178"/>
      <c r="T149" s="178"/>
      <c r="U149" s="178"/>
      <c r="V149" s="178"/>
      <c r="W149" s="178"/>
      <c r="X149" s="178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178"/>
      <c r="T150" s="178"/>
      <c r="U150" s="178"/>
      <c r="V150" s="178"/>
      <c r="W150" s="178"/>
      <c r="X150" s="178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178"/>
      <c r="T151" s="178"/>
      <c r="U151" s="178"/>
      <c r="V151" s="178"/>
      <c r="W151" s="178"/>
      <c r="X151" s="178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178"/>
      <c r="T152" s="178"/>
      <c r="U152" s="178"/>
      <c r="V152" s="178"/>
      <c r="W152" s="178"/>
      <c r="X152" s="178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178"/>
      <c r="T153" s="178"/>
      <c r="U153" s="178"/>
      <c r="V153" s="178"/>
      <c r="W153" s="178"/>
      <c r="X153" s="178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178"/>
      <c r="T154" s="178"/>
      <c r="U154" s="178"/>
      <c r="V154" s="178"/>
      <c r="W154" s="178"/>
      <c r="X154" s="178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178"/>
      <c r="T155" s="178"/>
      <c r="U155" s="178"/>
      <c r="V155" s="178"/>
      <c r="W155" s="178"/>
      <c r="X155" s="178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178"/>
      <c r="T156" s="178"/>
      <c r="U156" s="178"/>
      <c r="V156" s="178"/>
      <c r="W156" s="178"/>
      <c r="X156" s="178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178"/>
      <c r="T157" s="178"/>
      <c r="U157" s="178"/>
      <c r="V157" s="178"/>
      <c r="W157" s="178"/>
      <c r="X157" s="178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178"/>
      <c r="T158" s="178"/>
      <c r="U158" s="178"/>
      <c r="V158" s="178"/>
      <c r="W158" s="178"/>
      <c r="X158" s="178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178"/>
      <c r="T159" s="178"/>
      <c r="U159" s="178"/>
      <c r="V159" s="178"/>
      <c r="W159" s="178"/>
      <c r="X159" s="178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178"/>
      <c r="T160" s="178"/>
      <c r="U160" s="178"/>
      <c r="V160" s="178"/>
      <c r="W160" s="178"/>
      <c r="X160" s="178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178"/>
      <c r="T161" s="178"/>
      <c r="U161" s="178"/>
      <c r="V161" s="178"/>
      <c r="W161" s="178"/>
      <c r="X161" s="178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178"/>
      <c r="T162" s="178"/>
      <c r="U162" s="178"/>
      <c r="V162" s="178"/>
      <c r="W162" s="178"/>
      <c r="X162" s="178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178"/>
      <c r="T163" s="178"/>
      <c r="U163" s="178"/>
      <c r="V163" s="178"/>
      <c r="W163" s="178"/>
      <c r="X163" s="178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178"/>
      <c r="T164" s="178"/>
      <c r="U164" s="178"/>
      <c r="V164" s="178"/>
      <c r="W164" s="178"/>
      <c r="X164" s="178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178"/>
      <c r="T165" s="178"/>
      <c r="U165" s="178"/>
      <c r="V165" s="178"/>
      <c r="W165" s="178"/>
      <c r="X165" s="178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178"/>
      <c r="T166" s="178"/>
      <c r="U166" s="178"/>
      <c r="V166" s="178"/>
      <c r="W166" s="178"/>
      <c r="X166" s="178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178"/>
      <c r="T167" s="178"/>
      <c r="U167" s="178"/>
      <c r="V167" s="178"/>
      <c r="W167" s="178"/>
      <c r="X167" s="178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178"/>
      <c r="T168" s="178"/>
      <c r="U168" s="178"/>
      <c r="V168" s="178"/>
      <c r="W168" s="178"/>
      <c r="X168" s="178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178"/>
      <c r="T169" s="178"/>
      <c r="U169" s="178"/>
      <c r="V169" s="178"/>
      <c r="W169" s="178"/>
      <c r="X169" s="178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178"/>
      <c r="T170" s="178"/>
      <c r="U170" s="178"/>
      <c r="V170" s="178"/>
      <c r="W170" s="178"/>
      <c r="X170" s="178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178"/>
      <c r="T171" s="178"/>
      <c r="U171" s="178"/>
      <c r="V171" s="178"/>
      <c r="W171" s="178"/>
      <c r="X171" s="178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178"/>
      <c r="T172" s="178"/>
      <c r="U172" s="178"/>
      <c r="V172" s="178"/>
      <c r="W172" s="178"/>
      <c r="X172" s="178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178"/>
      <c r="T173" s="178"/>
      <c r="U173" s="178"/>
      <c r="V173" s="178"/>
      <c r="W173" s="178"/>
      <c r="X173" s="178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178"/>
      <c r="T174" s="178"/>
      <c r="U174" s="178"/>
      <c r="V174" s="178"/>
      <c r="W174" s="178"/>
      <c r="X174" s="178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178"/>
      <c r="T175" s="178"/>
      <c r="U175" s="178"/>
      <c r="V175" s="178"/>
      <c r="W175" s="178"/>
      <c r="X175" s="178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178"/>
      <c r="T176" s="178"/>
      <c r="U176" s="178"/>
      <c r="V176" s="178"/>
      <c r="W176" s="178"/>
      <c r="X176" s="178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178"/>
      <c r="T177" s="178"/>
      <c r="U177" s="178"/>
      <c r="V177" s="178"/>
      <c r="W177" s="178"/>
      <c r="X177" s="178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178"/>
      <c r="T178" s="178"/>
      <c r="U178" s="178"/>
      <c r="V178" s="178"/>
      <c r="W178" s="178"/>
      <c r="X178" s="178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178"/>
      <c r="T179" s="178"/>
      <c r="U179" s="178"/>
      <c r="V179" s="178"/>
      <c r="W179" s="178"/>
      <c r="X179" s="178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178"/>
      <c r="T180" s="178"/>
      <c r="U180" s="178"/>
      <c r="V180" s="178"/>
      <c r="W180" s="178"/>
      <c r="X180" s="178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178"/>
      <c r="T181" s="178"/>
      <c r="U181" s="178"/>
      <c r="V181" s="178"/>
      <c r="W181" s="178"/>
      <c r="X181" s="178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178"/>
      <c r="T182" s="178"/>
      <c r="U182" s="178"/>
      <c r="V182" s="178"/>
      <c r="W182" s="178"/>
      <c r="X182" s="178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178"/>
      <c r="T183" s="178"/>
      <c r="U183" s="178"/>
      <c r="V183" s="178"/>
      <c r="W183" s="178"/>
      <c r="X183" s="178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178"/>
      <c r="T184" s="178"/>
      <c r="U184" s="178"/>
      <c r="V184" s="178"/>
      <c r="W184" s="178"/>
      <c r="X184" s="178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178"/>
      <c r="T185" s="178"/>
      <c r="U185" s="178"/>
      <c r="V185" s="178"/>
      <c r="W185" s="178"/>
      <c r="X185" s="178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178"/>
      <c r="T186" s="178"/>
      <c r="U186" s="178"/>
      <c r="V186" s="178"/>
      <c r="W186" s="178"/>
      <c r="X186" s="178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178"/>
      <c r="T187" s="178"/>
      <c r="U187" s="178"/>
      <c r="V187" s="178"/>
      <c r="W187" s="178"/>
      <c r="X187" s="178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178"/>
      <c r="T188" s="178"/>
      <c r="U188" s="178"/>
      <c r="V188" s="178"/>
      <c r="W188" s="178"/>
      <c r="X188" s="178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178"/>
      <c r="T189" s="178"/>
      <c r="U189" s="178"/>
      <c r="V189" s="178"/>
      <c r="W189" s="178"/>
      <c r="X189" s="178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178"/>
      <c r="T190" s="178"/>
      <c r="U190" s="178"/>
      <c r="V190" s="178"/>
      <c r="W190" s="178"/>
      <c r="X190" s="178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178"/>
      <c r="T191" s="178"/>
      <c r="U191" s="178"/>
      <c r="V191" s="178"/>
      <c r="W191" s="178"/>
      <c r="X191" s="178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178"/>
      <c r="T192" s="178"/>
      <c r="U192" s="178"/>
      <c r="V192" s="178"/>
      <c r="W192" s="178"/>
      <c r="X192" s="178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178"/>
      <c r="T193" s="178"/>
      <c r="U193" s="178"/>
      <c r="V193" s="178"/>
      <c r="W193" s="178"/>
      <c r="X193" s="178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178"/>
      <c r="T194" s="178"/>
      <c r="U194" s="178"/>
      <c r="V194" s="178"/>
      <c r="W194" s="178"/>
      <c r="X194" s="178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178"/>
      <c r="T195" s="178"/>
      <c r="U195" s="178"/>
      <c r="V195" s="178"/>
      <c r="W195" s="178"/>
      <c r="X195" s="178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178"/>
      <c r="T196" s="178"/>
      <c r="U196" s="178"/>
      <c r="V196" s="178"/>
      <c r="W196" s="178"/>
      <c r="X196" s="178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178"/>
      <c r="T197" s="178"/>
      <c r="U197" s="178"/>
      <c r="V197" s="178"/>
      <c r="W197" s="178"/>
      <c r="X197" s="178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178"/>
      <c r="T198" s="178"/>
      <c r="U198" s="178"/>
      <c r="V198" s="178"/>
      <c r="W198" s="178"/>
      <c r="X198" s="178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178"/>
      <c r="T199" s="178"/>
      <c r="U199" s="178"/>
      <c r="V199" s="178"/>
      <c r="W199" s="178"/>
      <c r="X199" s="178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178"/>
      <c r="T200" s="178"/>
      <c r="U200" s="178"/>
      <c r="V200" s="178"/>
      <c r="W200" s="178"/>
      <c r="X200" s="178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178"/>
      <c r="T201" s="178"/>
      <c r="U201" s="178"/>
      <c r="V201" s="178"/>
      <c r="W201" s="178"/>
      <c r="X201" s="178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178"/>
      <c r="T202" s="178"/>
      <c r="U202" s="178"/>
      <c r="V202" s="178"/>
      <c r="W202" s="178"/>
      <c r="X202" s="178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178"/>
      <c r="T203" s="178"/>
      <c r="U203" s="178"/>
      <c r="V203" s="178"/>
      <c r="W203" s="178"/>
      <c r="X203" s="178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178"/>
      <c r="T204" s="178"/>
      <c r="U204" s="178"/>
      <c r="V204" s="178"/>
      <c r="W204" s="178"/>
      <c r="X204" s="178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178"/>
      <c r="T205" s="178"/>
      <c r="U205" s="178"/>
      <c r="V205" s="178"/>
      <c r="W205" s="178"/>
      <c r="X205" s="178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178"/>
      <c r="T206" s="178"/>
      <c r="U206" s="178"/>
      <c r="V206" s="178"/>
      <c r="W206" s="178"/>
      <c r="X206" s="178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178"/>
      <c r="T207" s="178"/>
      <c r="U207" s="178"/>
      <c r="V207" s="178"/>
      <c r="W207" s="178"/>
      <c r="X207" s="178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178"/>
      <c r="T208" s="178"/>
      <c r="U208" s="178"/>
      <c r="V208" s="178"/>
      <c r="W208" s="178"/>
      <c r="X208" s="178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178"/>
      <c r="T209" s="178"/>
      <c r="U209" s="178"/>
      <c r="V209" s="178"/>
      <c r="W209" s="178"/>
      <c r="X209" s="178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178"/>
      <c r="T210" s="178"/>
      <c r="U210" s="178"/>
      <c r="V210" s="178"/>
      <c r="W210" s="178"/>
      <c r="X210" s="178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178"/>
      <c r="T211" s="178"/>
      <c r="U211" s="178"/>
      <c r="V211" s="178"/>
      <c r="W211" s="178"/>
      <c r="X211" s="178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178"/>
      <c r="T212" s="178"/>
      <c r="U212" s="178"/>
      <c r="V212" s="178"/>
      <c r="W212" s="178"/>
      <c r="X212" s="178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178"/>
      <c r="T213" s="178"/>
      <c r="U213" s="178"/>
      <c r="V213" s="178"/>
      <c r="W213" s="178"/>
      <c r="X213" s="178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178"/>
      <c r="T214" s="178"/>
      <c r="U214" s="178"/>
      <c r="V214" s="178"/>
      <c r="W214" s="178"/>
      <c r="X214" s="178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178"/>
      <c r="T215" s="178"/>
      <c r="U215" s="178"/>
      <c r="V215" s="178"/>
      <c r="W215" s="178"/>
      <c r="X215" s="178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178"/>
      <c r="T216" s="178"/>
      <c r="U216" s="178"/>
      <c r="V216" s="178"/>
      <c r="W216" s="178"/>
      <c r="X216" s="178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178"/>
      <c r="T217" s="178"/>
      <c r="U217" s="178"/>
      <c r="V217" s="178"/>
      <c r="W217" s="178"/>
      <c r="X217" s="178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178"/>
      <c r="T218" s="178"/>
      <c r="U218" s="178"/>
      <c r="V218" s="178"/>
      <c r="W218" s="178"/>
      <c r="X218" s="178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178"/>
      <c r="T219" s="178"/>
      <c r="U219" s="178"/>
      <c r="V219" s="178"/>
      <c r="W219" s="178"/>
      <c r="X219" s="178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178"/>
      <c r="T220" s="178"/>
      <c r="U220" s="178"/>
      <c r="V220" s="178"/>
      <c r="W220" s="178"/>
      <c r="X220" s="178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178"/>
      <c r="T221" s="178"/>
      <c r="U221" s="178"/>
      <c r="V221" s="178"/>
      <c r="W221" s="178"/>
      <c r="X221" s="178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178"/>
      <c r="T222" s="178"/>
      <c r="U222" s="178"/>
      <c r="V222" s="178"/>
      <c r="W222" s="178"/>
      <c r="X222" s="178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178"/>
      <c r="T223" s="178"/>
      <c r="U223" s="178"/>
      <c r="V223" s="178"/>
      <c r="W223" s="178"/>
      <c r="X223" s="178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178"/>
      <c r="T224" s="178"/>
      <c r="U224" s="178"/>
      <c r="V224" s="178"/>
      <c r="W224" s="178"/>
      <c r="X224" s="178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178"/>
      <c r="T225" s="178"/>
      <c r="U225" s="178"/>
      <c r="V225" s="178"/>
      <c r="W225" s="178"/>
      <c r="X225" s="178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178"/>
      <c r="T226" s="178"/>
      <c r="U226" s="178"/>
      <c r="V226" s="178"/>
      <c r="W226" s="178"/>
      <c r="X226" s="178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178"/>
      <c r="T227" s="178"/>
      <c r="U227" s="178"/>
      <c r="V227" s="178"/>
      <c r="W227" s="178"/>
      <c r="X227" s="178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178"/>
      <c r="T228" s="178"/>
      <c r="U228" s="178"/>
      <c r="V228" s="178"/>
      <c r="W228" s="178"/>
      <c r="X228" s="178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178"/>
      <c r="T229" s="178"/>
      <c r="U229" s="178"/>
      <c r="V229" s="178"/>
      <c r="W229" s="178"/>
      <c r="X229" s="178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178"/>
      <c r="T230" s="178"/>
      <c r="U230" s="178"/>
      <c r="V230" s="178"/>
      <c r="W230" s="178"/>
      <c r="X230" s="178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178"/>
      <c r="T231" s="178"/>
      <c r="U231" s="178"/>
      <c r="V231" s="178"/>
      <c r="W231" s="178"/>
      <c r="X231" s="178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178"/>
      <c r="T232" s="178"/>
      <c r="U232" s="178"/>
      <c r="V232" s="178"/>
      <c r="W232" s="178"/>
      <c r="X232" s="178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178"/>
      <c r="T233" s="178"/>
      <c r="U233" s="178"/>
      <c r="V233" s="178"/>
      <c r="W233" s="178"/>
      <c r="X233" s="178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178"/>
      <c r="T234" s="178"/>
      <c r="U234" s="178"/>
      <c r="V234" s="178"/>
      <c r="W234" s="178"/>
      <c r="X234" s="178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178"/>
      <c r="T235" s="178"/>
      <c r="U235" s="178"/>
      <c r="V235" s="178"/>
      <c r="W235" s="178"/>
      <c r="X235" s="178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178"/>
      <c r="T236" s="178"/>
      <c r="U236" s="178"/>
      <c r="V236" s="178"/>
      <c r="W236" s="178"/>
      <c r="X236" s="178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178"/>
      <c r="T237" s="178"/>
      <c r="U237" s="178"/>
      <c r="V237" s="178"/>
      <c r="W237" s="178"/>
      <c r="X237" s="178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178"/>
      <c r="T238" s="178"/>
      <c r="U238" s="178"/>
      <c r="V238" s="178"/>
      <c r="W238" s="178"/>
      <c r="X238" s="178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178"/>
      <c r="T239" s="178"/>
      <c r="U239" s="178"/>
      <c r="V239" s="178"/>
      <c r="W239" s="178"/>
      <c r="X239" s="178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178"/>
      <c r="T240" s="178"/>
      <c r="U240" s="178"/>
      <c r="V240" s="178"/>
      <c r="W240" s="178"/>
      <c r="X240" s="178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178"/>
      <c r="T241" s="178"/>
      <c r="U241" s="178"/>
      <c r="V241" s="178"/>
      <c r="W241" s="178"/>
      <c r="X241" s="178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178"/>
      <c r="T242" s="178"/>
      <c r="U242" s="178"/>
      <c r="V242" s="178"/>
      <c r="W242" s="178"/>
      <c r="X242" s="178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178"/>
      <c r="T243" s="178"/>
      <c r="U243" s="178"/>
      <c r="V243" s="178"/>
      <c r="W243" s="178"/>
      <c r="X243" s="178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178"/>
      <c r="T244" s="178"/>
      <c r="U244" s="178"/>
      <c r="V244" s="178"/>
      <c r="W244" s="178"/>
      <c r="X244" s="178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178"/>
      <c r="T245" s="178"/>
      <c r="U245" s="178"/>
      <c r="V245" s="178"/>
      <c r="W245" s="178"/>
      <c r="X245" s="178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178"/>
      <c r="T246" s="178"/>
      <c r="U246" s="178"/>
      <c r="V246" s="178"/>
      <c r="W246" s="178"/>
      <c r="X246" s="178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178"/>
      <c r="T247" s="178"/>
      <c r="U247" s="178"/>
      <c r="V247" s="178"/>
      <c r="W247" s="178"/>
      <c r="X247" s="178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178"/>
      <c r="T248" s="178"/>
      <c r="U248" s="178"/>
      <c r="V248" s="178"/>
      <c r="W248" s="178"/>
      <c r="X248" s="178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178"/>
      <c r="T249" s="178"/>
      <c r="U249" s="178"/>
      <c r="V249" s="178"/>
      <c r="W249" s="178"/>
      <c r="X249" s="178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178"/>
      <c r="T250" s="178"/>
      <c r="U250" s="178"/>
      <c r="V250" s="178"/>
      <c r="W250" s="178"/>
      <c r="X250" s="178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178"/>
      <c r="T251" s="178"/>
      <c r="U251" s="178"/>
      <c r="V251" s="178"/>
      <c r="W251" s="178"/>
      <c r="X251" s="178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178"/>
      <c r="T252" s="178"/>
      <c r="U252" s="178"/>
      <c r="V252" s="178"/>
      <c r="W252" s="178"/>
      <c r="X252" s="178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178"/>
      <c r="T253" s="178"/>
      <c r="U253" s="178"/>
      <c r="V253" s="178"/>
      <c r="W253" s="178"/>
      <c r="X253" s="178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178"/>
      <c r="T254" s="178"/>
      <c r="U254" s="178"/>
      <c r="V254" s="178"/>
      <c r="W254" s="178"/>
      <c r="X254" s="178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178"/>
      <c r="T255" s="178"/>
      <c r="U255" s="178"/>
      <c r="V255" s="178"/>
      <c r="W255" s="178"/>
      <c r="X255" s="178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178"/>
      <c r="T256" s="178"/>
      <c r="U256" s="178"/>
      <c r="V256" s="178"/>
      <c r="W256" s="178"/>
      <c r="X256" s="178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178"/>
      <c r="T257" s="178"/>
      <c r="U257" s="178"/>
      <c r="V257" s="178"/>
      <c r="W257" s="178"/>
      <c r="X257" s="178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178"/>
      <c r="T258" s="178"/>
      <c r="U258" s="178"/>
      <c r="V258" s="178"/>
      <c r="W258" s="178"/>
      <c r="X258" s="178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178"/>
      <c r="T259" s="178"/>
      <c r="U259" s="178"/>
      <c r="V259" s="178"/>
      <c r="W259" s="178"/>
      <c r="X259" s="178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178"/>
      <c r="T260" s="178"/>
      <c r="U260" s="178"/>
      <c r="V260" s="178"/>
      <c r="W260" s="178"/>
      <c r="X260" s="178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178"/>
      <c r="T261" s="178"/>
      <c r="U261" s="178"/>
      <c r="V261" s="178"/>
      <c r="W261" s="178"/>
      <c r="X261" s="178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178"/>
      <c r="T262" s="178"/>
      <c r="U262" s="178"/>
      <c r="V262" s="178"/>
      <c r="W262" s="178"/>
      <c r="X262" s="178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178"/>
      <c r="T263" s="178"/>
      <c r="U263" s="178"/>
      <c r="V263" s="178"/>
      <c r="W263" s="178"/>
      <c r="X263" s="178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178"/>
      <c r="T264" s="178"/>
      <c r="U264" s="178"/>
      <c r="V264" s="178"/>
      <c r="W264" s="178"/>
      <c r="X264" s="178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178"/>
      <c r="T265" s="178"/>
      <c r="U265" s="178"/>
      <c r="V265" s="178"/>
      <c r="W265" s="178"/>
      <c r="X265" s="178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178"/>
      <c r="T266" s="178"/>
      <c r="U266" s="178"/>
      <c r="V266" s="178"/>
      <c r="W266" s="178"/>
      <c r="X266" s="178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178"/>
      <c r="T267" s="178"/>
      <c r="U267" s="178"/>
      <c r="V267" s="178"/>
      <c r="W267" s="178"/>
      <c r="X267" s="178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178"/>
      <c r="T268" s="178"/>
      <c r="U268" s="178"/>
      <c r="V268" s="178"/>
      <c r="W268" s="178"/>
      <c r="X268" s="178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178"/>
      <c r="T269" s="178"/>
      <c r="U269" s="178"/>
      <c r="V269" s="178"/>
      <c r="W269" s="178"/>
      <c r="X269" s="178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178"/>
      <c r="T270" s="178"/>
      <c r="U270" s="178"/>
      <c r="V270" s="178"/>
      <c r="W270" s="178"/>
      <c r="X270" s="178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178"/>
      <c r="T271" s="178"/>
      <c r="U271" s="178"/>
      <c r="V271" s="178"/>
      <c r="W271" s="178"/>
      <c r="X271" s="178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178"/>
      <c r="T272" s="178"/>
      <c r="U272" s="178"/>
      <c r="V272" s="178"/>
      <c r="W272" s="178"/>
      <c r="X272" s="178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178"/>
      <c r="T273" s="178"/>
      <c r="U273" s="178"/>
      <c r="V273" s="178"/>
      <c r="W273" s="178"/>
      <c r="X273" s="178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178"/>
      <c r="T274" s="178"/>
      <c r="U274" s="178"/>
      <c r="V274" s="178"/>
      <c r="W274" s="178"/>
      <c r="X274" s="178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178"/>
      <c r="T275" s="178"/>
      <c r="U275" s="178"/>
      <c r="V275" s="178"/>
      <c r="W275" s="178"/>
      <c r="X275" s="178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178"/>
      <c r="T276" s="178"/>
      <c r="U276" s="178"/>
      <c r="V276" s="178"/>
      <c r="W276" s="178"/>
      <c r="X276" s="178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178"/>
      <c r="T277" s="178"/>
      <c r="U277" s="178"/>
      <c r="V277" s="178"/>
      <c r="W277" s="178"/>
      <c r="X277" s="178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178"/>
      <c r="T278" s="178"/>
      <c r="U278" s="178"/>
      <c r="V278" s="178"/>
      <c r="W278" s="178"/>
      <c r="X278" s="178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178"/>
      <c r="T279" s="178"/>
      <c r="U279" s="178"/>
      <c r="V279" s="178"/>
      <c r="W279" s="178"/>
      <c r="X279" s="178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178"/>
      <c r="T280" s="178"/>
      <c r="U280" s="178"/>
      <c r="V280" s="178"/>
      <c r="W280" s="178"/>
      <c r="X280" s="178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178"/>
      <c r="T281" s="178"/>
      <c r="U281" s="178"/>
      <c r="V281" s="178"/>
      <c r="W281" s="178"/>
      <c r="X281" s="178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178"/>
      <c r="T282" s="178"/>
      <c r="U282" s="178"/>
      <c r="V282" s="178"/>
      <c r="W282" s="178"/>
      <c r="X282" s="178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178"/>
      <c r="T283" s="178"/>
      <c r="U283" s="178"/>
      <c r="V283" s="178"/>
      <c r="W283" s="178"/>
      <c r="X283" s="178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178"/>
      <c r="T284" s="178"/>
      <c r="U284" s="178"/>
      <c r="V284" s="178"/>
      <c r="W284" s="178"/>
      <c r="X284" s="178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178"/>
      <c r="T285" s="178"/>
      <c r="U285" s="178"/>
      <c r="V285" s="178"/>
      <c r="W285" s="178"/>
      <c r="X285" s="178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178"/>
      <c r="T286" s="178"/>
      <c r="U286" s="178"/>
      <c r="V286" s="178"/>
      <c r="W286" s="178"/>
      <c r="X286" s="178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178"/>
      <c r="T287" s="178"/>
      <c r="U287" s="178"/>
      <c r="V287" s="178"/>
      <c r="W287" s="178"/>
      <c r="X287" s="178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178"/>
      <c r="T288" s="178"/>
      <c r="U288" s="178"/>
      <c r="V288" s="178"/>
      <c r="W288" s="178"/>
      <c r="X288" s="178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178"/>
      <c r="T289" s="178"/>
      <c r="U289" s="178"/>
      <c r="V289" s="178"/>
      <c r="W289" s="178"/>
      <c r="X289" s="178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178"/>
      <c r="T290" s="178"/>
      <c r="U290" s="178"/>
      <c r="V290" s="178"/>
      <c r="W290" s="178"/>
      <c r="X290" s="178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178"/>
      <c r="T291" s="178"/>
      <c r="U291" s="178"/>
      <c r="V291" s="178"/>
      <c r="W291" s="178"/>
      <c r="X291" s="178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178"/>
      <c r="T292" s="178"/>
      <c r="U292" s="178"/>
      <c r="V292" s="178"/>
      <c r="W292" s="178"/>
      <c r="X292" s="178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178"/>
      <c r="T293" s="178"/>
      <c r="U293" s="178"/>
      <c r="V293" s="178"/>
      <c r="W293" s="178"/>
      <c r="X293" s="178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178"/>
      <c r="T294" s="178"/>
      <c r="U294" s="178"/>
      <c r="V294" s="178"/>
      <c r="W294" s="178"/>
      <c r="X294" s="178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178"/>
      <c r="T295" s="178"/>
      <c r="U295" s="178"/>
      <c r="V295" s="178"/>
      <c r="W295" s="178"/>
      <c r="X295" s="178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178"/>
      <c r="T296" s="178"/>
      <c r="U296" s="178"/>
      <c r="V296" s="178"/>
      <c r="W296" s="178"/>
      <c r="X296" s="178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178"/>
      <c r="T297" s="178"/>
      <c r="U297" s="178"/>
      <c r="V297" s="178"/>
      <c r="W297" s="178"/>
      <c r="X297" s="178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178"/>
      <c r="T298" s="178"/>
      <c r="U298" s="178"/>
      <c r="V298" s="178"/>
      <c r="W298" s="178"/>
      <c r="X298" s="178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178"/>
      <c r="T299" s="178"/>
      <c r="U299" s="178"/>
      <c r="V299" s="178"/>
      <c r="W299" s="178"/>
      <c r="X299" s="178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178"/>
      <c r="T300" s="178"/>
      <c r="U300" s="178"/>
      <c r="V300" s="178"/>
      <c r="W300" s="178"/>
      <c r="X300" s="178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178"/>
      <c r="T301" s="178"/>
      <c r="U301" s="178"/>
      <c r="V301" s="178"/>
      <c r="W301" s="178"/>
      <c r="X301" s="178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178"/>
      <c r="T302" s="178"/>
      <c r="U302" s="178"/>
      <c r="V302" s="178"/>
      <c r="W302" s="178"/>
      <c r="X302" s="178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178"/>
      <c r="T303" s="178"/>
      <c r="U303" s="178"/>
      <c r="V303" s="178"/>
      <c r="W303" s="178"/>
      <c r="X303" s="178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178"/>
      <c r="T304" s="178"/>
      <c r="U304" s="178"/>
      <c r="V304" s="178"/>
      <c r="W304" s="178"/>
      <c r="X304" s="178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178"/>
      <c r="T305" s="178"/>
      <c r="U305" s="178"/>
      <c r="V305" s="178"/>
      <c r="W305" s="178"/>
      <c r="X305" s="178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178"/>
      <c r="T306" s="178"/>
      <c r="U306" s="178"/>
      <c r="V306" s="178"/>
      <c r="W306" s="178"/>
      <c r="X306" s="178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178"/>
      <c r="T307" s="178"/>
      <c r="U307" s="178"/>
      <c r="V307" s="178"/>
      <c r="W307" s="178"/>
      <c r="X307" s="178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178"/>
      <c r="T308" s="178"/>
      <c r="U308" s="178"/>
      <c r="V308" s="178"/>
      <c r="W308" s="178"/>
      <c r="X308" s="178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178"/>
      <c r="T309" s="178"/>
      <c r="U309" s="178"/>
      <c r="V309" s="178"/>
      <c r="W309" s="178"/>
      <c r="X309" s="178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178"/>
      <c r="T310" s="178"/>
      <c r="U310" s="178"/>
      <c r="V310" s="178"/>
      <c r="W310" s="178"/>
      <c r="X310" s="178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178"/>
      <c r="T311" s="178"/>
      <c r="U311" s="178"/>
      <c r="V311" s="178"/>
      <c r="W311" s="178"/>
      <c r="X311" s="178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178"/>
      <c r="T312" s="178"/>
      <c r="U312" s="178"/>
      <c r="V312" s="178"/>
      <c r="W312" s="178"/>
      <c r="X312" s="178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178"/>
      <c r="T313" s="178"/>
      <c r="U313" s="178"/>
      <c r="V313" s="178"/>
      <c r="W313" s="178"/>
      <c r="X313" s="178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178"/>
      <c r="T314" s="178"/>
      <c r="U314" s="178"/>
      <c r="V314" s="178"/>
      <c r="W314" s="178"/>
      <c r="X314" s="178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178"/>
      <c r="T315" s="178"/>
      <c r="U315" s="178"/>
      <c r="V315" s="178"/>
      <c r="W315" s="178"/>
      <c r="X315" s="178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178"/>
      <c r="T316" s="178"/>
      <c r="U316" s="178"/>
      <c r="V316" s="178"/>
      <c r="W316" s="178"/>
      <c r="X316" s="178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178"/>
      <c r="T317" s="178"/>
      <c r="U317" s="178"/>
      <c r="V317" s="178"/>
      <c r="W317" s="178"/>
      <c r="X317" s="178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178"/>
      <c r="T318" s="178"/>
      <c r="U318" s="178"/>
      <c r="V318" s="178"/>
      <c r="W318" s="178"/>
      <c r="X318" s="178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178"/>
      <c r="T319" s="178"/>
      <c r="U319" s="178"/>
      <c r="V319" s="178"/>
      <c r="W319" s="178"/>
      <c r="X319" s="178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178"/>
      <c r="T320" s="178"/>
      <c r="U320" s="178"/>
      <c r="V320" s="178"/>
      <c r="W320" s="178"/>
      <c r="X320" s="178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178"/>
      <c r="T321" s="178"/>
      <c r="U321" s="178"/>
      <c r="V321" s="178"/>
      <c r="W321" s="178"/>
      <c r="X321" s="178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178"/>
      <c r="T322" s="178"/>
      <c r="U322" s="178"/>
      <c r="V322" s="178"/>
      <c r="W322" s="178"/>
      <c r="X322" s="178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178"/>
      <c r="T323" s="178"/>
      <c r="U323" s="178"/>
      <c r="V323" s="178"/>
      <c r="W323" s="178"/>
      <c r="X323" s="178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178"/>
      <c r="T324" s="178"/>
      <c r="U324" s="178"/>
      <c r="V324" s="178"/>
      <c r="W324" s="178"/>
      <c r="X324" s="178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178"/>
      <c r="T325" s="178"/>
      <c r="U325" s="178"/>
      <c r="V325" s="178"/>
      <c r="W325" s="178"/>
      <c r="X325" s="178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178"/>
      <c r="T326" s="178"/>
      <c r="U326" s="178"/>
      <c r="V326" s="178"/>
      <c r="W326" s="178"/>
      <c r="X326" s="178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178"/>
      <c r="T327" s="178"/>
      <c r="U327" s="178"/>
      <c r="V327" s="178"/>
      <c r="W327" s="178"/>
      <c r="X327" s="178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178"/>
      <c r="T328" s="178"/>
      <c r="U328" s="178"/>
      <c r="V328" s="178"/>
      <c r="W328" s="178"/>
      <c r="X328" s="178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178"/>
      <c r="T329" s="178"/>
      <c r="U329" s="178"/>
      <c r="V329" s="178"/>
      <c r="W329" s="178"/>
      <c r="X329" s="178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178"/>
      <c r="T330" s="178"/>
      <c r="U330" s="178"/>
      <c r="V330" s="178"/>
      <c r="W330" s="178"/>
      <c r="X330" s="178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178"/>
      <c r="T331" s="178"/>
      <c r="U331" s="178"/>
      <c r="V331" s="178"/>
      <c r="W331" s="178"/>
      <c r="X331" s="178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178"/>
      <c r="T332" s="178"/>
      <c r="U332" s="178"/>
      <c r="V332" s="178"/>
      <c r="W332" s="178"/>
      <c r="X332" s="178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178"/>
      <c r="T333" s="178"/>
      <c r="U333" s="178"/>
      <c r="V333" s="178"/>
      <c r="W333" s="178"/>
      <c r="X333" s="178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178"/>
      <c r="T334" s="178"/>
      <c r="U334" s="178"/>
      <c r="V334" s="178"/>
      <c r="W334" s="178"/>
      <c r="X334" s="178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178"/>
      <c r="T335" s="178"/>
      <c r="U335" s="178"/>
      <c r="V335" s="178"/>
      <c r="W335" s="178"/>
      <c r="X335" s="178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178"/>
      <c r="T336" s="178"/>
      <c r="U336" s="178"/>
      <c r="V336" s="178"/>
      <c r="W336" s="178"/>
      <c r="X336" s="178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178"/>
      <c r="T337" s="178"/>
      <c r="U337" s="178"/>
      <c r="V337" s="178"/>
      <c r="W337" s="178"/>
      <c r="X337" s="178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178"/>
      <c r="T338" s="178"/>
      <c r="U338" s="178"/>
      <c r="V338" s="178"/>
      <c r="W338" s="178"/>
      <c r="X338" s="178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178"/>
      <c r="T339" s="178"/>
      <c r="U339" s="178"/>
      <c r="V339" s="178"/>
      <c r="W339" s="178"/>
      <c r="X339" s="178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178"/>
      <c r="T340" s="178"/>
      <c r="U340" s="178"/>
      <c r="V340" s="178"/>
      <c r="W340" s="178"/>
      <c r="X340" s="178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178"/>
      <c r="T341" s="178"/>
      <c r="U341" s="178"/>
      <c r="V341" s="178"/>
      <c r="W341" s="178"/>
      <c r="X341" s="178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178"/>
      <c r="T342" s="178"/>
      <c r="U342" s="178"/>
      <c r="V342" s="178"/>
      <c r="W342" s="178"/>
      <c r="X342" s="178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178"/>
      <c r="T343" s="178"/>
      <c r="U343" s="178"/>
      <c r="V343" s="178"/>
      <c r="W343" s="178"/>
      <c r="X343" s="178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178"/>
      <c r="T344" s="178"/>
      <c r="U344" s="178"/>
      <c r="V344" s="178"/>
      <c r="W344" s="178"/>
      <c r="X344" s="178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178"/>
      <c r="T345" s="178"/>
      <c r="U345" s="178"/>
      <c r="V345" s="178"/>
      <c r="W345" s="178"/>
      <c r="X345" s="178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178"/>
      <c r="T346" s="178"/>
      <c r="U346" s="178"/>
      <c r="V346" s="178"/>
      <c r="W346" s="178"/>
      <c r="X346" s="178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178"/>
      <c r="T347" s="178"/>
      <c r="U347" s="178"/>
      <c r="V347" s="178"/>
      <c r="W347" s="178"/>
      <c r="X347" s="178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178"/>
      <c r="T348" s="178"/>
      <c r="U348" s="178"/>
      <c r="V348" s="178"/>
      <c r="W348" s="178"/>
      <c r="X348" s="178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178"/>
      <c r="T349" s="178"/>
      <c r="U349" s="178"/>
      <c r="V349" s="178"/>
      <c r="W349" s="178"/>
      <c r="X349" s="178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178"/>
      <c r="T350" s="178"/>
      <c r="U350" s="178"/>
      <c r="V350" s="178"/>
      <c r="W350" s="178"/>
      <c r="X350" s="178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178"/>
      <c r="T351" s="178"/>
      <c r="U351" s="178"/>
      <c r="V351" s="178"/>
      <c r="W351" s="178"/>
      <c r="X351" s="178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178"/>
      <c r="T352" s="178"/>
      <c r="U352" s="178"/>
      <c r="V352" s="178"/>
      <c r="W352" s="178"/>
      <c r="X352" s="178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178"/>
      <c r="T353" s="178"/>
      <c r="U353" s="178"/>
      <c r="V353" s="178"/>
      <c r="W353" s="178"/>
      <c r="X353" s="178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178"/>
      <c r="T354" s="178"/>
      <c r="U354" s="178"/>
      <c r="V354" s="178"/>
      <c r="W354" s="178"/>
      <c r="X354" s="178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178"/>
      <c r="T355" s="178"/>
      <c r="U355" s="178"/>
      <c r="V355" s="178"/>
      <c r="W355" s="178"/>
      <c r="X355" s="178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178"/>
      <c r="T356" s="178"/>
      <c r="U356" s="178"/>
      <c r="V356" s="178"/>
      <c r="W356" s="178"/>
      <c r="X356" s="178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178"/>
      <c r="T357" s="178"/>
      <c r="U357" s="178"/>
      <c r="V357" s="178"/>
      <c r="W357" s="178"/>
      <c r="X357" s="178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178"/>
      <c r="T358" s="178"/>
      <c r="U358" s="178"/>
      <c r="V358" s="178"/>
      <c r="W358" s="178"/>
      <c r="X358" s="178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178"/>
      <c r="T359" s="178"/>
      <c r="U359" s="178"/>
      <c r="V359" s="178"/>
      <c r="W359" s="178"/>
      <c r="X359" s="178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178"/>
      <c r="T360" s="178"/>
      <c r="U360" s="178"/>
      <c r="V360" s="178"/>
      <c r="W360" s="178"/>
      <c r="X360" s="178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178"/>
      <c r="T361" s="178"/>
      <c r="U361" s="178"/>
      <c r="V361" s="178"/>
      <c r="W361" s="178"/>
      <c r="X361" s="178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178"/>
      <c r="T362" s="178"/>
      <c r="U362" s="178"/>
      <c r="V362" s="178"/>
      <c r="W362" s="178"/>
      <c r="X362" s="178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178"/>
      <c r="T363" s="178"/>
      <c r="U363" s="178"/>
      <c r="V363" s="178"/>
      <c r="W363" s="178"/>
      <c r="X363" s="178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178"/>
      <c r="T364" s="178"/>
      <c r="U364" s="178"/>
      <c r="V364" s="178"/>
      <c r="W364" s="178"/>
      <c r="X364" s="178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178"/>
      <c r="T365" s="178"/>
      <c r="U365" s="178"/>
      <c r="V365" s="178"/>
      <c r="W365" s="178"/>
      <c r="X365" s="178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178"/>
      <c r="T366" s="178"/>
      <c r="U366" s="178"/>
      <c r="V366" s="178"/>
      <c r="W366" s="178"/>
      <c r="X366" s="178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178"/>
      <c r="T367" s="178"/>
      <c r="U367" s="178"/>
      <c r="V367" s="178"/>
      <c r="W367" s="178"/>
      <c r="X367" s="178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178"/>
      <c r="T368" s="178"/>
      <c r="U368" s="178"/>
      <c r="V368" s="178"/>
      <c r="W368" s="178"/>
      <c r="X368" s="178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178"/>
      <c r="T369" s="178"/>
      <c r="U369" s="178"/>
      <c r="V369" s="178"/>
      <c r="W369" s="178"/>
      <c r="X369" s="178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178"/>
      <c r="T370" s="178"/>
      <c r="U370" s="178"/>
      <c r="V370" s="178"/>
      <c r="W370" s="178"/>
      <c r="X370" s="178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178"/>
      <c r="T371" s="178"/>
      <c r="U371" s="178"/>
      <c r="V371" s="178"/>
      <c r="W371" s="178"/>
      <c r="X371" s="178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178"/>
      <c r="T372" s="178"/>
      <c r="U372" s="178"/>
      <c r="V372" s="178"/>
      <c r="W372" s="178"/>
      <c r="X372" s="178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178"/>
      <c r="T373" s="178"/>
      <c r="U373" s="178"/>
      <c r="V373" s="178"/>
      <c r="W373" s="178"/>
      <c r="X373" s="178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178"/>
      <c r="T374" s="178"/>
      <c r="U374" s="178"/>
      <c r="V374" s="178"/>
      <c r="W374" s="178"/>
      <c r="X374" s="178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178"/>
      <c r="T375" s="178"/>
      <c r="U375" s="178"/>
      <c r="V375" s="178"/>
      <c r="W375" s="178"/>
      <c r="X375" s="178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178"/>
      <c r="T376" s="178"/>
      <c r="U376" s="178"/>
      <c r="V376" s="178"/>
      <c r="W376" s="178"/>
      <c r="X376" s="178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178"/>
      <c r="T377" s="178"/>
      <c r="U377" s="178"/>
      <c r="V377" s="178"/>
      <c r="W377" s="178"/>
      <c r="X377" s="178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178"/>
      <c r="T378" s="178"/>
      <c r="U378" s="178"/>
      <c r="V378" s="178"/>
      <c r="W378" s="178"/>
      <c r="X378" s="178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178"/>
      <c r="T379" s="178"/>
      <c r="U379" s="178"/>
      <c r="V379" s="178"/>
      <c r="W379" s="178"/>
      <c r="X379" s="178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178"/>
      <c r="T380" s="178"/>
      <c r="U380" s="178"/>
      <c r="V380" s="178"/>
      <c r="W380" s="178"/>
      <c r="X380" s="178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178"/>
      <c r="T381" s="178"/>
      <c r="U381" s="178"/>
      <c r="V381" s="178"/>
      <c r="W381" s="178"/>
      <c r="X381" s="178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178"/>
      <c r="T382" s="178"/>
      <c r="U382" s="178"/>
      <c r="V382" s="178"/>
      <c r="W382" s="178"/>
      <c r="X382" s="178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178"/>
      <c r="T383" s="178"/>
      <c r="U383" s="178"/>
      <c r="V383" s="178"/>
      <c r="W383" s="178"/>
      <c r="X383" s="178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178"/>
      <c r="T384" s="178"/>
      <c r="U384" s="178"/>
      <c r="V384" s="178"/>
      <c r="W384" s="178"/>
      <c r="X384" s="178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178"/>
      <c r="T385" s="178"/>
      <c r="U385" s="178"/>
      <c r="V385" s="178"/>
      <c r="W385" s="178"/>
      <c r="X385" s="178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178"/>
      <c r="T386" s="178"/>
      <c r="U386" s="178"/>
      <c r="V386" s="178"/>
      <c r="W386" s="178"/>
      <c r="X386" s="178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178"/>
      <c r="T387" s="178"/>
      <c r="U387" s="178"/>
      <c r="V387" s="178"/>
      <c r="W387" s="178"/>
      <c r="X387" s="178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178"/>
      <c r="T388" s="178"/>
      <c r="U388" s="178"/>
      <c r="V388" s="178"/>
      <c r="W388" s="178"/>
      <c r="X388" s="178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178"/>
      <c r="T389" s="178"/>
      <c r="U389" s="178"/>
      <c r="V389" s="178"/>
      <c r="W389" s="178"/>
      <c r="X389" s="178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178"/>
      <c r="T390" s="178"/>
      <c r="U390" s="178"/>
      <c r="V390" s="178"/>
      <c r="W390" s="178"/>
      <c r="X390" s="178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178"/>
      <c r="T391" s="178"/>
      <c r="U391" s="178"/>
      <c r="V391" s="178"/>
      <c r="W391" s="178"/>
      <c r="X391" s="178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178"/>
      <c r="T392" s="178"/>
      <c r="U392" s="178"/>
      <c r="V392" s="178"/>
      <c r="W392" s="178"/>
      <c r="X392" s="178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178"/>
      <c r="T393" s="178"/>
      <c r="U393" s="178"/>
      <c r="V393" s="178"/>
      <c r="W393" s="178"/>
      <c r="X393" s="178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178"/>
      <c r="T394" s="178"/>
      <c r="U394" s="178"/>
      <c r="V394" s="178"/>
      <c r="W394" s="178"/>
      <c r="X394" s="178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178"/>
      <c r="T395" s="178"/>
      <c r="U395" s="178"/>
      <c r="V395" s="178"/>
      <c r="W395" s="178"/>
      <c r="X395" s="178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178"/>
      <c r="T396" s="178"/>
      <c r="U396" s="178"/>
      <c r="V396" s="178"/>
      <c r="W396" s="178"/>
      <c r="X396" s="178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178"/>
      <c r="T397" s="178"/>
      <c r="U397" s="178"/>
      <c r="V397" s="178"/>
      <c r="W397" s="178"/>
      <c r="X397" s="178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178"/>
      <c r="T398" s="178"/>
      <c r="U398" s="178"/>
      <c r="V398" s="178"/>
      <c r="W398" s="178"/>
      <c r="X398" s="178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178"/>
      <c r="T399" s="178"/>
      <c r="U399" s="178"/>
      <c r="V399" s="178"/>
      <c r="W399" s="178"/>
      <c r="X399" s="178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178"/>
      <c r="T400" s="178"/>
      <c r="U400" s="178"/>
      <c r="V400" s="178"/>
      <c r="W400" s="178"/>
      <c r="X400" s="178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178"/>
      <c r="T401" s="178"/>
      <c r="U401" s="178"/>
      <c r="V401" s="178"/>
      <c r="W401" s="178"/>
      <c r="X401" s="178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178"/>
      <c r="T402" s="178"/>
      <c r="U402" s="178"/>
      <c r="V402" s="178"/>
      <c r="W402" s="178"/>
      <c r="X402" s="178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178"/>
      <c r="T403" s="178"/>
      <c r="U403" s="178"/>
      <c r="V403" s="178"/>
      <c r="W403" s="178"/>
      <c r="X403" s="178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178"/>
      <c r="T404" s="178"/>
      <c r="U404" s="178"/>
      <c r="V404" s="178"/>
      <c r="W404" s="178"/>
      <c r="X404" s="178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178"/>
      <c r="T405" s="178"/>
      <c r="U405" s="178"/>
      <c r="V405" s="178"/>
      <c r="W405" s="178"/>
      <c r="X405" s="178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178"/>
      <c r="T406" s="178"/>
      <c r="U406" s="178"/>
      <c r="V406" s="178"/>
      <c r="W406" s="178"/>
      <c r="X406" s="178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178"/>
      <c r="T407" s="178"/>
      <c r="U407" s="178"/>
      <c r="V407" s="178"/>
      <c r="W407" s="178"/>
      <c r="X407" s="178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178"/>
      <c r="T408" s="178"/>
      <c r="U408" s="178"/>
      <c r="V408" s="178"/>
      <c r="W408" s="178"/>
      <c r="X408" s="178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178"/>
      <c r="T409" s="178"/>
      <c r="U409" s="178"/>
      <c r="V409" s="178"/>
      <c r="W409" s="178"/>
      <c r="X409" s="178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178"/>
      <c r="T410" s="178"/>
      <c r="U410" s="178"/>
      <c r="V410" s="178"/>
      <c r="W410" s="178"/>
      <c r="X410" s="178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178"/>
      <c r="T411" s="178"/>
      <c r="U411" s="178"/>
      <c r="V411" s="178"/>
      <c r="W411" s="178"/>
      <c r="X411" s="178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178"/>
      <c r="T412" s="178"/>
      <c r="U412" s="178"/>
      <c r="V412" s="178"/>
      <c r="W412" s="178"/>
      <c r="X412" s="178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178"/>
      <c r="T413" s="178"/>
      <c r="U413" s="178"/>
      <c r="V413" s="178"/>
      <c r="W413" s="178"/>
      <c r="X413" s="178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178"/>
      <c r="T414" s="178"/>
      <c r="U414" s="178"/>
      <c r="V414" s="178"/>
      <c r="W414" s="178"/>
      <c r="X414" s="178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178"/>
      <c r="T415" s="178"/>
      <c r="U415" s="178"/>
      <c r="V415" s="178"/>
      <c r="W415" s="178"/>
      <c r="X415" s="178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178"/>
      <c r="T416" s="178"/>
      <c r="U416" s="178"/>
      <c r="V416" s="178"/>
      <c r="W416" s="178"/>
      <c r="X416" s="178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178"/>
      <c r="T417" s="178"/>
      <c r="U417" s="178"/>
      <c r="V417" s="178"/>
      <c r="W417" s="178"/>
      <c r="X417" s="178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178"/>
      <c r="T418" s="178"/>
      <c r="U418" s="178"/>
      <c r="V418" s="178"/>
      <c r="W418" s="178"/>
      <c r="X418" s="178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178"/>
      <c r="T419" s="178"/>
      <c r="U419" s="178"/>
      <c r="V419" s="178"/>
      <c r="W419" s="178"/>
      <c r="X419" s="178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178"/>
      <c r="T420" s="178"/>
      <c r="U420" s="178"/>
      <c r="V420" s="178"/>
      <c r="W420" s="178"/>
      <c r="X420" s="178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178"/>
      <c r="T421" s="178"/>
      <c r="U421" s="178"/>
      <c r="V421" s="178"/>
      <c r="W421" s="178"/>
      <c r="X421" s="178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178"/>
      <c r="T422" s="178"/>
      <c r="U422" s="178"/>
      <c r="V422" s="178"/>
      <c r="W422" s="178"/>
      <c r="X422" s="178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178"/>
      <c r="T423" s="178"/>
      <c r="U423" s="178"/>
      <c r="V423" s="178"/>
      <c r="W423" s="178"/>
      <c r="X423" s="178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178"/>
      <c r="T424" s="178"/>
      <c r="U424" s="178"/>
      <c r="V424" s="178"/>
      <c r="W424" s="178"/>
      <c r="X424" s="178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178"/>
      <c r="T425" s="178"/>
      <c r="U425" s="178"/>
      <c r="V425" s="178"/>
      <c r="W425" s="178"/>
      <c r="X425" s="178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178"/>
      <c r="T426" s="178"/>
      <c r="U426" s="178"/>
      <c r="V426" s="178"/>
      <c r="W426" s="178"/>
      <c r="X426" s="178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178"/>
      <c r="T427" s="178"/>
      <c r="U427" s="178"/>
      <c r="V427" s="178"/>
      <c r="W427" s="178"/>
      <c r="X427" s="178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178"/>
      <c r="T428" s="178"/>
      <c r="U428" s="178"/>
      <c r="V428" s="178"/>
      <c r="W428" s="178"/>
      <c r="X428" s="178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178"/>
      <c r="T429" s="178"/>
      <c r="U429" s="178"/>
      <c r="V429" s="178"/>
      <c r="W429" s="178"/>
      <c r="X429" s="178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178"/>
      <c r="T430" s="178"/>
      <c r="U430" s="178"/>
      <c r="V430" s="178"/>
      <c r="W430" s="178"/>
      <c r="X430" s="178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178"/>
      <c r="T431" s="178"/>
      <c r="U431" s="178"/>
      <c r="V431" s="178"/>
      <c r="W431" s="178"/>
      <c r="X431" s="178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178"/>
      <c r="T432" s="178"/>
      <c r="U432" s="178"/>
      <c r="V432" s="178"/>
      <c r="W432" s="178"/>
      <c r="X432" s="178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178"/>
      <c r="T433" s="178"/>
      <c r="U433" s="178"/>
      <c r="V433" s="178"/>
      <c r="W433" s="178"/>
      <c r="X433" s="178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178"/>
      <c r="T434" s="178"/>
      <c r="U434" s="178"/>
      <c r="V434" s="178"/>
      <c r="W434" s="178"/>
      <c r="X434" s="178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178"/>
      <c r="T435" s="178"/>
      <c r="U435" s="178"/>
      <c r="V435" s="178"/>
      <c r="W435" s="178"/>
      <c r="X435" s="178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178"/>
      <c r="T436" s="178"/>
      <c r="U436" s="178"/>
      <c r="V436" s="178"/>
      <c r="W436" s="178"/>
      <c r="X436" s="178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178"/>
      <c r="T437" s="178"/>
      <c r="U437" s="178"/>
      <c r="V437" s="178"/>
      <c r="W437" s="178"/>
      <c r="X437" s="178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178"/>
      <c r="T438" s="178"/>
      <c r="U438" s="178"/>
      <c r="V438" s="178"/>
      <c r="W438" s="178"/>
      <c r="X438" s="178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178"/>
      <c r="T439" s="178"/>
      <c r="U439" s="178"/>
      <c r="V439" s="178"/>
      <c r="W439" s="178"/>
      <c r="X439" s="178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178"/>
      <c r="T440" s="178"/>
      <c r="U440" s="178"/>
      <c r="V440" s="178"/>
      <c r="W440" s="178"/>
      <c r="X440" s="178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178"/>
      <c r="T441" s="178"/>
      <c r="U441" s="178"/>
      <c r="V441" s="178"/>
      <c r="W441" s="178"/>
      <c r="X441" s="178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178"/>
      <c r="T442" s="178"/>
      <c r="U442" s="178"/>
      <c r="V442" s="178"/>
      <c r="W442" s="178"/>
      <c r="X442" s="178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178"/>
      <c r="T443" s="178"/>
      <c r="U443" s="178"/>
      <c r="V443" s="178"/>
      <c r="W443" s="178"/>
      <c r="X443" s="178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178"/>
      <c r="T444" s="178"/>
      <c r="U444" s="178"/>
      <c r="V444" s="178"/>
      <c r="W444" s="178"/>
      <c r="X444" s="178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178"/>
      <c r="T445" s="178"/>
      <c r="U445" s="178"/>
      <c r="V445" s="178"/>
      <c r="W445" s="178"/>
      <c r="X445" s="178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178"/>
      <c r="T446" s="178"/>
      <c r="U446" s="178"/>
      <c r="V446" s="178"/>
      <c r="W446" s="178"/>
      <c r="X446" s="178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178"/>
      <c r="T447" s="178"/>
      <c r="U447" s="178"/>
      <c r="V447" s="178"/>
      <c r="W447" s="178"/>
      <c r="X447" s="178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178"/>
      <c r="T448" s="178"/>
      <c r="U448" s="178"/>
      <c r="V448" s="178"/>
      <c r="W448" s="178"/>
      <c r="X448" s="178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178"/>
      <c r="T449" s="178"/>
      <c r="U449" s="178"/>
      <c r="V449" s="178"/>
      <c r="W449" s="178"/>
      <c r="X449" s="178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178"/>
      <c r="T450" s="178"/>
      <c r="U450" s="178"/>
      <c r="V450" s="178"/>
      <c r="W450" s="178"/>
      <c r="X450" s="178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178"/>
      <c r="T451" s="178"/>
      <c r="U451" s="178"/>
      <c r="V451" s="178"/>
      <c r="W451" s="178"/>
      <c r="X451" s="178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178"/>
      <c r="T452" s="178"/>
      <c r="U452" s="178"/>
      <c r="V452" s="178"/>
      <c r="W452" s="178"/>
      <c r="X452" s="178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178"/>
      <c r="T453" s="178"/>
      <c r="U453" s="178"/>
      <c r="V453" s="178"/>
      <c r="W453" s="178"/>
      <c r="X453" s="178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178"/>
      <c r="T454" s="178"/>
      <c r="U454" s="178"/>
      <c r="V454" s="178"/>
      <c r="W454" s="178"/>
      <c r="X454" s="178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178"/>
      <c r="T455" s="178"/>
      <c r="U455" s="178"/>
      <c r="V455" s="178"/>
      <c r="W455" s="178"/>
      <c r="X455" s="178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178"/>
      <c r="T456" s="178"/>
      <c r="U456" s="178"/>
      <c r="V456" s="178"/>
      <c r="W456" s="178"/>
      <c r="X456" s="178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178"/>
      <c r="T457" s="178"/>
      <c r="U457" s="178"/>
      <c r="V457" s="178"/>
      <c r="W457" s="178"/>
      <c r="X457" s="178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178"/>
      <c r="T458" s="178"/>
      <c r="U458" s="178"/>
      <c r="V458" s="178"/>
      <c r="W458" s="178"/>
      <c r="X458" s="178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178"/>
      <c r="T459" s="178"/>
      <c r="U459" s="178"/>
      <c r="V459" s="178"/>
      <c r="W459" s="178"/>
      <c r="X459" s="178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178"/>
      <c r="T460" s="178"/>
      <c r="U460" s="178"/>
      <c r="V460" s="178"/>
      <c r="W460" s="178"/>
      <c r="X460" s="178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178"/>
      <c r="T461" s="178"/>
      <c r="U461" s="178"/>
      <c r="V461" s="178"/>
      <c r="W461" s="178"/>
      <c r="X461" s="178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178"/>
      <c r="T462" s="178"/>
      <c r="U462" s="178"/>
      <c r="V462" s="178"/>
      <c r="W462" s="178"/>
      <c r="X462" s="178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178"/>
      <c r="T463" s="178"/>
      <c r="U463" s="178"/>
      <c r="V463" s="178"/>
      <c r="W463" s="178"/>
      <c r="X463" s="178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178"/>
      <c r="T464" s="178"/>
      <c r="U464" s="178"/>
      <c r="V464" s="178"/>
      <c r="W464" s="178"/>
      <c r="X464" s="178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178"/>
      <c r="T465" s="178"/>
      <c r="U465" s="178"/>
      <c r="V465" s="178"/>
      <c r="W465" s="178"/>
      <c r="X465" s="178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178"/>
      <c r="T466" s="178"/>
      <c r="U466" s="178"/>
      <c r="V466" s="178"/>
      <c r="W466" s="178"/>
      <c r="X466" s="178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178"/>
      <c r="T467" s="178"/>
      <c r="U467" s="178"/>
      <c r="V467" s="178"/>
      <c r="W467" s="178"/>
      <c r="X467" s="178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178"/>
      <c r="T468" s="178"/>
      <c r="U468" s="178"/>
      <c r="V468" s="178"/>
      <c r="W468" s="178"/>
      <c r="X468" s="178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178"/>
      <c r="T469" s="178"/>
      <c r="U469" s="178"/>
      <c r="V469" s="178"/>
      <c r="W469" s="178"/>
      <c r="X469" s="178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178"/>
      <c r="T470" s="178"/>
      <c r="U470" s="178"/>
      <c r="V470" s="178"/>
      <c r="W470" s="178"/>
      <c r="X470" s="178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178"/>
      <c r="T471" s="178"/>
      <c r="U471" s="178"/>
      <c r="V471" s="178"/>
      <c r="W471" s="178"/>
      <c r="X471" s="178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178"/>
      <c r="T472" s="178"/>
      <c r="U472" s="178"/>
      <c r="V472" s="178"/>
      <c r="W472" s="178"/>
      <c r="X472" s="178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178"/>
      <c r="T473" s="178"/>
      <c r="U473" s="178"/>
      <c r="V473" s="178"/>
      <c r="W473" s="178"/>
      <c r="X473" s="178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178"/>
      <c r="T474" s="178"/>
      <c r="U474" s="178"/>
      <c r="V474" s="178"/>
      <c r="W474" s="178"/>
      <c r="X474" s="178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178"/>
      <c r="T475" s="178"/>
      <c r="U475" s="178"/>
      <c r="V475" s="178"/>
      <c r="W475" s="178"/>
      <c r="X475" s="178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178"/>
      <c r="T476" s="178"/>
      <c r="U476" s="178"/>
      <c r="V476" s="178"/>
      <c r="W476" s="178"/>
      <c r="X476" s="178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178"/>
      <c r="T477" s="178"/>
      <c r="U477" s="178"/>
      <c r="V477" s="178"/>
      <c r="W477" s="178"/>
      <c r="X477" s="178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178"/>
      <c r="T478" s="178"/>
      <c r="U478" s="178"/>
      <c r="V478" s="178"/>
      <c r="W478" s="178"/>
      <c r="X478" s="178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178"/>
      <c r="T479" s="178"/>
      <c r="U479" s="178"/>
      <c r="V479" s="178"/>
      <c r="W479" s="178"/>
      <c r="X479" s="178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178"/>
      <c r="T480" s="178"/>
      <c r="U480" s="178"/>
      <c r="V480" s="178"/>
      <c r="W480" s="178"/>
      <c r="X480" s="178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178"/>
      <c r="T481" s="178"/>
      <c r="U481" s="178"/>
      <c r="V481" s="178"/>
      <c r="W481" s="178"/>
      <c r="X481" s="178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178"/>
      <c r="T482" s="178"/>
      <c r="U482" s="178"/>
      <c r="V482" s="178"/>
      <c r="W482" s="178"/>
      <c r="X482" s="178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178"/>
      <c r="T483" s="178"/>
      <c r="U483" s="178"/>
      <c r="V483" s="178"/>
      <c r="W483" s="178"/>
      <c r="X483" s="178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178"/>
      <c r="T484" s="178"/>
      <c r="U484" s="178"/>
      <c r="V484" s="178"/>
      <c r="W484" s="178"/>
      <c r="X484" s="178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178"/>
      <c r="T485" s="178"/>
      <c r="U485" s="178"/>
      <c r="V485" s="178"/>
      <c r="W485" s="178"/>
      <c r="X485" s="178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178"/>
      <c r="T486" s="178"/>
      <c r="U486" s="178"/>
      <c r="V486" s="178"/>
      <c r="W486" s="178"/>
      <c r="X486" s="178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178"/>
      <c r="T487" s="178"/>
      <c r="U487" s="178"/>
      <c r="V487" s="178"/>
      <c r="W487" s="178"/>
      <c r="X487" s="178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178"/>
      <c r="T488" s="178"/>
      <c r="U488" s="178"/>
      <c r="V488" s="178"/>
      <c r="W488" s="178"/>
      <c r="X488" s="178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178"/>
      <c r="T489" s="178"/>
      <c r="U489" s="178"/>
      <c r="V489" s="178"/>
      <c r="W489" s="178"/>
      <c r="X489" s="178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178"/>
      <c r="T490" s="178"/>
      <c r="U490" s="178"/>
      <c r="V490" s="178"/>
      <c r="W490" s="178"/>
      <c r="X490" s="178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178"/>
      <c r="T491" s="178"/>
      <c r="U491" s="178"/>
      <c r="V491" s="178"/>
      <c r="W491" s="178"/>
      <c r="X491" s="178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178"/>
      <c r="T492" s="178"/>
      <c r="U492" s="178"/>
      <c r="V492" s="178"/>
      <c r="W492" s="178"/>
      <c r="X492" s="178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178"/>
      <c r="T493" s="178"/>
      <c r="U493" s="178"/>
      <c r="V493" s="178"/>
      <c r="W493" s="178"/>
      <c r="X493" s="178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178"/>
      <c r="T494" s="178"/>
      <c r="U494" s="178"/>
      <c r="V494" s="178"/>
      <c r="W494" s="178"/>
      <c r="X494" s="178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178"/>
      <c r="T495" s="178"/>
      <c r="U495" s="178"/>
      <c r="V495" s="178"/>
      <c r="W495" s="178"/>
      <c r="X495" s="178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178"/>
      <c r="T496" s="178"/>
      <c r="U496" s="178"/>
      <c r="V496" s="178"/>
      <c r="W496" s="178"/>
      <c r="X496" s="178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178"/>
      <c r="T497" s="178"/>
      <c r="U497" s="178"/>
      <c r="V497" s="178"/>
      <c r="W497" s="178"/>
      <c r="X497" s="178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178"/>
      <c r="T498" s="178"/>
      <c r="U498" s="178"/>
      <c r="V498" s="178"/>
      <c r="W498" s="178"/>
      <c r="X498" s="178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178"/>
      <c r="T499" s="178"/>
      <c r="U499" s="178"/>
      <c r="V499" s="178"/>
      <c r="W499" s="178"/>
      <c r="X499" s="178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178"/>
      <c r="T500" s="178"/>
      <c r="U500" s="178"/>
      <c r="V500" s="178"/>
      <c r="W500" s="178"/>
      <c r="X500" s="178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178"/>
      <c r="T501" s="178"/>
      <c r="U501" s="178"/>
      <c r="V501" s="178"/>
      <c r="W501" s="178"/>
      <c r="X501" s="178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178"/>
      <c r="T502" s="178"/>
      <c r="U502" s="178"/>
      <c r="V502" s="178"/>
      <c r="W502" s="178"/>
      <c r="X502" s="178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178"/>
      <c r="T503" s="178"/>
      <c r="U503" s="178"/>
      <c r="V503" s="178"/>
      <c r="W503" s="178"/>
      <c r="X503" s="178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178"/>
      <c r="T504" s="178"/>
      <c r="U504" s="178"/>
      <c r="V504" s="178"/>
      <c r="W504" s="178"/>
      <c r="X504" s="178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178"/>
      <c r="T505" s="178"/>
      <c r="U505" s="178"/>
      <c r="V505" s="178"/>
      <c r="W505" s="178"/>
      <c r="X505" s="178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178"/>
      <c r="T506" s="178"/>
      <c r="U506" s="178"/>
      <c r="V506" s="178"/>
      <c r="W506" s="178"/>
      <c r="X506" s="178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178"/>
      <c r="T507" s="178"/>
      <c r="U507" s="178"/>
      <c r="V507" s="178"/>
      <c r="W507" s="178"/>
      <c r="X507" s="178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178"/>
      <c r="T508" s="178"/>
      <c r="U508" s="178"/>
      <c r="V508" s="178"/>
      <c r="W508" s="178"/>
      <c r="X508" s="178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178"/>
      <c r="T509" s="178"/>
      <c r="U509" s="178"/>
      <c r="V509" s="178"/>
      <c r="W509" s="178"/>
      <c r="X509" s="178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178"/>
      <c r="T510" s="178"/>
      <c r="U510" s="178"/>
      <c r="V510" s="178"/>
      <c r="W510" s="178"/>
      <c r="X510" s="178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178"/>
      <c r="T511" s="178"/>
      <c r="U511" s="178"/>
      <c r="V511" s="178"/>
      <c r="W511" s="178"/>
      <c r="X511" s="178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178"/>
      <c r="T512" s="178"/>
      <c r="U512" s="178"/>
      <c r="V512" s="178"/>
      <c r="W512" s="178"/>
      <c r="X512" s="178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178"/>
      <c r="T513" s="178"/>
      <c r="U513" s="178"/>
      <c r="V513" s="178"/>
      <c r="W513" s="178"/>
      <c r="X513" s="178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178"/>
      <c r="T514" s="178"/>
      <c r="U514" s="178"/>
      <c r="V514" s="178"/>
      <c r="W514" s="178"/>
      <c r="X514" s="178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178"/>
      <c r="T515" s="178"/>
      <c r="U515" s="178"/>
      <c r="V515" s="178"/>
      <c r="W515" s="178"/>
      <c r="X515" s="178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178"/>
      <c r="T516" s="178"/>
      <c r="U516" s="178"/>
      <c r="V516" s="178"/>
      <c r="W516" s="178"/>
      <c r="X516" s="178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178"/>
      <c r="T517" s="178"/>
      <c r="U517" s="178"/>
      <c r="V517" s="178"/>
      <c r="W517" s="178"/>
      <c r="X517" s="178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178"/>
      <c r="T518" s="178"/>
      <c r="U518" s="178"/>
      <c r="V518" s="178"/>
      <c r="W518" s="178"/>
      <c r="X518" s="178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178"/>
      <c r="T519" s="178"/>
      <c r="U519" s="178"/>
      <c r="V519" s="178"/>
      <c r="W519" s="178"/>
      <c r="X519" s="178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178"/>
      <c r="T520" s="178"/>
      <c r="U520" s="178"/>
      <c r="V520" s="178"/>
      <c r="W520" s="178"/>
      <c r="X520" s="178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178"/>
      <c r="T521" s="178"/>
      <c r="U521" s="178"/>
      <c r="V521" s="178"/>
      <c r="W521" s="178"/>
      <c r="X521" s="178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178"/>
      <c r="T522" s="178"/>
      <c r="U522" s="178"/>
      <c r="V522" s="178"/>
      <c r="W522" s="178"/>
      <c r="X522" s="178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178"/>
      <c r="T523" s="178"/>
      <c r="U523" s="178"/>
      <c r="V523" s="178"/>
      <c r="W523" s="178"/>
      <c r="X523" s="178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178"/>
      <c r="T524" s="178"/>
      <c r="U524" s="178"/>
      <c r="V524" s="178"/>
      <c r="W524" s="178"/>
      <c r="X524" s="178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178"/>
      <c r="T525" s="178"/>
      <c r="U525" s="178"/>
      <c r="V525" s="178"/>
      <c r="W525" s="178"/>
      <c r="X525" s="178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178"/>
      <c r="T526" s="178"/>
      <c r="U526" s="178"/>
      <c r="V526" s="178"/>
      <c r="W526" s="178"/>
      <c r="X526" s="178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178"/>
      <c r="T527" s="178"/>
      <c r="U527" s="178"/>
      <c r="V527" s="178"/>
      <c r="W527" s="178"/>
      <c r="X527" s="178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178"/>
      <c r="T528" s="178"/>
      <c r="U528" s="178"/>
      <c r="V528" s="178"/>
      <c r="W528" s="178"/>
      <c r="X528" s="178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178"/>
      <c r="T529" s="178"/>
      <c r="U529" s="178"/>
      <c r="V529" s="178"/>
      <c r="W529" s="178"/>
      <c r="X529" s="178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178"/>
      <c r="T530" s="178"/>
      <c r="U530" s="178"/>
      <c r="V530" s="178"/>
      <c r="W530" s="178"/>
      <c r="X530" s="178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178"/>
      <c r="T531" s="178"/>
      <c r="U531" s="178"/>
      <c r="V531" s="178"/>
      <c r="W531" s="178"/>
      <c r="X531" s="178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178"/>
      <c r="T532" s="178"/>
      <c r="U532" s="178"/>
      <c r="V532" s="178"/>
      <c r="W532" s="178"/>
      <c r="X532" s="178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178"/>
      <c r="T533" s="178"/>
      <c r="U533" s="178"/>
      <c r="V533" s="178"/>
      <c r="W533" s="178"/>
      <c r="X533" s="178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178"/>
      <c r="T534" s="178"/>
      <c r="U534" s="178"/>
      <c r="V534" s="178"/>
      <c r="W534" s="178"/>
      <c r="X534" s="178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178"/>
      <c r="T535" s="178"/>
      <c r="U535" s="178"/>
      <c r="V535" s="178"/>
      <c r="W535" s="178"/>
      <c r="X535" s="178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178"/>
      <c r="T536" s="178"/>
      <c r="U536" s="178"/>
      <c r="V536" s="178"/>
      <c r="W536" s="178"/>
      <c r="X536" s="178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178"/>
      <c r="T537" s="178"/>
      <c r="U537" s="178"/>
      <c r="V537" s="178"/>
      <c r="W537" s="178"/>
      <c r="X537" s="178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178"/>
      <c r="T538" s="178"/>
      <c r="U538" s="178"/>
      <c r="V538" s="178"/>
      <c r="W538" s="178"/>
      <c r="X538" s="178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178"/>
      <c r="T539" s="178"/>
      <c r="U539" s="178"/>
      <c r="V539" s="178"/>
      <c r="W539" s="178"/>
      <c r="X539" s="178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178"/>
      <c r="T540" s="178"/>
      <c r="U540" s="178"/>
      <c r="V540" s="178"/>
      <c r="W540" s="178"/>
      <c r="X540" s="178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178"/>
      <c r="T541" s="178"/>
      <c r="U541" s="178"/>
      <c r="V541" s="178"/>
      <c r="W541" s="178"/>
      <c r="X541" s="178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178"/>
      <c r="T542" s="178"/>
      <c r="U542" s="178"/>
      <c r="V542" s="178"/>
      <c r="W542" s="178"/>
      <c r="X542" s="178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178"/>
      <c r="T543" s="178"/>
      <c r="U543" s="178"/>
      <c r="V543" s="178"/>
      <c r="W543" s="178"/>
      <c r="X543" s="178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178"/>
      <c r="T544" s="178"/>
      <c r="U544" s="178"/>
      <c r="V544" s="178"/>
      <c r="W544" s="178"/>
      <c r="X544" s="178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178"/>
      <c r="T545" s="178"/>
      <c r="U545" s="178"/>
      <c r="V545" s="178"/>
      <c r="W545" s="178"/>
      <c r="X545" s="178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178"/>
      <c r="T546" s="178"/>
      <c r="U546" s="178"/>
      <c r="V546" s="178"/>
      <c r="W546" s="178"/>
      <c r="X546" s="178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178"/>
      <c r="T547" s="178"/>
      <c r="U547" s="178"/>
      <c r="V547" s="178"/>
      <c r="W547" s="178"/>
      <c r="X547" s="178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178"/>
      <c r="T548" s="178"/>
      <c r="U548" s="178"/>
      <c r="V548" s="178"/>
      <c r="W548" s="178"/>
      <c r="X548" s="178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178"/>
      <c r="T549" s="178"/>
      <c r="U549" s="178"/>
      <c r="V549" s="178"/>
      <c r="W549" s="178"/>
      <c r="X549" s="178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178"/>
      <c r="T550" s="178"/>
      <c r="U550" s="178"/>
      <c r="V550" s="178"/>
      <c r="W550" s="178"/>
      <c r="X550" s="178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178"/>
      <c r="T551" s="178"/>
      <c r="U551" s="178"/>
      <c r="V551" s="178"/>
      <c r="W551" s="178"/>
      <c r="X551" s="178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178"/>
      <c r="T552" s="178"/>
      <c r="U552" s="178"/>
      <c r="V552" s="178"/>
      <c r="W552" s="178"/>
      <c r="X552" s="178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178"/>
      <c r="T553" s="178"/>
      <c r="U553" s="178"/>
      <c r="V553" s="178"/>
      <c r="W553" s="178"/>
      <c r="X553" s="178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178"/>
      <c r="T554" s="178"/>
      <c r="U554" s="178"/>
      <c r="V554" s="178"/>
      <c r="W554" s="178"/>
      <c r="X554" s="178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178"/>
      <c r="T555" s="178"/>
      <c r="U555" s="178"/>
      <c r="V555" s="178"/>
      <c r="W555" s="178"/>
      <c r="X555" s="178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178"/>
      <c r="T556" s="178"/>
      <c r="U556" s="178"/>
      <c r="V556" s="178"/>
      <c r="W556" s="178"/>
      <c r="X556" s="178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178"/>
      <c r="T557" s="178"/>
      <c r="U557" s="178"/>
      <c r="V557" s="178"/>
      <c r="W557" s="178"/>
      <c r="X557" s="178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178"/>
      <c r="T558" s="178"/>
      <c r="U558" s="178"/>
      <c r="V558" s="178"/>
      <c r="W558" s="178"/>
      <c r="X558" s="178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178"/>
      <c r="T559" s="178"/>
      <c r="U559" s="178"/>
      <c r="V559" s="178"/>
      <c r="W559" s="178"/>
      <c r="X559" s="178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178"/>
      <c r="T560" s="178"/>
      <c r="U560" s="178"/>
      <c r="V560" s="178"/>
      <c r="W560" s="178"/>
      <c r="X560" s="178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178"/>
      <c r="T561" s="178"/>
      <c r="U561" s="178"/>
      <c r="V561" s="178"/>
      <c r="W561" s="178"/>
      <c r="X561" s="178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178"/>
      <c r="T562" s="178"/>
      <c r="U562" s="178"/>
      <c r="V562" s="178"/>
      <c r="W562" s="178"/>
      <c r="X562" s="178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178"/>
      <c r="T563" s="178"/>
      <c r="U563" s="178"/>
      <c r="V563" s="178"/>
      <c r="W563" s="178"/>
      <c r="X563" s="178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178"/>
      <c r="T564" s="178"/>
      <c r="U564" s="178"/>
      <c r="V564" s="178"/>
      <c r="W564" s="178"/>
      <c r="X564" s="178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178"/>
      <c r="T565" s="178"/>
      <c r="U565" s="178"/>
      <c r="V565" s="178"/>
      <c r="W565" s="178"/>
      <c r="X565" s="178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178"/>
      <c r="T566" s="178"/>
      <c r="U566" s="178"/>
      <c r="V566" s="178"/>
      <c r="W566" s="178"/>
      <c r="X566" s="178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178"/>
      <c r="T567" s="178"/>
      <c r="U567" s="178"/>
      <c r="V567" s="178"/>
      <c r="W567" s="178"/>
      <c r="X567" s="178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178"/>
      <c r="T568" s="178"/>
      <c r="U568" s="178"/>
      <c r="V568" s="178"/>
      <c r="W568" s="178"/>
      <c r="X568" s="178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178"/>
      <c r="T569" s="178"/>
      <c r="U569" s="178"/>
      <c r="V569" s="178"/>
      <c r="W569" s="178"/>
      <c r="X569" s="178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178"/>
      <c r="T570" s="178"/>
      <c r="U570" s="178"/>
      <c r="V570" s="178"/>
      <c r="W570" s="178"/>
      <c r="X570" s="178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178"/>
      <c r="T571" s="178"/>
      <c r="U571" s="178"/>
      <c r="V571" s="178"/>
      <c r="W571" s="178"/>
      <c r="X571" s="178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178"/>
      <c r="T572" s="178"/>
      <c r="U572" s="178"/>
      <c r="V572" s="178"/>
      <c r="W572" s="178"/>
      <c r="X572" s="178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178"/>
      <c r="T573" s="178"/>
      <c r="U573" s="178"/>
      <c r="V573" s="178"/>
      <c r="W573" s="178"/>
      <c r="X573" s="178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178"/>
      <c r="T574" s="178"/>
      <c r="U574" s="178"/>
      <c r="V574" s="178"/>
      <c r="W574" s="178"/>
      <c r="X574" s="178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178"/>
      <c r="T575" s="178"/>
      <c r="U575" s="178"/>
      <c r="V575" s="178"/>
      <c r="W575" s="178"/>
      <c r="X575" s="178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178"/>
      <c r="T576" s="178"/>
      <c r="U576" s="178"/>
      <c r="V576" s="178"/>
      <c r="W576" s="178"/>
      <c r="X576" s="178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178"/>
      <c r="T577" s="178"/>
      <c r="U577" s="178"/>
      <c r="V577" s="178"/>
      <c r="W577" s="178"/>
      <c r="X577" s="178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178"/>
      <c r="T578" s="178"/>
      <c r="U578" s="178"/>
      <c r="V578" s="178"/>
      <c r="W578" s="178"/>
      <c r="X578" s="178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178"/>
      <c r="T579" s="178"/>
      <c r="U579" s="178"/>
      <c r="V579" s="178"/>
      <c r="W579" s="178"/>
      <c r="X579" s="178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178"/>
      <c r="T580" s="178"/>
      <c r="U580" s="178"/>
      <c r="V580" s="178"/>
      <c r="W580" s="178"/>
      <c r="X580" s="178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178"/>
      <c r="T581" s="178"/>
      <c r="U581" s="178"/>
      <c r="V581" s="178"/>
      <c r="W581" s="178"/>
      <c r="X581" s="178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178"/>
      <c r="T582" s="178"/>
      <c r="U582" s="178"/>
      <c r="V582" s="178"/>
      <c r="W582" s="178"/>
      <c r="X582" s="178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178"/>
      <c r="T583" s="178"/>
      <c r="U583" s="178"/>
      <c r="V583" s="178"/>
      <c r="W583" s="178"/>
      <c r="X583" s="178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178"/>
      <c r="T584" s="178"/>
      <c r="U584" s="178"/>
      <c r="V584" s="178"/>
      <c r="W584" s="178"/>
      <c r="X584" s="178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178"/>
      <c r="T585" s="178"/>
      <c r="U585" s="178"/>
      <c r="V585" s="178"/>
      <c r="W585" s="178"/>
      <c r="X585" s="178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178"/>
      <c r="T586" s="178"/>
      <c r="U586" s="178"/>
      <c r="V586" s="178"/>
      <c r="W586" s="178"/>
      <c r="X586" s="178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178"/>
      <c r="T587" s="178"/>
      <c r="U587" s="178"/>
      <c r="V587" s="178"/>
      <c r="W587" s="178"/>
      <c r="X587" s="178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178"/>
      <c r="T588" s="178"/>
      <c r="U588" s="178"/>
      <c r="V588" s="178"/>
      <c r="W588" s="178"/>
      <c r="X588" s="178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178"/>
      <c r="T589" s="178"/>
      <c r="U589" s="178"/>
      <c r="V589" s="178"/>
      <c r="W589" s="178"/>
      <c r="X589" s="178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178"/>
      <c r="T590" s="178"/>
      <c r="U590" s="178"/>
      <c r="V590" s="178"/>
      <c r="W590" s="178"/>
      <c r="X590" s="178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178"/>
      <c r="T591" s="178"/>
      <c r="U591" s="178"/>
      <c r="V591" s="178"/>
      <c r="W591" s="178"/>
      <c r="X591" s="178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178"/>
      <c r="T592" s="178"/>
      <c r="U592" s="178"/>
      <c r="V592" s="178"/>
      <c r="W592" s="178"/>
      <c r="X592" s="178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178"/>
      <c r="T593" s="178"/>
      <c r="U593" s="178"/>
      <c r="V593" s="178"/>
      <c r="W593" s="178"/>
      <c r="X593" s="178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178"/>
      <c r="T594" s="178"/>
      <c r="U594" s="178"/>
      <c r="V594" s="178"/>
      <c r="W594" s="178"/>
      <c r="X594" s="178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178"/>
      <c r="T595" s="178"/>
      <c r="U595" s="178"/>
      <c r="V595" s="178"/>
      <c r="W595" s="178"/>
      <c r="X595" s="178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178"/>
      <c r="T596" s="178"/>
      <c r="U596" s="178"/>
      <c r="V596" s="178"/>
      <c r="W596" s="178"/>
      <c r="X596" s="178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178"/>
      <c r="T597" s="178"/>
      <c r="U597" s="178"/>
      <c r="V597" s="178"/>
      <c r="W597" s="178"/>
      <c r="X597" s="178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178"/>
      <c r="T598" s="178"/>
      <c r="U598" s="178"/>
      <c r="V598" s="178"/>
      <c r="W598" s="178"/>
      <c r="X598" s="178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178"/>
      <c r="T599" s="178"/>
      <c r="U599" s="178"/>
      <c r="V599" s="178"/>
      <c r="W599" s="178"/>
      <c r="X599" s="178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178"/>
      <c r="T600" s="178"/>
      <c r="U600" s="178"/>
      <c r="V600" s="178"/>
      <c r="W600" s="178"/>
      <c r="X600" s="178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178"/>
      <c r="T601" s="178"/>
      <c r="U601" s="178"/>
      <c r="V601" s="178"/>
      <c r="W601" s="178"/>
      <c r="X601" s="178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178"/>
      <c r="T602" s="178"/>
      <c r="U602" s="178"/>
      <c r="V602" s="178"/>
      <c r="W602" s="178"/>
      <c r="X602" s="178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178"/>
      <c r="T603" s="178"/>
      <c r="U603" s="178"/>
      <c r="V603" s="178"/>
      <c r="W603" s="178"/>
      <c r="X603" s="178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178"/>
      <c r="T604" s="178"/>
      <c r="U604" s="178"/>
      <c r="V604" s="178"/>
      <c r="W604" s="178"/>
      <c r="X604" s="178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178"/>
      <c r="T605" s="178"/>
      <c r="U605" s="178"/>
      <c r="V605" s="178"/>
      <c r="W605" s="178"/>
      <c r="X605" s="178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178"/>
      <c r="T606" s="178"/>
      <c r="U606" s="178"/>
      <c r="V606" s="178"/>
      <c r="W606" s="178"/>
      <c r="X606" s="178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178"/>
      <c r="T607" s="178"/>
      <c r="U607" s="178"/>
      <c r="V607" s="178"/>
      <c r="W607" s="178"/>
      <c r="X607" s="178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178"/>
      <c r="T608" s="178"/>
      <c r="U608" s="178"/>
      <c r="V608" s="178"/>
      <c r="W608" s="178"/>
      <c r="X608" s="178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178"/>
      <c r="T609" s="178"/>
      <c r="U609" s="178"/>
      <c r="V609" s="178"/>
      <c r="W609" s="178"/>
      <c r="X609" s="178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178"/>
      <c r="T610" s="178"/>
      <c r="U610" s="178"/>
      <c r="V610" s="178"/>
      <c r="W610" s="178"/>
      <c r="X610" s="178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178"/>
      <c r="T611" s="178"/>
      <c r="U611" s="178"/>
      <c r="V611" s="178"/>
      <c r="W611" s="178"/>
      <c r="X611" s="178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178"/>
      <c r="T612" s="178"/>
      <c r="U612" s="178"/>
      <c r="V612" s="178"/>
      <c r="W612" s="178"/>
      <c r="X612" s="178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178"/>
      <c r="T613" s="178"/>
      <c r="U613" s="178"/>
      <c r="V613" s="178"/>
      <c r="W613" s="178"/>
      <c r="X613" s="178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178"/>
      <c r="T614" s="178"/>
      <c r="U614" s="178"/>
      <c r="V614" s="178"/>
      <c r="W614" s="178"/>
      <c r="X614" s="178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178"/>
      <c r="T615" s="178"/>
      <c r="U615" s="178"/>
      <c r="V615" s="178"/>
      <c r="W615" s="178"/>
      <c r="X615" s="178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178"/>
      <c r="T616" s="178"/>
      <c r="U616" s="178"/>
      <c r="V616" s="178"/>
      <c r="W616" s="178"/>
      <c r="X616" s="178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178"/>
      <c r="T617" s="178"/>
      <c r="U617" s="178"/>
      <c r="V617" s="178"/>
      <c r="W617" s="178"/>
      <c r="X617" s="178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178"/>
      <c r="T618" s="178"/>
      <c r="U618" s="178"/>
      <c r="V618" s="178"/>
      <c r="W618" s="178"/>
      <c r="X618" s="178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178"/>
      <c r="T619" s="178"/>
      <c r="U619" s="178"/>
      <c r="V619" s="178"/>
      <c r="W619" s="178"/>
      <c r="X619" s="178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178"/>
      <c r="T620" s="178"/>
      <c r="U620" s="178"/>
      <c r="V620" s="178"/>
      <c r="W620" s="178"/>
      <c r="X620" s="178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178"/>
      <c r="T621" s="178"/>
      <c r="U621" s="178"/>
      <c r="V621" s="178"/>
      <c r="W621" s="178"/>
      <c r="X621" s="178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178"/>
      <c r="T622" s="178"/>
      <c r="U622" s="178"/>
      <c r="V622" s="178"/>
      <c r="W622" s="178"/>
      <c r="X622" s="178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178"/>
      <c r="T623" s="178"/>
      <c r="U623" s="178"/>
      <c r="V623" s="178"/>
      <c r="W623" s="178"/>
      <c r="X623" s="178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178"/>
      <c r="T624" s="178"/>
      <c r="U624" s="178"/>
      <c r="V624" s="178"/>
      <c r="W624" s="178"/>
      <c r="X624" s="178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178"/>
      <c r="T625" s="178"/>
      <c r="U625" s="178"/>
      <c r="V625" s="178"/>
      <c r="W625" s="178"/>
      <c r="X625" s="178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178"/>
      <c r="T626" s="178"/>
      <c r="U626" s="178"/>
      <c r="V626" s="178"/>
      <c r="W626" s="178"/>
      <c r="X626" s="178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178"/>
      <c r="T627" s="178"/>
      <c r="U627" s="178"/>
      <c r="V627" s="178"/>
      <c r="W627" s="178"/>
      <c r="X627" s="178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178"/>
      <c r="T628" s="178"/>
      <c r="U628" s="178"/>
      <c r="V628" s="178"/>
      <c r="W628" s="178"/>
      <c r="X628" s="178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178"/>
      <c r="T629" s="178"/>
      <c r="U629" s="178"/>
      <c r="V629" s="178"/>
      <c r="W629" s="178"/>
      <c r="X629" s="178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178"/>
      <c r="T630" s="178"/>
      <c r="U630" s="178"/>
      <c r="V630" s="178"/>
      <c r="W630" s="178"/>
      <c r="X630" s="178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178"/>
      <c r="T631" s="178"/>
      <c r="U631" s="178"/>
      <c r="V631" s="178"/>
      <c r="W631" s="178"/>
      <c r="X631" s="178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178"/>
      <c r="T632" s="178"/>
      <c r="U632" s="178"/>
      <c r="V632" s="178"/>
      <c r="W632" s="178"/>
      <c r="X632" s="178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178"/>
      <c r="T633" s="178"/>
      <c r="U633" s="178"/>
      <c r="V633" s="178"/>
      <c r="W633" s="178"/>
      <c r="X633" s="178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178"/>
      <c r="T634" s="178"/>
      <c r="U634" s="178"/>
      <c r="V634" s="178"/>
      <c r="W634" s="178"/>
      <c r="X634" s="178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178"/>
      <c r="T635" s="178"/>
      <c r="U635" s="178"/>
      <c r="V635" s="178"/>
      <c r="W635" s="178"/>
      <c r="X635" s="178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178"/>
      <c r="T636" s="178"/>
      <c r="U636" s="178"/>
      <c r="V636" s="178"/>
      <c r="W636" s="178"/>
      <c r="X636" s="178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178"/>
      <c r="T637" s="178"/>
      <c r="U637" s="178"/>
      <c r="V637" s="178"/>
      <c r="W637" s="178"/>
      <c r="X637" s="178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178"/>
      <c r="T638" s="178"/>
      <c r="U638" s="178"/>
      <c r="V638" s="178"/>
      <c r="W638" s="178"/>
      <c r="X638" s="178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178"/>
      <c r="T639" s="178"/>
      <c r="U639" s="178"/>
      <c r="V639" s="178"/>
      <c r="W639" s="178"/>
      <c r="X639" s="178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178"/>
      <c r="T640" s="178"/>
      <c r="U640" s="178"/>
      <c r="V640" s="178"/>
      <c r="W640" s="178"/>
      <c r="X640" s="178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178"/>
      <c r="T641" s="178"/>
      <c r="U641" s="178"/>
      <c r="V641" s="178"/>
      <c r="W641" s="178"/>
      <c r="X641" s="178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178"/>
      <c r="T642" s="178"/>
      <c r="U642" s="178"/>
      <c r="V642" s="178"/>
      <c r="W642" s="178"/>
      <c r="X642" s="178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178"/>
      <c r="T643" s="178"/>
      <c r="U643" s="178"/>
      <c r="V643" s="178"/>
      <c r="W643" s="178"/>
      <c r="X643" s="178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178"/>
      <c r="T644" s="178"/>
      <c r="U644" s="178"/>
      <c r="V644" s="178"/>
      <c r="W644" s="178"/>
      <c r="X644" s="178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178"/>
      <c r="T645" s="178"/>
      <c r="U645" s="178"/>
      <c r="V645" s="178"/>
      <c r="W645" s="178"/>
      <c r="X645" s="178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178"/>
      <c r="T646" s="178"/>
      <c r="U646" s="178"/>
      <c r="V646" s="178"/>
      <c r="W646" s="178"/>
      <c r="X646" s="178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178"/>
      <c r="T647" s="178"/>
      <c r="U647" s="178"/>
      <c r="V647" s="178"/>
      <c r="W647" s="178"/>
      <c r="X647" s="178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178"/>
      <c r="T648" s="178"/>
      <c r="U648" s="178"/>
      <c r="V648" s="178"/>
      <c r="W648" s="178"/>
      <c r="X648" s="178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178"/>
      <c r="T649" s="178"/>
      <c r="U649" s="178"/>
      <c r="V649" s="178"/>
      <c r="W649" s="178"/>
      <c r="X649" s="178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178"/>
      <c r="T650" s="178"/>
      <c r="U650" s="178"/>
      <c r="V650" s="178"/>
      <c r="W650" s="178"/>
      <c r="X650" s="178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178"/>
      <c r="T651" s="178"/>
      <c r="U651" s="178"/>
      <c r="V651" s="178"/>
      <c r="W651" s="178"/>
      <c r="X651" s="178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178"/>
      <c r="T652" s="178"/>
      <c r="U652" s="178"/>
      <c r="V652" s="178"/>
      <c r="W652" s="178"/>
      <c r="X652" s="178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178"/>
      <c r="T653" s="178"/>
      <c r="U653" s="178"/>
      <c r="V653" s="178"/>
      <c r="W653" s="178"/>
      <c r="X653" s="178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178"/>
      <c r="T654" s="178"/>
      <c r="U654" s="178"/>
      <c r="V654" s="178"/>
      <c r="W654" s="178"/>
      <c r="X654" s="178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178"/>
      <c r="T655" s="178"/>
      <c r="U655" s="178"/>
      <c r="V655" s="178"/>
      <c r="W655" s="178"/>
      <c r="X655" s="178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178"/>
      <c r="T656" s="178"/>
      <c r="U656" s="178"/>
      <c r="V656" s="178"/>
      <c r="W656" s="178"/>
      <c r="X656" s="178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178"/>
      <c r="T657" s="178"/>
      <c r="U657" s="178"/>
      <c r="V657" s="178"/>
      <c r="W657" s="178"/>
      <c r="X657" s="178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178"/>
      <c r="T658" s="178"/>
      <c r="U658" s="178"/>
      <c r="V658" s="178"/>
      <c r="W658" s="178"/>
      <c r="X658" s="178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178"/>
      <c r="T659" s="178"/>
      <c r="U659" s="178"/>
      <c r="V659" s="178"/>
      <c r="W659" s="178"/>
      <c r="X659" s="178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178"/>
      <c r="T660" s="178"/>
      <c r="U660" s="178"/>
      <c r="V660" s="178"/>
      <c r="W660" s="178"/>
      <c r="X660" s="178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178"/>
      <c r="T661" s="178"/>
      <c r="U661" s="178"/>
      <c r="V661" s="178"/>
      <c r="W661" s="178"/>
      <c r="X661" s="178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178"/>
      <c r="T662" s="178"/>
      <c r="U662" s="178"/>
      <c r="V662" s="178"/>
      <c r="W662" s="178"/>
      <c r="X662" s="178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178"/>
      <c r="T663" s="178"/>
      <c r="U663" s="178"/>
      <c r="V663" s="178"/>
      <c r="W663" s="178"/>
      <c r="X663" s="178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178"/>
      <c r="T664" s="178"/>
      <c r="U664" s="178"/>
      <c r="V664" s="178"/>
      <c r="W664" s="178"/>
      <c r="X664" s="178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178"/>
      <c r="T665" s="178"/>
      <c r="U665" s="178"/>
      <c r="V665" s="178"/>
      <c r="W665" s="178"/>
      <c r="X665" s="178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178"/>
      <c r="T666" s="178"/>
      <c r="U666" s="178"/>
      <c r="V666" s="178"/>
      <c r="W666" s="178"/>
      <c r="X666" s="178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178"/>
      <c r="T667" s="178"/>
      <c r="U667" s="178"/>
      <c r="V667" s="178"/>
      <c r="W667" s="178"/>
      <c r="X667" s="178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178"/>
      <c r="T668" s="178"/>
      <c r="U668" s="178"/>
      <c r="V668" s="178"/>
      <c r="W668" s="178"/>
      <c r="X668" s="178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178"/>
      <c r="T669" s="178"/>
      <c r="U669" s="178"/>
      <c r="V669" s="178"/>
      <c r="W669" s="178"/>
      <c r="X669" s="178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178"/>
      <c r="T670" s="178"/>
      <c r="U670" s="178"/>
      <c r="V670" s="178"/>
      <c r="W670" s="178"/>
      <c r="X670" s="178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178"/>
      <c r="T671" s="178"/>
      <c r="U671" s="178"/>
      <c r="V671" s="178"/>
      <c r="W671" s="178"/>
      <c r="X671" s="178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178"/>
      <c r="T672" s="178"/>
      <c r="U672" s="178"/>
      <c r="V672" s="178"/>
      <c r="W672" s="178"/>
      <c r="X672" s="178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178"/>
      <c r="T673" s="178"/>
      <c r="U673" s="178"/>
      <c r="V673" s="178"/>
      <c r="W673" s="178"/>
      <c r="X673" s="178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178"/>
      <c r="T674" s="178"/>
      <c r="U674" s="178"/>
      <c r="V674" s="178"/>
      <c r="W674" s="178"/>
      <c r="X674" s="178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178"/>
      <c r="T675" s="178"/>
      <c r="U675" s="178"/>
      <c r="V675" s="178"/>
      <c r="W675" s="178"/>
      <c r="X675" s="178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178"/>
      <c r="T676" s="178"/>
      <c r="U676" s="178"/>
      <c r="V676" s="178"/>
      <c r="W676" s="178"/>
      <c r="X676" s="178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178"/>
      <c r="T677" s="178"/>
      <c r="U677" s="178"/>
      <c r="V677" s="178"/>
      <c r="W677" s="178"/>
      <c r="X677" s="178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178"/>
      <c r="T678" s="178"/>
      <c r="U678" s="178"/>
      <c r="V678" s="178"/>
      <c r="W678" s="178"/>
      <c r="X678" s="178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178"/>
      <c r="T679" s="178"/>
      <c r="U679" s="178"/>
      <c r="V679" s="178"/>
      <c r="W679" s="178"/>
      <c r="X679" s="178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178"/>
      <c r="T680" s="178"/>
      <c r="U680" s="178"/>
      <c r="V680" s="178"/>
      <c r="W680" s="178"/>
      <c r="X680" s="178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178"/>
      <c r="T681" s="178"/>
      <c r="U681" s="178"/>
      <c r="V681" s="178"/>
      <c r="W681" s="178"/>
      <c r="X681" s="178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178"/>
      <c r="T682" s="178"/>
      <c r="U682" s="178"/>
      <c r="V682" s="178"/>
      <c r="W682" s="178"/>
      <c r="X682" s="178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178"/>
      <c r="T683" s="178"/>
      <c r="U683" s="178"/>
      <c r="V683" s="178"/>
      <c r="W683" s="178"/>
      <c r="X683" s="178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178"/>
      <c r="T684" s="178"/>
      <c r="U684" s="178"/>
      <c r="V684" s="178"/>
      <c r="W684" s="178"/>
      <c r="X684" s="178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178"/>
      <c r="T685" s="178"/>
      <c r="U685" s="178"/>
      <c r="V685" s="178"/>
      <c r="W685" s="178"/>
      <c r="X685" s="178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178"/>
      <c r="T686" s="178"/>
      <c r="U686" s="178"/>
      <c r="V686" s="178"/>
      <c r="W686" s="178"/>
      <c r="X686" s="178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178"/>
      <c r="T687" s="178"/>
      <c r="U687" s="178"/>
      <c r="V687" s="178"/>
      <c r="W687" s="178"/>
      <c r="X687" s="178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178"/>
      <c r="T688" s="178"/>
      <c r="U688" s="178"/>
      <c r="V688" s="178"/>
      <c r="W688" s="178"/>
      <c r="X688" s="178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178"/>
      <c r="T689" s="178"/>
      <c r="U689" s="178"/>
      <c r="V689" s="178"/>
      <c r="W689" s="178"/>
      <c r="X689" s="178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178"/>
      <c r="T690" s="178"/>
      <c r="U690" s="178"/>
      <c r="V690" s="178"/>
      <c r="W690" s="178"/>
      <c r="X690" s="178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178"/>
      <c r="T691" s="178"/>
      <c r="U691" s="178"/>
      <c r="V691" s="178"/>
      <c r="W691" s="178"/>
      <c r="X691" s="178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178"/>
      <c r="T692" s="178"/>
      <c r="U692" s="178"/>
      <c r="V692" s="178"/>
      <c r="W692" s="178"/>
      <c r="X692" s="178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178"/>
      <c r="T693" s="178"/>
      <c r="U693" s="178"/>
      <c r="V693" s="178"/>
      <c r="W693" s="178"/>
      <c r="X693" s="178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178"/>
      <c r="T694" s="178"/>
      <c r="U694" s="178"/>
      <c r="V694" s="178"/>
      <c r="W694" s="178"/>
      <c r="X694" s="178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178"/>
      <c r="T695" s="178"/>
      <c r="U695" s="178"/>
      <c r="V695" s="178"/>
      <c r="W695" s="178"/>
      <c r="X695" s="178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178"/>
      <c r="T696" s="178"/>
      <c r="U696" s="178"/>
      <c r="V696" s="178"/>
      <c r="W696" s="178"/>
      <c r="X696" s="178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178"/>
      <c r="T697" s="178"/>
      <c r="U697" s="178"/>
      <c r="V697" s="178"/>
      <c r="W697" s="178"/>
      <c r="X697" s="178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178"/>
      <c r="T698" s="178"/>
      <c r="U698" s="178"/>
      <c r="V698" s="178"/>
      <c r="W698" s="178"/>
      <c r="X698" s="178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178"/>
      <c r="T699" s="178"/>
      <c r="U699" s="178"/>
      <c r="V699" s="178"/>
      <c r="W699" s="178"/>
      <c r="X699" s="178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178"/>
      <c r="T700" s="178"/>
      <c r="U700" s="178"/>
      <c r="V700" s="178"/>
      <c r="W700" s="178"/>
      <c r="X700" s="178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178"/>
      <c r="T701" s="178"/>
      <c r="U701" s="178"/>
      <c r="V701" s="178"/>
      <c r="W701" s="178"/>
      <c r="X701" s="178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178"/>
      <c r="T702" s="178"/>
      <c r="U702" s="178"/>
      <c r="V702" s="178"/>
      <c r="W702" s="178"/>
      <c r="X702" s="178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178"/>
      <c r="T703" s="178"/>
      <c r="U703" s="178"/>
      <c r="V703" s="178"/>
      <c r="W703" s="178"/>
      <c r="X703" s="178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178"/>
      <c r="T704" s="178"/>
      <c r="U704" s="178"/>
      <c r="V704" s="178"/>
      <c r="W704" s="178"/>
      <c r="X704" s="178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178"/>
      <c r="T705" s="178"/>
      <c r="U705" s="178"/>
      <c r="V705" s="178"/>
      <c r="W705" s="178"/>
      <c r="X705" s="178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178"/>
      <c r="T706" s="178"/>
      <c r="U706" s="178"/>
      <c r="V706" s="178"/>
      <c r="W706" s="178"/>
      <c r="X706" s="178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178"/>
      <c r="T707" s="178"/>
      <c r="U707" s="178"/>
      <c r="V707" s="178"/>
      <c r="W707" s="178"/>
      <c r="X707" s="178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178"/>
      <c r="T708" s="178"/>
      <c r="U708" s="178"/>
      <c r="V708" s="178"/>
      <c r="W708" s="178"/>
      <c r="X708" s="178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178"/>
      <c r="T709" s="178"/>
      <c r="U709" s="178"/>
      <c r="V709" s="178"/>
      <c r="W709" s="178"/>
      <c r="X709" s="178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178"/>
      <c r="T710" s="178"/>
      <c r="U710" s="178"/>
      <c r="V710" s="178"/>
      <c r="W710" s="178"/>
      <c r="X710" s="178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178"/>
      <c r="T711" s="178"/>
      <c r="U711" s="178"/>
      <c r="V711" s="178"/>
      <c r="W711" s="178"/>
      <c r="X711" s="178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178"/>
      <c r="T712" s="178"/>
      <c r="U712" s="178"/>
      <c r="V712" s="178"/>
      <c r="W712" s="178"/>
      <c r="X712" s="178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178"/>
      <c r="T713" s="178"/>
      <c r="U713" s="178"/>
      <c r="V713" s="178"/>
      <c r="W713" s="178"/>
      <c r="X713" s="178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178"/>
      <c r="T714" s="178"/>
      <c r="U714" s="178"/>
      <c r="V714" s="178"/>
      <c r="W714" s="178"/>
      <c r="X714" s="178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178"/>
      <c r="T715" s="178"/>
      <c r="U715" s="178"/>
      <c r="V715" s="178"/>
      <c r="W715" s="178"/>
      <c r="X715" s="178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178"/>
      <c r="T716" s="178"/>
      <c r="U716" s="178"/>
      <c r="V716" s="178"/>
      <c r="W716" s="178"/>
      <c r="X716" s="178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178"/>
      <c r="T717" s="178"/>
      <c r="U717" s="178"/>
      <c r="V717" s="178"/>
      <c r="W717" s="178"/>
      <c r="X717" s="178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178"/>
      <c r="T718" s="178"/>
      <c r="U718" s="178"/>
      <c r="V718" s="178"/>
      <c r="W718" s="178"/>
      <c r="X718" s="178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178"/>
      <c r="T719" s="178"/>
      <c r="U719" s="178"/>
      <c r="V719" s="178"/>
      <c r="W719" s="178"/>
      <c r="X719" s="178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178"/>
      <c r="T720" s="178"/>
      <c r="U720" s="178"/>
      <c r="V720" s="178"/>
      <c r="W720" s="178"/>
      <c r="X720" s="178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178"/>
      <c r="T721" s="178"/>
      <c r="U721" s="178"/>
      <c r="V721" s="178"/>
      <c r="W721" s="178"/>
      <c r="X721" s="178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178"/>
      <c r="T722" s="178"/>
      <c r="U722" s="178"/>
      <c r="V722" s="178"/>
      <c r="W722" s="178"/>
      <c r="X722" s="178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178"/>
      <c r="T723" s="178"/>
      <c r="U723" s="178"/>
      <c r="V723" s="178"/>
      <c r="W723" s="178"/>
      <c r="X723" s="178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178"/>
      <c r="T724" s="178"/>
      <c r="U724" s="178"/>
      <c r="V724" s="178"/>
      <c r="W724" s="178"/>
      <c r="X724" s="178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178"/>
      <c r="T725" s="178"/>
      <c r="U725" s="178"/>
      <c r="V725" s="178"/>
      <c r="W725" s="178"/>
      <c r="X725" s="178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178"/>
      <c r="T726" s="178"/>
      <c r="U726" s="178"/>
      <c r="V726" s="178"/>
      <c r="W726" s="178"/>
      <c r="X726" s="178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178"/>
      <c r="T727" s="178"/>
      <c r="U727" s="178"/>
      <c r="V727" s="178"/>
      <c r="W727" s="178"/>
      <c r="X727" s="178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178"/>
      <c r="T728" s="178"/>
      <c r="U728" s="178"/>
      <c r="V728" s="178"/>
      <c r="W728" s="178"/>
      <c r="X728" s="178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178"/>
      <c r="T729" s="178"/>
      <c r="U729" s="178"/>
      <c r="V729" s="178"/>
      <c r="W729" s="178"/>
      <c r="X729" s="178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178"/>
      <c r="T730" s="178"/>
      <c r="U730" s="178"/>
      <c r="V730" s="178"/>
      <c r="W730" s="178"/>
      <c r="X730" s="178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178"/>
      <c r="T731" s="178"/>
      <c r="U731" s="178"/>
      <c r="V731" s="178"/>
      <c r="W731" s="178"/>
      <c r="X731" s="178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178"/>
      <c r="T732" s="178"/>
      <c r="U732" s="178"/>
      <c r="V732" s="178"/>
      <c r="W732" s="178"/>
      <c r="X732" s="178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178"/>
      <c r="T733" s="178"/>
      <c r="U733" s="178"/>
      <c r="V733" s="178"/>
      <c r="W733" s="178"/>
      <c r="X733" s="178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178"/>
      <c r="T734" s="178"/>
      <c r="U734" s="178"/>
      <c r="V734" s="178"/>
      <c r="W734" s="178"/>
      <c r="X734" s="178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178"/>
      <c r="T735" s="178"/>
      <c r="U735" s="178"/>
      <c r="V735" s="178"/>
      <c r="W735" s="178"/>
      <c r="X735" s="178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178"/>
      <c r="T736" s="178"/>
      <c r="U736" s="178"/>
      <c r="V736" s="178"/>
      <c r="W736" s="178"/>
      <c r="X736" s="178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178"/>
      <c r="T737" s="178"/>
      <c r="U737" s="178"/>
      <c r="V737" s="178"/>
      <c r="W737" s="178"/>
      <c r="X737" s="178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178"/>
      <c r="T738" s="178"/>
      <c r="U738" s="178"/>
      <c r="V738" s="178"/>
      <c r="W738" s="178"/>
      <c r="X738" s="178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178"/>
      <c r="T739" s="178"/>
      <c r="U739" s="178"/>
      <c r="V739" s="178"/>
      <c r="W739" s="178"/>
      <c r="X739" s="178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178"/>
      <c r="T740" s="178"/>
      <c r="U740" s="178"/>
      <c r="V740" s="178"/>
      <c r="W740" s="178"/>
      <c r="X740" s="178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178"/>
      <c r="T741" s="178"/>
      <c r="U741" s="178"/>
      <c r="V741" s="178"/>
      <c r="W741" s="178"/>
      <c r="X741" s="178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178"/>
      <c r="T742" s="178"/>
      <c r="U742" s="178"/>
      <c r="V742" s="178"/>
      <c r="W742" s="178"/>
      <c r="X742" s="178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178"/>
      <c r="T743" s="178"/>
      <c r="U743" s="178"/>
      <c r="V743" s="178"/>
      <c r="W743" s="178"/>
      <c r="X743" s="178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178"/>
      <c r="T744" s="178"/>
      <c r="U744" s="178"/>
      <c r="V744" s="178"/>
      <c r="W744" s="178"/>
      <c r="X744" s="178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178"/>
      <c r="T745" s="178"/>
      <c r="U745" s="178"/>
      <c r="V745" s="178"/>
      <c r="W745" s="178"/>
      <c r="X745" s="178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178"/>
      <c r="T746" s="178"/>
      <c r="U746" s="178"/>
      <c r="V746" s="178"/>
      <c r="W746" s="178"/>
      <c r="X746" s="178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178"/>
      <c r="T747" s="178"/>
      <c r="U747" s="178"/>
      <c r="V747" s="178"/>
      <c r="W747" s="178"/>
      <c r="X747" s="178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178"/>
      <c r="T748" s="178"/>
      <c r="U748" s="178"/>
      <c r="V748" s="178"/>
      <c r="W748" s="178"/>
      <c r="X748" s="178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178"/>
      <c r="T749" s="178"/>
      <c r="U749" s="178"/>
      <c r="V749" s="178"/>
      <c r="W749" s="178"/>
      <c r="X749" s="178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178"/>
      <c r="T750" s="178"/>
      <c r="U750" s="178"/>
      <c r="V750" s="178"/>
      <c r="W750" s="178"/>
      <c r="X750" s="178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178"/>
      <c r="T751" s="178"/>
      <c r="U751" s="178"/>
      <c r="V751" s="178"/>
      <c r="W751" s="178"/>
      <c r="X751" s="178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178"/>
      <c r="T752" s="178"/>
      <c r="U752" s="178"/>
      <c r="V752" s="178"/>
      <c r="W752" s="178"/>
      <c r="X752" s="178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178"/>
      <c r="T753" s="178"/>
      <c r="U753" s="178"/>
      <c r="V753" s="178"/>
      <c r="W753" s="178"/>
      <c r="X753" s="178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178"/>
      <c r="T754" s="178"/>
      <c r="U754" s="178"/>
      <c r="V754" s="178"/>
      <c r="W754" s="178"/>
      <c r="X754" s="178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178"/>
      <c r="T755" s="178"/>
      <c r="U755" s="178"/>
      <c r="V755" s="178"/>
      <c r="W755" s="178"/>
      <c r="X755" s="178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178"/>
      <c r="T756" s="178"/>
      <c r="U756" s="178"/>
      <c r="V756" s="178"/>
      <c r="W756" s="178"/>
      <c r="X756" s="178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178"/>
      <c r="T757" s="178"/>
      <c r="U757" s="178"/>
      <c r="V757" s="178"/>
      <c r="W757" s="178"/>
      <c r="X757" s="178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178"/>
      <c r="T758" s="178"/>
      <c r="U758" s="178"/>
      <c r="V758" s="178"/>
      <c r="W758" s="178"/>
      <c r="X758" s="178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178"/>
      <c r="T759" s="178"/>
      <c r="U759" s="178"/>
      <c r="V759" s="178"/>
      <c r="W759" s="178"/>
      <c r="X759" s="178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178"/>
      <c r="T760" s="178"/>
      <c r="U760" s="178"/>
      <c r="V760" s="178"/>
      <c r="W760" s="178"/>
      <c r="X760" s="178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178"/>
      <c r="T761" s="178"/>
      <c r="U761" s="178"/>
      <c r="V761" s="178"/>
      <c r="W761" s="178"/>
      <c r="X761" s="178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178"/>
      <c r="T762" s="178"/>
      <c r="U762" s="178"/>
      <c r="V762" s="178"/>
      <c r="W762" s="178"/>
      <c r="X762" s="178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178"/>
      <c r="T763" s="178"/>
      <c r="U763" s="178"/>
      <c r="V763" s="178"/>
      <c r="W763" s="178"/>
      <c r="X763" s="178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178"/>
      <c r="T764" s="178"/>
      <c r="U764" s="178"/>
      <c r="V764" s="178"/>
      <c r="W764" s="178"/>
      <c r="X764" s="178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178"/>
      <c r="T765" s="178"/>
      <c r="U765" s="178"/>
      <c r="V765" s="178"/>
      <c r="W765" s="178"/>
      <c r="X765" s="178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178"/>
      <c r="T766" s="178"/>
      <c r="U766" s="178"/>
      <c r="V766" s="178"/>
      <c r="W766" s="178"/>
      <c r="X766" s="178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178"/>
      <c r="T767" s="178"/>
      <c r="U767" s="178"/>
      <c r="V767" s="178"/>
      <c r="W767" s="178"/>
      <c r="X767" s="178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178"/>
      <c r="T768" s="178"/>
      <c r="U768" s="178"/>
      <c r="V768" s="178"/>
      <c r="W768" s="178"/>
      <c r="X768" s="178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178"/>
      <c r="T769" s="178"/>
      <c r="U769" s="178"/>
      <c r="V769" s="178"/>
      <c r="W769" s="178"/>
      <c r="X769" s="178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178"/>
      <c r="T770" s="178"/>
      <c r="U770" s="178"/>
      <c r="V770" s="178"/>
      <c r="W770" s="178"/>
      <c r="X770" s="178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178"/>
      <c r="T771" s="178"/>
      <c r="U771" s="178"/>
      <c r="V771" s="178"/>
      <c r="W771" s="178"/>
      <c r="X771" s="178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178"/>
      <c r="T772" s="178"/>
      <c r="U772" s="178"/>
      <c r="V772" s="178"/>
      <c r="W772" s="178"/>
      <c r="X772" s="178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178"/>
      <c r="T773" s="178"/>
      <c r="U773" s="178"/>
      <c r="V773" s="178"/>
      <c r="W773" s="178"/>
      <c r="X773" s="178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178"/>
      <c r="T774" s="178"/>
      <c r="U774" s="178"/>
      <c r="V774" s="178"/>
      <c r="W774" s="178"/>
      <c r="X774" s="178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178"/>
      <c r="T775" s="178"/>
      <c r="U775" s="178"/>
      <c r="V775" s="178"/>
      <c r="W775" s="178"/>
      <c r="X775" s="178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178"/>
      <c r="T776" s="178"/>
      <c r="U776" s="178"/>
      <c r="V776" s="178"/>
      <c r="W776" s="178"/>
      <c r="X776" s="178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178"/>
      <c r="T777" s="178"/>
      <c r="U777" s="178"/>
      <c r="V777" s="178"/>
      <c r="W777" s="178"/>
      <c r="X777" s="178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178"/>
      <c r="T778" s="178"/>
      <c r="U778" s="178"/>
      <c r="V778" s="178"/>
      <c r="W778" s="178"/>
      <c r="X778" s="178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178"/>
      <c r="T779" s="178"/>
      <c r="U779" s="178"/>
      <c r="V779" s="178"/>
      <c r="W779" s="178"/>
      <c r="X779" s="178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178"/>
      <c r="T780" s="178"/>
      <c r="U780" s="178"/>
      <c r="V780" s="178"/>
      <c r="W780" s="178"/>
      <c r="X780" s="178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178"/>
      <c r="T781" s="178"/>
      <c r="U781" s="178"/>
      <c r="V781" s="178"/>
      <c r="W781" s="178"/>
      <c r="X781" s="178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178"/>
      <c r="T782" s="178"/>
      <c r="U782" s="178"/>
      <c r="V782" s="178"/>
      <c r="W782" s="178"/>
      <c r="X782" s="178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178"/>
      <c r="T783" s="178"/>
      <c r="U783" s="178"/>
      <c r="V783" s="178"/>
      <c r="W783" s="178"/>
      <c r="X783" s="178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178"/>
      <c r="T784" s="178"/>
      <c r="U784" s="178"/>
      <c r="V784" s="178"/>
      <c r="W784" s="178"/>
      <c r="X784" s="178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178"/>
      <c r="T785" s="178"/>
      <c r="U785" s="178"/>
      <c r="V785" s="178"/>
      <c r="W785" s="178"/>
      <c r="X785" s="178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178"/>
      <c r="T786" s="178"/>
      <c r="U786" s="178"/>
      <c r="V786" s="178"/>
      <c r="W786" s="178"/>
      <c r="X786" s="178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178"/>
      <c r="T787" s="178"/>
      <c r="U787" s="178"/>
      <c r="V787" s="178"/>
      <c r="W787" s="178"/>
      <c r="X787" s="178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178"/>
      <c r="T788" s="178"/>
      <c r="U788" s="178"/>
      <c r="V788" s="178"/>
      <c r="W788" s="178"/>
      <c r="X788" s="178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178"/>
      <c r="T789" s="178"/>
      <c r="U789" s="178"/>
      <c r="V789" s="178"/>
      <c r="W789" s="178"/>
      <c r="X789" s="178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178"/>
      <c r="T790" s="178"/>
      <c r="U790" s="178"/>
      <c r="V790" s="178"/>
      <c r="W790" s="178"/>
      <c r="X790" s="178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178"/>
      <c r="T791" s="178"/>
      <c r="U791" s="178"/>
      <c r="V791" s="178"/>
      <c r="W791" s="178"/>
      <c r="X791" s="178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178"/>
      <c r="T792" s="178"/>
      <c r="U792" s="178"/>
      <c r="V792" s="178"/>
      <c r="W792" s="178"/>
      <c r="X792" s="178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178"/>
      <c r="T793" s="178"/>
      <c r="U793" s="178"/>
      <c r="V793" s="178"/>
      <c r="W793" s="178"/>
      <c r="X793" s="178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178"/>
      <c r="T794" s="178"/>
      <c r="U794" s="178"/>
      <c r="V794" s="178"/>
      <c r="W794" s="178"/>
      <c r="X794" s="178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178"/>
      <c r="T795" s="178"/>
      <c r="U795" s="178"/>
      <c r="V795" s="178"/>
      <c r="W795" s="178"/>
      <c r="X795" s="178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178"/>
      <c r="T796" s="178"/>
      <c r="U796" s="178"/>
      <c r="V796" s="178"/>
      <c r="W796" s="178"/>
      <c r="X796" s="178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178"/>
      <c r="T797" s="178"/>
      <c r="U797" s="178"/>
      <c r="V797" s="178"/>
      <c r="W797" s="178"/>
      <c r="X797" s="178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178"/>
      <c r="T798" s="178"/>
      <c r="U798" s="178"/>
      <c r="V798" s="178"/>
      <c r="W798" s="178"/>
      <c r="X798" s="178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178"/>
      <c r="T799" s="178"/>
      <c r="U799" s="178"/>
      <c r="V799" s="178"/>
      <c r="W799" s="178"/>
      <c r="X799" s="178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178"/>
      <c r="T800" s="178"/>
      <c r="U800" s="178"/>
      <c r="V800" s="178"/>
      <c r="W800" s="178"/>
      <c r="X800" s="178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178"/>
      <c r="T801" s="178"/>
      <c r="U801" s="178"/>
      <c r="V801" s="178"/>
      <c r="W801" s="178"/>
      <c r="X801" s="178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178"/>
      <c r="T802" s="178"/>
      <c r="U802" s="178"/>
      <c r="V802" s="178"/>
      <c r="W802" s="178"/>
      <c r="X802" s="178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178"/>
      <c r="T803" s="178"/>
      <c r="U803" s="178"/>
      <c r="V803" s="178"/>
      <c r="W803" s="178"/>
      <c r="X803" s="178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178"/>
      <c r="T804" s="178"/>
      <c r="U804" s="178"/>
      <c r="V804" s="178"/>
      <c r="W804" s="178"/>
      <c r="X804" s="178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178"/>
      <c r="T805" s="178"/>
      <c r="U805" s="178"/>
      <c r="V805" s="178"/>
      <c r="W805" s="178"/>
      <c r="X805" s="178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178"/>
      <c r="T806" s="178"/>
      <c r="U806" s="178"/>
      <c r="V806" s="178"/>
      <c r="W806" s="178"/>
      <c r="X806" s="178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178"/>
      <c r="T807" s="178"/>
      <c r="U807" s="178"/>
      <c r="V807" s="178"/>
      <c r="W807" s="178"/>
      <c r="X807" s="178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178"/>
      <c r="T808" s="178"/>
      <c r="U808" s="178"/>
      <c r="V808" s="178"/>
      <c r="W808" s="178"/>
      <c r="X808" s="178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178"/>
      <c r="T809" s="178"/>
      <c r="U809" s="178"/>
      <c r="V809" s="178"/>
      <c r="W809" s="178"/>
      <c r="X809" s="178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178"/>
      <c r="T810" s="178"/>
      <c r="U810" s="178"/>
      <c r="V810" s="178"/>
      <c r="W810" s="178"/>
      <c r="X810" s="178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178"/>
      <c r="T811" s="178"/>
      <c r="U811" s="178"/>
      <c r="V811" s="178"/>
      <c r="W811" s="178"/>
      <c r="X811" s="178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178"/>
      <c r="T812" s="178"/>
      <c r="U812" s="178"/>
      <c r="V812" s="178"/>
      <c r="W812" s="178"/>
      <c r="X812" s="178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178"/>
      <c r="T813" s="178"/>
      <c r="U813" s="178"/>
      <c r="V813" s="178"/>
      <c r="W813" s="178"/>
      <c r="X813" s="178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178"/>
      <c r="T814" s="178"/>
      <c r="U814" s="178"/>
      <c r="V814" s="178"/>
      <c r="W814" s="178"/>
      <c r="X814" s="178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178"/>
      <c r="T815" s="178"/>
      <c r="U815" s="178"/>
      <c r="V815" s="178"/>
      <c r="W815" s="178"/>
      <c r="X815" s="178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178"/>
      <c r="T816" s="178"/>
      <c r="U816" s="178"/>
      <c r="V816" s="178"/>
      <c r="W816" s="178"/>
      <c r="X816" s="178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178"/>
      <c r="T817" s="178"/>
      <c r="U817" s="178"/>
      <c r="V817" s="178"/>
      <c r="W817" s="178"/>
      <c r="X817" s="178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178"/>
      <c r="T818" s="178"/>
      <c r="U818" s="178"/>
      <c r="V818" s="178"/>
      <c r="W818" s="178"/>
      <c r="X818" s="178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178"/>
      <c r="T819" s="178"/>
      <c r="U819" s="178"/>
      <c r="V819" s="178"/>
      <c r="W819" s="178"/>
      <c r="X819" s="178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178"/>
      <c r="T820" s="178"/>
      <c r="U820" s="178"/>
      <c r="V820" s="178"/>
      <c r="W820" s="178"/>
      <c r="X820" s="178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178"/>
      <c r="T821" s="178"/>
      <c r="U821" s="178"/>
      <c r="V821" s="178"/>
      <c r="W821" s="178"/>
      <c r="X821" s="178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178"/>
      <c r="T822" s="178"/>
      <c r="U822" s="178"/>
      <c r="V822" s="178"/>
      <c r="W822" s="178"/>
      <c r="X822" s="178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178"/>
      <c r="T823" s="178"/>
      <c r="U823" s="178"/>
      <c r="V823" s="178"/>
      <c r="W823" s="178"/>
      <c r="X823" s="178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178"/>
      <c r="T824" s="178"/>
      <c r="U824" s="178"/>
      <c r="V824" s="178"/>
      <c r="W824" s="178"/>
      <c r="X824" s="178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178"/>
      <c r="T825" s="178"/>
      <c r="U825" s="178"/>
      <c r="V825" s="178"/>
      <c r="W825" s="178"/>
      <c r="X825" s="178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178"/>
      <c r="T826" s="178"/>
      <c r="U826" s="178"/>
      <c r="V826" s="178"/>
      <c r="W826" s="178"/>
      <c r="X826" s="178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178"/>
      <c r="T827" s="178"/>
      <c r="U827" s="178"/>
      <c r="V827" s="178"/>
      <c r="W827" s="178"/>
      <c r="X827" s="178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178"/>
      <c r="T828" s="178"/>
      <c r="U828" s="178"/>
      <c r="V828" s="178"/>
      <c r="W828" s="178"/>
      <c r="X828" s="178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178"/>
      <c r="T829" s="178"/>
      <c r="U829" s="178"/>
      <c r="V829" s="178"/>
      <c r="W829" s="178"/>
      <c r="X829" s="178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178"/>
      <c r="T830" s="178"/>
      <c r="U830" s="178"/>
      <c r="V830" s="178"/>
      <c r="W830" s="178"/>
      <c r="X830" s="178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178"/>
      <c r="T831" s="178"/>
      <c r="U831" s="178"/>
      <c r="V831" s="178"/>
      <c r="W831" s="178"/>
      <c r="X831" s="178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178"/>
      <c r="T832" s="178"/>
      <c r="U832" s="178"/>
      <c r="V832" s="178"/>
      <c r="W832" s="178"/>
      <c r="X832" s="178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178"/>
      <c r="T833" s="178"/>
      <c r="U833" s="178"/>
      <c r="V833" s="178"/>
      <c r="W833" s="178"/>
      <c r="X833" s="178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178"/>
      <c r="T834" s="178"/>
      <c r="U834" s="178"/>
      <c r="V834" s="178"/>
      <c r="W834" s="178"/>
      <c r="X834" s="178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178"/>
      <c r="T835" s="178"/>
      <c r="U835" s="178"/>
      <c r="V835" s="178"/>
      <c r="W835" s="178"/>
      <c r="X835" s="178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178"/>
      <c r="T836" s="178"/>
      <c r="U836" s="178"/>
      <c r="V836" s="178"/>
      <c r="W836" s="178"/>
      <c r="X836" s="178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178"/>
      <c r="T837" s="178"/>
      <c r="U837" s="178"/>
      <c r="V837" s="178"/>
      <c r="W837" s="178"/>
      <c r="X837" s="178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178"/>
      <c r="T838" s="178"/>
      <c r="U838" s="178"/>
      <c r="V838" s="178"/>
      <c r="W838" s="178"/>
      <c r="X838" s="178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178"/>
      <c r="T839" s="178"/>
      <c r="U839" s="178"/>
      <c r="V839" s="178"/>
      <c r="W839" s="178"/>
      <c r="X839" s="178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178"/>
      <c r="T840" s="178"/>
      <c r="U840" s="178"/>
      <c r="V840" s="178"/>
      <c r="W840" s="178"/>
      <c r="X840" s="178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178"/>
      <c r="T841" s="178"/>
      <c r="U841" s="178"/>
      <c r="V841" s="178"/>
      <c r="W841" s="178"/>
      <c r="X841" s="178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178"/>
      <c r="T842" s="178"/>
      <c r="U842" s="178"/>
      <c r="V842" s="178"/>
      <c r="W842" s="178"/>
      <c r="X842" s="178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178"/>
      <c r="T843" s="178"/>
      <c r="U843" s="178"/>
      <c r="V843" s="178"/>
      <c r="W843" s="178"/>
      <c r="X843" s="178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178"/>
      <c r="T844" s="178"/>
      <c r="U844" s="178"/>
      <c r="V844" s="178"/>
      <c r="W844" s="178"/>
      <c r="X844" s="178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178"/>
      <c r="T845" s="178"/>
      <c r="U845" s="178"/>
      <c r="V845" s="178"/>
      <c r="W845" s="178"/>
      <c r="X845" s="178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178"/>
      <c r="T846" s="178"/>
      <c r="U846" s="178"/>
      <c r="V846" s="178"/>
      <c r="W846" s="178"/>
      <c r="X846" s="178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178"/>
      <c r="T847" s="178"/>
      <c r="U847" s="178"/>
      <c r="V847" s="178"/>
      <c r="W847" s="178"/>
      <c r="X847" s="178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178"/>
      <c r="T848" s="178"/>
      <c r="U848" s="178"/>
      <c r="V848" s="178"/>
      <c r="W848" s="178"/>
      <c r="X848" s="178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178"/>
      <c r="T849" s="178"/>
      <c r="U849" s="178"/>
      <c r="V849" s="178"/>
      <c r="W849" s="178"/>
      <c r="X849" s="178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178"/>
      <c r="T850" s="178"/>
      <c r="U850" s="178"/>
      <c r="V850" s="178"/>
      <c r="W850" s="178"/>
      <c r="X850" s="178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178"/>
      <c r="T851" s="178"/>
      <c r="U851" s="178"/>
      <c r="V851" s="178"/>
      <c r="W851" s="178"/>
      <c r="X851" s="178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178"/>
      <c r="T852" s="178"/>
      <c r="U852" s="178"/>
      <c r="V852" s="178"/>
      <c r="W852" s="178"/>
      <c r="X852" s="178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178"/>
      <c r="T853" s="178"/>
      <c r="U853" s="178"/>
      <c r="V853" s="178"/>
      <c r="W853" s="178"/>
      <c r="X853" s="178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178"/>
      <c r="T854" s="178"/>
      <c r="U854" s="178"/>
      <c r="V854" s="178"/>
      <c r="W854" s="178"/>
      <c r="X854" s="178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178"/>
      <c r="T855" s="178"/>
      <c r="U855" s="178"/>
      <c r="V855" s="178"/>
      <c r="W855" s="178"/>
      <c r="X855" s="178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178"/>
      <c r="T856" s="178"/>
      <c r="U856" s="178"/>
      <c r="V856" s="178"/>
      <c r="W856" s="178"/>
      <c r="X856" s="178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178"/>
      <c r="T857" s="178"/>
      <c r="U857" s="178"/>
      <c r="V857" s="178"/>
      <c r="W857" s="178"/>
      <c r="X857" s="178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178"/>
      <c r="T858" s="178"/>
      <c r="U858" s="178"/>
      <c r="V858" s="178"/>
      <c r="W858" s="178"/>
      <c r="X858" s="178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178"/>
      <c r="T859" s="178"/>
      <c r="U859" s="178"/>
      <c r="V859" s="178"/>
      <c r="W859" s="178"/>
      <c r="X859" s="178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178"/>
      <c r="T860" s="178"/>
      <c r="U860" s="178"/>
      <c r="V860" s="178"/>
      <c r="W860" s="178"/>
      <c r="X860" s="178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178"/>
      <c r="T861" s="178"/>
      <c r="U861" s="178"/>
      <c r="V861" s="178"/>
      <c r="W861" s="178"/>
      <c r="X861" s="178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178"/>
      <c r="T862" s="178"/>
      <c r="U862" s="178"/>
      <c r="V862" s="178"/>
      <c r="W862" s="178"/>
      <c r="X862" s="178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178"/>
      <c r="T863" s="178"/>
      <c r="U863" s="178"/>
      <c r="V863" s="178"/>
      <c r="W863" s="178"/>
      <c r="X863" s="178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178"/>
      <c r="T864" s="178"/>
      <c r="U864" s="178"/>
      <c r="V864" s="178"/>
      <c r="W864" s="178"/>
      <c r="X864" s="178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178"/>
      <c r="T865" s="178"/>
      <c r="U865" s="178"/>
      <c r="V865" s="178"/>
      <c r="W865" s="178"/>
      <c r="X865" s="178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178"/>
      <c r="T866" s="178"/>
      <c r="U866" s="178"/>
      <c r="V866" s="178"/>
      <c r="W866" s="178"/>
      <c r="X866" s="178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178"/>
      <c r="T867" s="178"/>
      <c r="U867" s="178"/>
      <c r="V867" s="178"/>
      <c r="W867" s="178"/>
      <c r="X867" s="178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178"/>
      <c r="T868" s="178"/>
      <c r="U868" s="178"/>
      <c r="V868" s="178"/>
      <c r="W868" s="178"/>
      <c r="X868" s="178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178"/>
      <c r="T869" s="178"/>
      <c r="U869" s="178"/>
      <c r="V869" s="178"/>
      <c r="W869" s="178"/>
      <c r="X869" s="178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178"/>
      <c r="T870" s="178"/>
      <c r="U870" s="178"/>
      <c r="V870" s="178"/>
      <c r="W870" s="178"/>
      <c r="X870" s="178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178"/>
      <c r="T871" s="178"/>
      <c r="U871" s="178"/>
      <c r="V871" s="178"/>
      <c r="W871" s="178"/>
      <c r="X871" s="178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178"/>
      <c r="T872" s="178"/>
      <c r="U872" s="178"/>
      <c r="V872" s="178"/>
      <c r="W872" s="178"/>
      <c r="X872" s="178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178"/>
      <c r="T873" s="178"/>
      <c r="U873" s="178"/>
      <c r="V873" s="178"/>
      <c r="W873" s="178"/>
      <c r="X873" s="178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178"/>
      <c r="T874" s="178"/>
      <c r="U874" s="178"/>
      <c r="V874" s="178"/>
      <c r="W874" s="178"/>
      <c r="X874" s="178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178"/>
      <c r="T875" s="178"/>
      <c r="U875" s="178"/>
      <c r="V875" s="178"/>
      <c r="W875" s="178"/>
      <c r="X875" s="178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178"/>
      <c r="T876" s="178"/>
      <c r="U876" s="178"/>
      <c r="V876" s="178"/>
      <c r="W876" s="178"/>
      <c r="X876" s="178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178"/>
      <c r="T877" s="178"/>
      <c r="U877" s="178"/>
      <c r="V877" s="178"/>
      <c r="W877" s="178"/>
      <c r="X877" s="178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178"/>
      <c r="T878" s="178"/>
      <c r="U878" s="178"/>
      <c r="V878" s="178"/>
      <c r="W878" s="178"/>
      <c r="X878" s="178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178"/>
      <c r="T879" s="178"/>
      <c r="U879" s="178"/>
      <c r="V879" s="178"/>
      <c r="W879" s="178"/>
      <c r="X879" s="178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178"/>
      <c r="T880" s="178"/>
      <c r="U880" s="178"/>
      <c r="V880" s="178"/>
      <c r="W880" s="178"/>
      <c r="X880" s="178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178"/>
      <c r="T881" s="178"/>
      <c r="U881" s="178"/>
      <c r="V881" s="178"/>
      <c r="W881" s="178"/>
      <c r="X881" s="178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178"/>
      <c r="T882" s="178"/>
      <c r="U882" s="178"/>
      <c r="V882" s="178"/>
      <c r="W882" s="178"/>
      <c r="X882" s="178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178"/>
      <c r="T883" s="178"/>
      <c r="U883" s="178"/>
      <c r="V883" s="178"/>
      <c r="W883" s="178"/>
      <c r="X883" s="178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178"/>
      <c r="T884" s="178"/>
      <c r="U884" s="178"/>
      <c r="V884" s="178"/>
      <c r="W884" s="178"/>
      <c r="X884" s="178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178"/>
      <c r="T885" s="178"/>
      <c r="U885" s="178"/>
      <c r="V885" s="178"/>
      <c r="W885" s="178"/>
      <c r="X885" s="178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178"/>
      <c r="T886" s="178"/>
      <c r="U886" s="178"/>
      <c r="V886" s="178"/>
      <c r="W886" s="178"/>
      <c r="X886" s="178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178"/>
      <c r="T887" s="178"/>
      <c r="U887" s="178"/>
      <c r="V887" s="178"/>
      <c r="W887" s="178"/>
      <c r="X887" s="178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178"/>
      <c r="T888" s="178"/>
      <c r="U888" s="178"/>
      <c r="V888" s="178"/>
      <c r="W888" s="178"/>
      <c r="X888" s="178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178"/>
      <c r="T889" s="178"/>
      <c r="U889" s="178"/>
      <c r="V889" s="178"/>
      <c r="W889" s="178"/>
      <c r="X889" s="178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178"/>
      <c r="T890" s="178"/>
      <c r="U890" s="178"/>
      <c r="V890" s="178"/>
      <c r="W890" s="178"/>
      <c r="X890" s="178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178"/>
      <c r="T891" s="178"/>
      <c r="U891" s="178"/>
      <c r="V891" s="178"/>
      <c r="W891" s="178"/>
      <c r="X891" s="178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178"/>
      <c r="T892" s="178"/>
      <c r="U892" s="178"/>
      <c r="V892" s="178"/>
      <c r="W892" s="178"/>
      <c r="X892" s="178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178"/>
      <c r="T893" s="178"/>
      <c r="U893" s="178"/>
      <c r="V893" s="178"/>
      <c r="W893" s="178"/>
      <c r="X893" s="178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178"/>
      <c r="T894" s="178"/>
      <c r="U894" s="178"/>
      <c r="V894" s="178"/>
      <c r="W894" s="178"/>
      <c r="X894" s="178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178"/>
      <c r="T895" s="178"/>
      <c r="U895" s="178"/>
      <c r="V895" s="178"/>
      <c r="W895" s="178"/>
      <c r="X895" s="178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178"/>
      <c r="T896" s="178"/>
      <c r="U896" s="178"/>
      <c r="V896" s="178"/>
      <c r="W896" s="178"/>
      <c r="X896" s="178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178"/>
      <c r="T897" s="178"/>
      <c r="U897" s="178"/>
      <c r="V897" s="178"/>
      <c r="W897" s="178"/>
      <c r="X897" s="178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178"/>
      <c r="T898" s="178"/>
      <c r="U898" s="178"/>
      <c r="V898" s="178"/>
      <c r="W898" s="178"/>
      <c r="X898" s="178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178"/>
      <c r="T899" s="178"/>
      <c r="U899" s="178"/>
      <c r="V899" s="178"/>
      <c r="W899" s="178"/>
      <c r="X899" s="178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178"/>
      <c r="T900" s="178"/>
      <c r="U900" s="178"/>
      <c r="V900" s="178"/>
      <c r="W900" s="178"/>
      <c r="X900" s="178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178"/>
      <c r="T901" s="178"/>
      <c r="U901" s="178"/>
      <c r="V901" s="178"/>
      <c r="W901" s="178"/>
      <c r="X901" s="178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178"/>
      <c r="T902" s="178"/>
      <c r="U902" s="178"/>
      <c r="V902" s="178"/>
      <c r="W902" s="178"/>
      <c r="X902" s="178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178"/>
      <c r="T903" s="178"/>
      <c r="U903" s="178"/>
      <c r="V903" s="178"/>
      <c r="W903" s="178"/>
      <c r="X903" s="178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178"/>
      <c r="T904" s="178"/>
      <c r="U904" s="178"/>
      <c r="V904" s="178"/>
      <c r="W904" s="178"/>
      <c r="X904" s="178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178"/>
      <c r="T905" s="178"/>
      <c r="U905" s="178"/>
      <c r="V905" s="178"/>
      <c r="W905" s="178"/>
      <c r="X905" s="178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178"/>
      <c r="T906" s="178"/>
      <c r="U906" s="178"/>
      <c r="V906" s="178"/>
      <c r="W906" s="178"/>
      <c r="X906" s="178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178"/>
      <c r="T907" s="178"/>
      <c r="U907" s="178"/>
      <c r="V907" s="178"/>
      <c r="W907" s="178"/>
      <c r="X907" s="178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178"/>
      <c r="T908" s="178"/>
      <c r="U908" s="178"/>
      <c r="V908" s="178"/>
      <c r="W908" s="178"/>
      <c r="X908" s="178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178"/>
      <c r="T909" s="178"/>
      <c r="U909" s="178"/>
      <c r="V909" s="178"/>
      <c r="W909" s="178"/>
      <c r="X909" s="178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178"/>
      <c r="T910" s="178"/>
      <c r="U910" s="178"/>
      <c r="V910" s="178"/>
      <c r="W910" s="178"/>
      <c r="X910" s="178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178"/>
      <c r="T911" s="178"/>
      <c r="U911" s="178"/>
      <c r="V911" s="178"/>
      <c r="W911" s="178"/>
      <c r="X911" s="178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178"/>
      <c r="T912" s="178"/>
      <c r="U912" s="178"/>
      <c r="V912" s="178"/>
      <c r="W912" s="178"/>
      <c r="X912" s="178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178"/>
      <c r="T913" s="178"/>
      <c r="U913" s="178"/>
      <c r="V913" s="178"/>
      <c r="W913" s="178"/>
      <c r="X913" s="178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178"/>
      <c r="T914" s="178"/>
      <c r="U914" s="178"/>
      <c r="V914" s="178"/>
      <c r="W914" s="178"/>
      <c r="X914" s="178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178"/>
      <c r="T915" s="178"/>
      <c r="U915" s="178"/>
      <c r="V915" s="178"/>
      <c r="W915" s="178"/>
      <c r="X915" s="178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178"/>
      <c r="T916" s="178"/>
      <c r="U916" s="178"/>
      <c r="V916" s="178"/>
      <c r="W916" s="178"/>
      <c r="X916" s="178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178"/>
      <c r="T917" s="178"/>
      <c r="U917" s="178"/>
      <c r="V917" s="178"/>
      <c r="W917" s="178"/>
      <c r="X917" s="178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178"/>
      <c r="T918" s="178"/>
      <c r="U918" s="178"/>
      <c r="V918" s="178"/>
      <c r="W918" s="178"/>
      <c r="X918" s="178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178"/>
      <c r="T919" s="178"/>
      <c r="U919" s="178"/>
      <c r="V919" s="178"/>
      <c r="W919" s="178"/>
      <c r="X919" s="178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178"/>
      <c r="T920" s="178"/>
      <c r="U920" s="178"/>
      <c r="V920" s="178"/>
      <c r="W920" s="178"/>
      <c r="X920" s="178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178"/>
      <c r="T921" s="178"/>
      <c r="U921" s="178"/>
      <c r="V921" s="178"/>
      <c r="W921" s="178"/>
      <c r="X921" s="178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178"/>
      <c r="T922" s="178"/>
      <c r="U922" s="178"/>
      <c r="V922" s="178"/>
      <c r="W922" s="178"/>
      <c r="X922" s="178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178"/>
      <c r="T923" s="178"/>
      <c r="U923" s="178"/>
      <c r="V923" s="178"/>
      <c r="W923" s="178"/>
      <c r="X923" s="178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178"/>
      <c r="T924" s="178"/>
      <c r="U924" s="178"/>
      <c r="V924" s="178"/>
      <c r="W924" s="178"/>
      <c r="X924" s="178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178"/>
      <c r="T925" s="178"/>
      <c r="U925" s="178"/>
      <c r="V925" s="178"/>
      <c r="W925" s="178"/>
      <c r="X925" s="178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178"/>
      <c r="T926" s="178"/>
      <c r="U926" s="178"/>
      <c r="V926" s="178"/>
      <c r="W926" s="178"/>
      <c r="X926" s="178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178"/>
      <c r="T927" s="178"/>
      <c r="U927" s="178"/>
      <c r="V927" s="178"/>
      <c r="W927" s="178"/>
      <c r="X927" s="178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178"/>
      <c r="T928" s="178"/>
      <c r="U928" s="178"/>
      <c r="V928" s="178"/>
      <c r="W928" s="178"/>
      <c r="X928" s="178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178"/>
      <c r="T929" s="178"/>
      <c r="U929" s="178"/>
      <c r="V929" s="178"/>
      <c r="W929" s="178"/>
      <c r="X929" s="178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178"/>
      <c r="T930" s="178"/>
      <c r="U930" s="178"/>
      <c r="V930" s="178"/>
      <c r="W930" s="178"/>
      <c r="X930" s="178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178"/>
      <c r="T931" s="178"/>
      <c r="U931" s="178"/>
      <c r="V931" s="178"/>
      <c r="W931" s="178"/>
      <c r="X931" s="178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178"/>
      <c r="T932" s="178"/>
      <c r="U932" s="178"/>
      <c r="V932" s="178"/>
      <c r="W932" s="178"/>
      <c r="X932" s="178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178"/>
      <c r="T933" s="178"/>
      <c r="U933" s="178"/>
      <c r="V933" s="178"/>
      <c r="W933" s="178"/>
      <c r="X933" s="178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178"/>
      <c r="T934" s="178"/>
      <c r="U934" s="178"/>
      <c r="V934" s="178"/>
      <c r="W934" s="178"/>
      <c r="X934" s="178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178"/>
      <c r="T935" s="178"/>
      <c r="U935" s="178"/>
      <c r="V935" s="178"/>
      <c r="W935" s="178"/>
      <c r="X935" s="178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178"/>
      <c r="T936" s="178"/>
      <c r="U936" s="178"/>
      <c r="V936" s="178"/>
      <c r="W936" s="178"/>
      <c r="X936" s="178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178"/>
      <c r="T937" s="178"/>
      <c r="U937" s="178"/>
      <c r="V937" s="178"/>
      <c r="W937" s="178"/>
      <c r="X937" s="178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178"/>
      <c r="T938" s="178"/>
      <c r="U938" s="178"/>
      <c r="V938" s="178"/>
      <c r="W938" s="178"/>
      <c r="X938" s="178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178"/>
      <c r="T939" s="178"/>
      <c r="U939" s="178"/>
      <c r="V939" s="178"/>
      <c r="W939" s="178"/>
      <c r="X939" s="178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178"/>
      <c r="T940" s="178"/>
      <c r="U940" s="178"/>
      <c r="V940" s="178"/>
      <c r="W940" s="178"/>
      <c r="X940" s="178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178"/>
      <c r="T941" s="178"/>
      <c r="U941" s="178"/>
      <c r="V941" s="178"/>
      <c r="W941" s="178"/>
      <c r="X941" s="178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178"/>
      <c r="T942" s="178"/>
      <c r="U942" s="178"/>
      <c r="V942" s="178"/>
      <c r="W942" s="178"/>
      <c r="X942" s="178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178"/>
      <c r="T943" s="178"/>
      <c r="U943" s="178"/>
      <c r="V943" s="178"/>
      <c r="W943" s="178"/>
      <c r="X943" s="178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178"/>
      <c r="T944" s="178"/>
      <c r="U944" s="178"/>
      <c r="V944" s="178"/>
      <c r="W944" s="178"/>
      <c r="X944" s="178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178"/>
      <c r="T945" s="178"/>
      <c r="U945" s="178"/>
      <c r="V945" s="178"/>
      <c r="W945" s="178"/>
      <c r="X945" s="178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178"/>
      <c r="T946" s="178"/>
      <c r="U946" s="178"/>
      <c r="V946" s="178"/>
      <c r="W946" s="178"/>
      <c r="X946" s="178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178"/>
      <c r="T947" s="178"/>
      <c r="U947" s="178"/>
      <c r="V947" s="178"/>
      <c r="W947" s="178"/>
      <c r="X947" s="178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178"/>
      <c r="T948" s="178"/>
      <c r="U948" s="178"/>
      <c r="V948" s="178"/>
      <c r="W948" s="178"/>
      <c r="X948" s="178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178"/>
      <c r="T949" s="178"/>
      <c r="U949" s="178"/>
      <c r="V949" s="178"/>
      <c r="W949" s="178"/>
      <c r="X949" s="178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178"/>
      <c r="T950" s="178"/>
      <c r="U950" s="178"/>
      <c r="V950" s="178"/>
      <c r="W950" s="178"/>
      <c r="X950" s="178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178"/>
      <c r="T951" s="178"/>
      <c r="U951" s="178"/>
      <c r="V951" s="178"/>
      <c r="W951" s="178"/>
      <c r="X951" s="178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178"/>
      <c r="T952" s="178"/>
      <c r="U952" s="178"/>
      <c r="V952" s="178"/>
      <c r="W952" s="178"/>
      <c r="X952" s="178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178"/>
      <c r="T953" s="178"/>
      <c r="U953" s="178"/>
      <c r="V953" s="178"/>
      <c r="W953" s="178"/>
      <c r="X953" s="178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178"/>
      <c r="T954" s="178"/>
      <c r="U954" s="178"/>
      <c r="V954" s="178"/>
      <c r="W954" s="178"/>
      <c r="X954" s="178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178"/>
      <c r="T955" s="178"/>
      <c r="U955" s="178"/>
      <c r="V955" s="178"/>
      <c r="W955" s="178"/>
      <c r="X955" s="178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178"/>
      <c r="T956" s="178"/>
      <c r="U956" s="178"/>
      <c r="V956" s="178"/>
      <c r="W956" s="178"/>
      <c r="X956" s="178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178"/>
      <c r="T957" s="178"/>
      <c r="U957" s="178"/>
      <c r="V957" s="178"/>
      <c r="W957" s="178"/>
      <c r="X957" s="178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178"/>
      <c r="T958" s="178"/>
      <c r="U958" s="178"/>
      <c r="V958" s="178"/>
      <c r="W958" s="178"/>
      <c r="X958" s="178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178"/>
      <c r="T959" s="178"/>
      <c r="U959" s="178"/>
      <c r="V959" s="178"/>
      <c r="W959" s="178"/>
      <c r="X959" s="178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178"/>
      <c r="T960" s="178"/>
      <c r="U960" s="178"/>
      <c r="V960" s="178"/>
      <c r="W960" s="178"/>
      <c r="X960" s="178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178"/>
      <c r="T961" s="178"/>
      <c r="U961" s="178"/>
      <c r="V961" s="178"/>
      <c r="W961" s="178"/>
      <c r="X961" s="178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178"/>
      <c r="T962" s="178"/>
      <c r="U962" s="178"/>
      <c r="V962" s="178"/>
      <c r="W962" s="178"/>
      <c r="X962" s="178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178"/>
      <c r="T963" s="178"/>
      <c r="U963" s="178"/>
      <c r="V963" s="178"/>
      <c r="W963" s="178"/>
      <c r="X963" s="178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178"/>
      <c r="T964" s="178"/>
      <c r="U964" s="178"/>
      <c r="V964" s="178"/>
      <c r="W964" s="178"/>
      <c r="X964" s="178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178"/>
      <c r="T965" s="178"/>
      <c r="U965" s="178"/>
      <c r="V965" s="178"/>
      <c r="W965" s="178"/>
      <c r="X965" s="178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178"/>
      <c r="T966" s="178"/>
      <c r="U966" s="178"/>
      <c r="V966" s="178"/>
      <c r="W966" s="178"/>
      <c r="X966" s="178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178"/>
      <c r="T967" s="178"/>
      <c r="U967" s="178"/>
      <c r="V967" s="178"/>
      <c r="W967" s="178"/>
      <c r="X967" s="178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178"/>
      <c r="T968" s="178"/>
      <c r="U968" s="178"/>
      <c r="V968" s="178"/>
      <c r="W968" s="178"/>
      <c r="X968" s="178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178"/>
      <c r="T969" s="178"/>
      <c r="U969" s="178"/>
      <c r="V969" s="178"/>
      <c r="W969" s="178"/>
      <c r="X969" s="178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178"/>
      <c r="T970" s="178"/>
      <c r="U970" s="178"/>
      <c r="V970" s="178"/>
      <c r="W970" s="178"/>
      <c r="X970" s="178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178"/>
      <c r="T971" s="178"/>
      <c r="U971" s="178"/>
      <c r="V971" s="178"/>
      <c r="W971" s="178"/>
      <c r="X971" s="178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178"/>
      <c r="T972" s="178"/>
      <c r="U972" s="178"/>
      <c r="V972" s="178"/>
      <c r="W972" s="178"/>
      <c r="X972" s="178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178"/>
      <c r="T973" s="178"/>
      <c r="U973" s="178"/>
      <c r="V973" s="178"/>
      <c r="W973" s="178"/>
      <c r="X973" s="178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178"/>
      <c r="T974" s="178"/>
      <c r="U974" s="178"/>
      <c r="V974" s="178"/>
      <c r="W974" s="178"/>
      <c r="X974" s="178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178"/>
      <c r="T975" s="178"/>
      <c r="U975" s="178"/>
      <c r="V975" s="178"/>
      <c r="W975" s="178"/>
      <c r="X975" s="178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178"/>
      <c r="T976" s="178"/>
      <c r="U976" s="178"/>
      <c r="V976" s="178"/>
      <c r="W976" s="178"/>
      <c r="X976" s="178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178"/>
      <c r="T977" s="178"/>
      <c r="U977" s="178"/>
      <c r="V977" s="178"/>
      <c r="W977" s="178"/>
      <c r="X977" s="178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178"/>
      <c r="T978" s="178"/>
      <c r="U978" s="178"/>
      <c r="V978" s="178"/>
      <c r="W978" s="178"/>
      <c r="X978" s="178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178"/>
      <c r="T979" s="178"/>
      <c r="U979" s="178"/>
      <c r="V979" s="178"/>
      <c r="W979" s="178"/>
      <c r="X979" s="178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178"/>
      <c r="T980" s="178"/>
      <c r="U980" s="178"/>
      <c r="V980" s="178"/>
      <c r="W980" s="178"/>
      <c r="X980" s="178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178"/>
      <c r="T981" s="178"/>
      <c r="U981" s="178"/>
      <c r="V981" s="178"/>
      <c r="W981" s="178"/>
      <c r="X981" s="178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178"/>
      <c r="T982" s="178"/>
      <c r="U982" s="178"/>
      <c r="V982" s="178"/>
      <c r="W982" s="178"/>
      <c r="X982" s="178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178"/>
      <c r="T983" s="178"/>
      <c r="U983" s="178"/>
      <c r="V983" s="178"/>
      <c r="W983" s="178"/>
      <c r="X983" s="178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178"/>
      <c r="T984" s="178"/>
      <c r="U984" s="178"/>
      <c r="V984" s="178"/>
      <c r="W984" s="178"/>
      <c r="X984" s="178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178"/>
      <c r="T985" s="178"/>
      <c r="U985" s="178"/>
      <c r="V985" s="178"/>
      <c r="W985" s="178"/>
      <c r="X985" s="178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178"/>
      <c r="T986" s="178"/>
      <c r="U986" s="178"/>
      <c r="V986" s="178"/>
      <c r="W986" s="178"/>
      <c r="X986" s="178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178"/>
      <c r="T987" s="178"/>
      <c r="U987" s="178"/>
      <c r="V987" s="178"/>
      <c r="W987" s="178"/>
      <c r="X987" s="178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178"/>
      <c r="T988" s="178"/>
      <c r="U988" s="178"/>
      <c r="V988" s="178"/>
      <c r="W988" s="178"/>
      <c r="X988" s="178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178"/>
      <c r="T989" s="178"/>
      <c r="U989" s="178"/>
      <c r="V989" s="178"/>
      <c r="W989" s="178"/>
      <c r="X989" s="178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178"/>
      <c r="T990" s="178"/>
      <c r="U990" s="178"/>
      <c r="V990" s="178"/>
      <c r="W990" s="178"/>
      <c r="X990" s="178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178"/>
      <c r="T991" s="178"/>
      <c r="U991" s="178"/>
      <c r="V991" s="178"/>
      <c r="W991" s="178"/>
      <c r="X991" s="178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178"/>
      <c r="T992" s="178"/>
      <c r="U992" s="178"/>
      <c r="V992" s="178"/>
      <c r="W992" s="178"/>
      <c r="X992" s="178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178"/>
      <c r="T993" s="178"/>
      <c r="U993" s="178"/>
      <c r="V993" s="178"/>
      <c r="W993" s="178"/>
      <c r="X993" s="178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178"/>
      <c r="T994" s="178"/>
      <c r="U994" s="178"/>
      <c r="V994" s="178"/>
      <c r="W994" s="178"/>
      <c r="X994" s="178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178"/>
      <c r="T995" s="178"/>
      <c r="U995" s="178"/>
      <c r="V995" s="178"/>
      <c r="W995" s="178"/>
      <c r="X995" s="178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178"/>
      <c r="T996" s="178"/>
      <c r="U996" s="178"/>
      <c r="V996" s="178"/>
      <c r="W996" s="178"/>
      <c r="X996" s="178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178"/>
      <c r="T997" s="178"/>
      <c r="U997" s="178"/>
      <c r="V997" s="178"/>
      <c r="W997" s="178"/>
      <c r="X997" s="178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178"/>
      <c r="T998" s="178"/>
      <c r="U998" s="178"/>
      <c r="V998" s="178"/>
      <c r="W998" s="178"/>
      <c r="X998" s="178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178"/>
      <c r="T999" s="178"/>
      <c r="U999" s="178"/>
      <c r="V999" s="178"/>
      <c r="W999" s="178"/>
      <c r="X999" s="178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178"/>
      <c r="T1000" s="178"/>
      <c r="U1000" s="178"/>
      <c r="V1000" s="178"/>
      <c r="W1000" s="178"/>
      <c r="X1000" s="178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7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0.95891223284506455</v>
      </c>
    </row>
    <row r="5" spans="1:9" x14ac:dyDescent="0.15">
      <c r="A5" s="74" t="s">
        <v>69</v>
      </c>
      <c r="B5" s="139">
        <v>0.91951267029990724</v>
      </c>
      <c r="C5" s="69" t="s">
        <v>516</v>
      </c>
    </row>
    <row r="6" spans="1:9" x14ac:dyDescent="0.15">
      <c r="A6" s="74" t="s">
        <v>70</v>
      </c>
      <c r="B6" s="74">
        <v>0.90609811534989182</v>
      </c>
    </row>
    <row r="7" spans="1:9" x14ac:dyDescent="0.15">
      <c r="A7" s="74" t="s">
        <v>71</v>
      </c>
      <c r="B7" s="74">
        <v>5.5036410745192077</v>
      </c>
    </row>
    <row r="8" spans="1:9" ht="14" thickBot="1" x14ac:dyDescent="0.2">
      <c r="A8" s="75" t="s">
        <v>72</v>
      </c>
      <c r="B8" s="75">
        <v>8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2076.2596095371905</v>
      </c>
      <c r="D12" s="74">
        <v>2076.2596095371905</v>
      </c>
      <c r="E12" s="74">
        <v>68.545894643999844</v>
      </c>
      <c r="F12" s="74">
        <v>1.6811149262015634E-4</v>
      </c>
    </row>
    <row r="13" spans="1:9" x14ac:dyDescent="0.15">
      <c r="A13" s="74" t="s">
        <v>14</v>
      </c>
      <c r="B13" s="74">
        <v>6</v>
      </c>
      <c r="C13" s="74">
        <v>181.74039046280964</v>
      </c>
      <c r="D13" s="74">
        <v>30.29006507713494</v>
      </c>
      <c r="E13" s="74"/>
      <c r="F13" s="74"/>
    </row>
    <row r="14" spans="1:9" ht="14" thickBot="1" x14ac:dyDescent="0.2">
      <c r="A14" s="75" t="s">
        <v>15</v>
      </c>
      <c r="B14" s="75">
        <v>7</v>
      </c>
      <c r="C14" s="75">
        <v>2258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80">
        <v>30.187682177532661</v>
      </c>
      <c r="C17" s="74">
        <v>3.8821428993530289</v>
      </c>
      <c r="D17" s="74">
        <v>7.7760358029488126</v>
      </c>
      <c r="E17" s="74">
        <v>2.381059086887018E-4</v>
      </c>
      <c r="F17" s="74">
        <v>20.68842070926744</v>
      </c>
      <c r="G17" s="74">
        <v>39.686943645797882</v>
      </c>
      <c r="H17" s="74">
        <v>20.68842070926744</v>
      </c>
      <c r="I17" s="74">
        <v>39.686943645797882</v>
      </c>
    </row>
    <row r="18" spans="1:9" ht="14" thickBot="1" x14ac:dyDescent="0.2">
      <c r="A18" s="75" t="s">
        <v>249</v>
      </c>
      <c r="B18" s="78">
        <v>0.11803636211126722</v>
      </c>
      <c r="C18" s="75">
        <v>1.4256899608935648E-2</v>
      </c>
      <c r="D18" s="75">
        <v>8.2792448112131485</v>
      </c>
      <c r="E18" s="138">
        <v>1.6811149262015634E-4</v>
      </c>
      <c r="F18" s="75">
        <v>8.3150985497578503E-2</v>
      </c>
      <c r="G18" s="75">
        <v>0.15292173872495596</v>
      </c>
      <c r="H18" s="75">
        <v>8.3150985497578503E-2</v>
      </c>
      <c r="I18" s="75">
        <v>0.15292173872495596</v>
      </c>
    </row>
    <row r="19" spans="1:9" x14ac:dyDescent="0.15">
      <c r="E19" s="123" t="s">
        <v>515</v>
      </c>
    </row>
    <row r="21" spans="1:9" ht="25" x14ac:dyDescent="0.25">
      <c r="C21" s="153" t="s">
        <v>513</v>
      </c>
    </row>
    <row r="24" spans="1:9" x14ac:dyDescent="0.15">
      <c r="C24" s="70" t="s">
        <v>30</v>
      </c>
      <c r="D24" s="69" t="s">
        <v>254</v>
      </c>
    </row>
    <row r="25" spans="1:9" x14ac:dyDescent="0.15">
      <c r="C25" s="71">
        <v>50</v>
      </c>
      <c r="D25" s="69" t="s">
        <v>517</v>
      </c>
      <c r="E25" s="71">
        <v>168</v>
      </c>
    </row>
    <row r="28" spans="1:9" x14ac:dyDescent="0.15">
      <c r="C28" s="69" t="s">
        <v>518</v>
      </c>
    </row>
    <row r="29" spans="1:9" x14ac:dyDescent="0.15">
      <c r="C29" s="69" t="s">
        <v>519</v>
      </c>
    </row>
    <row r="30" spans="1:9" x14ac:dyDescent="0.15">
      <c r="C30" s="69" t="s">
        <v>520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71"/>
    <col min="2" max="2" width="12" style="71" bestFit="1" customWidth="1"/>
    <col min="3" max="3" width="14" style="71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83" t="s">
        <v>248</v>
      </c>
      <c r="B1" s="83" t="s">
        <v>249</v>
      </c>
      <c r="C1" s="83" t="s">
        <v>250</v>
      </c>
      <c r="D1" s="84" t="s">
        <v>251</v>
      </c>
    </row>
    <row r="2" spans="1:11" x14ac:dyDescent="0.15">
      <c r="A2" s="83">
        <v>1</v>
      </c>
      <c r="B2" s="83">
        <v>50</v>
      </c>
      <c r="C2" s="83">
        <v>36</v>
      </c>
      <c r="D2" s="71">
        <f>C2/B2</f>
        <v>0.72</v>
      </c>
      <c r="F2" s="85"/>
      <c r="H2" s="85" t="s">
        <v>252</v>
      </c>
      <c r="I2" s="85" t="s">
        <v>35</v>
      </c>
    </row>
    <row r="3" spans="1:11" x14ac:dyDescent="0.15">
      <c r="A3" s="83">
        <v>2</v>
      </c>
      <c r="B3" s="83">
        <v>240</v>
      </c>
      <c r="C3" s="83">
        <v>48</v>
      </c>
      <c r="D3" s="71">
        <f t="shared" ref="D3:D9" si="0">C3/B3</f>
        <v>0.2</v>
      </c>
      <c r="F3" s="85"/>
      <c r="H3" s="85" t="s">
        <v>65</v>
      </c>
      <c r="I3" s="85" t="s">
        <v>64</v>
      </c>
    </row>
    <row r="4" spans="1:11" x14ac:dyDescent="0.15">
      <c r="A4" s="83">
        <v>3</v>
      </c>
      <c r="B4" s="83">
        <v>150</v>
      </c>
      <c r="C4" s="83">
        <v>50</v>
      </c>
      <c r="D4" s="71">
        <f t="shared" si="0"/>
        <v>0.33333333333333331</v>
      </c>
    </row>
    <row r="5" spans="1:11" x14ac:dyDescent="0.15">
      <c r="A5" s="83">
        <v>4</v>
      </c>
      <c r="B5" s="83">
        <v>350</v>
      </c>
      <c r="C5" s="83">
        <v>70</v>
      </c>
      <c r="D5" s="71">
        <f t="shared" si="0"/>
        <v>0.2</v>
      </c>
      <c r="E5" s="86"/>
    </row>
    <row r="6" spans="1:11" x14ac:dyDescent="0.15">
      <c r="A6" s="83">
        <v>5</v>
      </c>
      <c r="B6" s="83">
        <v>100</v>
      </c>
      <c r="C6" s="83">
        <v>42</v>
      </c>
      <c r="D6" s="71">
        <f t="shared" si="0"/>
        <v>0.42</v>
      </c>
      <c r="G6" s="85"/>
      <c r="H6" s="87" t="s">
        <v>253</v>
      </c>
      <c r="I6" s="85" t="s">
        <v>252</v>
      </c>
      <c r="J6" s="87" t="s">
        <v>253</v>
      </c>
      <c r="K6" s="85" t="s">
        <v>35</v>
      </c>
    </row>
    <row r="7" spans="1:11" x14ac:dyDescent="0.15">
      <c r="A7" s="83">
        <v>6</v>
      </c>
      <c r="B7" s="83">
        <v>175</v>
      </c>
      <c r="C7" s="83">
        <v>58</v>
      </c>
      <c r="D7" s="71">
        <f t="shared" si="0"/>
        <v>0.33142857142857141</v>
      </c>
      <c r="G7" s="85"/>
      <c r="K7" s="85" t="s">
        <v>64</v>
      </c>
    </row>
    <row r="8" spans="1:11" x14ac:dyDescent="0.15">
      <c r="A8" s="83">
        <v>7</v>
      </c>
      <c r="B8" s="83">
        <v>485</v>
      </c>
      <c r="C8" s="83">
        <v>91</v>
      </c>
      <c r="D8" s="71">
        <f t="shared" si="0"/>
        <v>0.18762886597938144</v>
      </c>
    </row>
    <row r="9" spans="1:11" x14ac:dyDescent="0.15">
      <c r="A9" s="83">
        <v>8</v>
      </c>
      <c r="B9" s="83">
        <v>335</v>
      </c>
      <c r="C9" s="83">
        <v>69</v>
      </c>
      <c r="D9" s="71">
        <f t="shared" si="0"/>
        <v>0.20597014925373133</v>
      </c>
      <c r="H9" s="70" t="s">
        <v>503</v>
      </c>
    </row>
    <row r="10" spans="1:11" x14ac:dyDescent="0.15">
      <c r="D10" s="71">
        <f>AVERAGE(D2:D9)</f>
        <v>0.32479511499937713</v>
      </c>
      <c r="E10" s="85" t="s">
        <v>85</v>
      </c>
      <c r="F10" s="85" t="s">
        <v>512</v>
      </c>
      <c r="H10" s="86" t="s">
        <v>501</v>
      </c>
      <c r="I10" s="69" t="s">
        <v>504</v>
      </c>
      <c r="J10" s="69" t="s">
        <v>506</v>
      </c>
    </row>
    <row r="11" spans="1:11" x14ac:dyDescent="0.15">
      <c r="D11" s="71"/>
      <c r="F11" s="85"/>
      <c r="H11" s="70" t="s">
        <v>502</v>
      </c>
      <c r="I11" s="69" t="s">
        <v>505</v>
      </c>
      <c r="J11" s="69" t="s">
        <v>507</v>
      </c>
    </row>
    <row r="12" spans="1:11" x14ac:dyDescent="0.15">
      <c r="D12" s="85" t="s">
        <v>35</v>
      </c>
      <c r="E12" s="71">
        <f>E13*D10</f>
        <v>32.479511499937715</v>
      </c>
      <c r="K12" s="69" t="s">
        <v>509</v>
      </c>
    </row>
    <row r="13" spans="1:11" x14ac:dyDescent="0.15">
      <c r="D13" s="85" t="s">
        <v>254</v>
      </c>
      <c r="E13" s="71">
        <v>100</v>
      </c>
    </row>
    <row r="14" spans="1:11" x14ac:dyDescent="0.15">
      <c r="H14" s="69" t="s">
        <v>508</v>
      </c>
    </row>
    <row r="15" spans="1:11" x14ac:dyDescent="0.15">
      <c r="D15" s="85" t="s">
        <v>255</v>
      </c>
    </row>
    <row r="16" spans="1:11" x14ac:dyDescent="0.15">
      <c r="D16" s="88" t="s">
        <v>256</v>
      </c>
      <c r="H16" s="69" t="s">
        <v>510</v>
      </c>
    </row>
    <row r="17" spans="4:10" x14ac:dyDescent="0.15">
      <c r="D17" s="85" t="s">
        <v>257</v>
      </c>
      <c r="H17" s="69" t="s">
        <v>511</v>
      </c>
    </row>
    <row r="19" spans="4:10" ht="25" x14ac:dyDescent="0.25">
      <c r="H19" s="153" t="s">
        <v>513</v>
      </c>
    </row>
    <row r="21" spans="4:10" x14ac:dyDescent="0.15">
      <c r="H21" s="126" t="s">
        <v>254</v>
      </c>
      <c r="I21" s="71">
        <v>100</v>
      </c>
    </row>
    <row r="22" spans="4:10" x14ac:dyDescent="0.15">
      <c r="H22" s="126" t="s">
        <v>35</v>
      </c>
      <c r="I22" s="71">
        <f>30.19+0.118*I21</f>
        <v>41.99</v>
      </c>
      <c r="J22" s="69" t="s">
        <v>514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G24" sqref="G24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0.35574841236606292</v>
      </c>
    </row>
    <row r="5" spans="1:9" x14ac:dyDescent="0.15">
      <c r="A5" s="74" t="s">
        <v>3</v>
      </c>
      <c r="B5" s="91">
        <v>0.12655693290097436</v>
      </c>
      <c r="C5" s="69" t="s">
        <v>342</v>
      </c>
    </row>
    <row r="6" spans="1:9" x14ac:dyDescent="0.15">
      <c r="A6" s="74" t="s">
        <v>4</v>
      </c>
      <c r="B6" s="74">
        <v>0.11915487301030464</v>
      </c>
      <c r="C6" s="69" t="s">
        <v>531</v>
      </c>
    </row>
    <row r="7" spans="1:9" x14ac:dyDescent="0.15">
      <c r="A7" s="74" t="s">
        <v>5</v>
      </c>
      <c r="B7" s="74">
        <v>8434307691.9894133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1.216276252774276E+21</v>
      </c>
      <c r="D12" s="74">
        <v>1.216276252774276E+21</v>
      </c>
      <c r="E12" s="74">
        <v>17.097528900097021</v>
      </c>
      <c r="F12" s="74">
        <v>6.6775000085264312E-5</v>
      </c>
    </row>
    <row r="13" spans="1:9" x14ac:dyDescent="0.15">
      <c r="A13" s="74" t="s">
        <v>14</v>
      </c>
      <c r="B13" s="74">
        <v>118</v>
      </c>
      <c r="C13" s="74">
        <v>8.39423045669191E+21</v>
      </c>
      <c r="D13" s="74">
        <v>7.1137546243151782E+19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2858813729.542253</v>
      </c>
      <c r="C17" s="74">
        <v>895597370.0895288</v>
      </c>
      <c r="D17" s="74">
        <v>3.1920747257849476</v>
      </c>
      <c r="E17" s="74">
        <v>1.8107085617897899E-3</v>
      </c>
      <c r="F17" s="74">
        <v>1085287111.0321038</v>
      </c>
      <c r="G17" s="74">
        <v>4632340348.0524025</v>
      </c>
      <c r="H17" s="74">
        <v>1085287111.0321038</v>
      </c>
      <c r="I17" s="74">
        <v>4632340348.0524025</v>
      </c>
    </row>
    <row r="18" spans="1:9" ht="14" thickBot="1" x14ac:dyDescent="0.2">
      <c r="A18" s="75" t="s">
        <v>100</v>
      </c>
      <c r="B18" s="75">
        <v>5611985.763087458</v>
      </c>
      <c r="C18" s="75">
        <v>1357218.8642466851</v>
      </c>
      <c r="D18" s="75">
        <v>4.1349158274500937</v>
      </c>
      <c r="E18" s="138">
        <v>6.6775000085255828E-5</v>
      </c>
      <c r="F18" s="75">
        <v>2924322.9100299668</v>
      </c>
      <c r="G18" s="75">
        <v>8299648.6161449496</v>
      </c>
      <c r="H18" s="75">
        <v>2924322.9100299668</v>
      </c>
      <c r="I18" s="75">
        <v>8299648.6161449496</v>
      </c>
    </row>
    <row r="19" spans="1:9" x14ac:dyDescent="0.15">
      <c r="E19" s="69" t="s">
        <v>341</v>
      </c>
    </row>
    <row r="20" spans="1:9" x14ac:dyDescent="0.15">
      <c r="E20" s="69" t="s">
        <v>530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G34" sqref="G3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0.94024097329853851</v>
      </c>
    </row>
    <row r="5" spans="1:9" x14ac:dyDescent="0.15">
      <c r="A5" s="74" t="s">
        <v>3</v>
      </c>
      <c r="B5" s="139">
        <v>0.88405308786938297</v>
      </c>
    </row>
    <row r="6" spans="1:9" x14ac:dyDescent="0.15">
      <c r="A6" s="74" t="s">
        <v>4</v>
      </c>
      <c r="B6" s="74">
        <v>0.88307048691912349</v>
      </c>
      <c r="C6" s="132" t="s">
        <v>537</v>
      </c>
    </row>
    <row r="7" spans="1:9" x14ac:dyDescent="0.15">
      <c r="A7" s="74" t="s">
        <v>5</v>
      </c>
      <c r="B7" s="74">
        <v>3072994146.6258049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8.4961981324930046E+21</v>
      </c>
      <c r="D12" s="74">
        <v>8.4961981324930046E+21</v>
      </c>
      <c r="E12" s="74">
        <v>899.707137099693</v>
      </c>
      <c r="F12" s="74">
        <v>4.8156889027859602E-57</v>
      </c>
    </row>
    <row r="13" spans="1:9" x14ac:dyDescent="0.15">
      <c r="A13" s="74" t="s">
        <v>14</v>
      </c>
      <c r="B13" s="74">
        <v>118</v>
      </c>
      <c r="C13" s="74">
        <v>1.1143085769731819E+21</v>
      </c>
      <c r="D13" s="74">
        <v>9.443293025196458E+18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-989640358.73352623</v>
      </c>
      <c r="C17" s="74">
        <v>339581109.12078178</v>
      </c>
      <c r="D17" s="74">
        <v>-2.9142974451547956</v>
      </c>
      <c r="E17" s="74">
        <v>4.2661259517922422E-3</v>
      </c>
      <c r="F17" s="74">
        <v>-1662103405.5027471</v>
      </c>
      <c r="G17" s="74">
        <v>-317177311.96430528</v>
      </c>
      <c r="H17" s="74">
        <v>-1662103405.5027471</v>
      </c>
      <c r="I17" s="74">
        <v>-317177311.96430528</v>
      </c>
    </row>
    <row r="18" spans="1:9" ht="14" thickBot="1" x14ac:dyDescent="0.2">
      <c r="A18" s="75" t="s">
        <v>101</v>
      </c>
      <c r="B18" s="78">
        <v>566087.37787596544</v>
      </c>
      <c r="C18" s="75">
        <v>18872.650122953612</v>
      </c>
      <c r="D18" s="75">
        <v>29.995118554519756</v>
      </c>
      <c r="E18" s="95">
        <v>4.8156889027852754E-57</v>
      </c>
      <c r="F18" s="75">
        <v>528714.39256724226</v>
      </c>
      <c r="G18" s="75">
        <v>603460.36318468861</v>
      </c>
      <c r="H18" s="75">
        <v>528714.39256724226</v>
      </c>
      <c r="I18" s="75">
        <v>603460.36318468861</v>
      </c>
    </row>
    <row r="19" spans="1:9" x14ac:dyDescent="0.15">
      <c r="E19" s="69" t="s">
        <v>535</v>
      </c>
    </row>
    <row r="20" spans="1:9" x14ac:dyDescent="0.15">
      <c r="E20" s="69" t="s">
        <v>536</v>
      </c>
    </row>
    <row r="22" spans="1:9" ht="25" x14ac:dyDescent="0.25">
      <c r="B22" s="153" t="s">
        <v>344</v>
      </c>
    </row>
    <row r="23" spans="1:9" x14ac:dyDescent="0.15">
      <c r="B23" s="69" t="s">
        <v>541</v>
      </c>
    </row>
    <row r="25" spans="1:9" x14ac:dyDescent="0.15">
      <c r="C25" s="70" t="s">
        <v>332</v>
      </c>
      <c r="D25" s="69" t="s">
        <v>538</v>
      </c>
      <c r="E25" s="69" t="s">
        <v>539</v>
      </c>
    </row>
    <row r="26" spans="1:9" x14ac:dyDescent="0.15">
      <c r="C26" s="71">
        <v>2000</v>
      </c>
      <c r="D26" s="193">
        <f>B17+B18*C26</f>
        <v>142534397.01840472</v>
      </c>
      <c r="E26" s="193">
        <v>160000000</v>
      </c>
      <c r="F26" s="195" t="s">
        <v>540</v>
      </c>
    </row>
    <row r="27" spans="1:9" x14ac:dyDescent="0.15">
      <c r="E27" s="194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H26" sqref="H26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0.9406888294803164</v>
      </c>
    </row>
    <row r="5" spans="1:9" x14ac:dyDescent="0.15">
      <c r="A5" s="74" t="s">
        <v>3</v>
      </c>
      <c r="B5" s="143">
        <v>0.88489547390904788</v>
      </c>
    </row>
    <row r="6" spans="1:9" x14ac:dyDescent="0.15">
      <c r="A6" s="74" t="s">
        <v>4</v>
      </c>
      <c r="B6" s="74">
        <v>0.88292787517245042</v>
      </c>
    </row>
    <row r="7" spans="1:9" x14ac:dyDescent="0.15">
      <c r="A7" s="74" t="s">
        <v>5</v>
      </c>
      <c r="B7" s="74">
        <v>3074867546.708899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8.5042938891791646E+21</v>
      </c>
      <c r="D12" s="74">
        <v>4.2521469445895823E+21</v>
      </c>
      <c r="E12" s="74">
        <v>449.73370710700851</v>
      </c>
      <c r="F12" s="74">
        <v>1.1855106636004052E-55</v>
      </c>
    </row>
    <row r="13" spans="1:9" x14ac:dyDescent="0.15">
      <c r="A13" s="74" t="s">
        <v>14</v>
      </c>
      <c r="B13" s="74">
        <v>117</v>
      </c>
      <c r="C13" s="74">
        <v>1.1062128202870215E+21</v>
      </c>
      <c r="D13" s="74">
        <v>9.4548104298036019E+18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-1088270297.2228937</v>
      </c>
      <c r="C17" s="74">
        <v>356113573.22594523</v>
      </c>
      <c r="D17" s="74">
        <v>-3.0559641053962667</v>
      </c>
      <c r="E17" s="74">
        <v>2.7794853138991011E-3</v>
      </c>
      <c r="F17" s="74">
        <v>-1793534568.1767833</v>
      </c>
      <c r="G17" s="74">
        <v>-383006026.26900411</v>
      </c>
      <c r="H17" s="74">
        <v>-1793534568.1767833</v>
      </c>
      <c r="I17" s="74">
        <v>-383006026.26900411</v>
      </c>
    </row>
    <row r="18" spans="1:9" x14ac:dyDescent="0.15">
      <c r="A18" s="74" t="s">
        <v>100</v>
      </c>
      <c r="B18" s="74">
        <v>488661.402114272</v>
      </c>
      <c r="C18" s="74">
        <v>528087.30333184102</v>
      </c>
      <c r="D18" s="74">
        <v>0.92534207702245308</v>
      </c>
      <c r="E18" s="92">
        <v>0.35669267272870009</v>
      </c>
      <c r="F18" s="74">
        <v>-557187.82966446667</v>
      </c>
      <c r="G18" s="74">
        <v>1534510.6338930107</v>
      </c>
      <c r="H18" s="74">
        <v>-557187.82966446667</v>
      </c>
      <c r="I18" s="74">
        <v>1534510.6338930107</v>
      </c>
    </row>
    <row r="19" spans="1:9" ht="14" thickBot="1" x14ac:dyDescent="0.2">
      <c r="A19" s="75" t="s">
        <v>101</v>
      </c>
      <c r="B19" s="75">
        <v>559570.39504126739</v>
      </c>
      <c r="C19" s="75">
        <v>20154.704483429123</v>
      </c>
      <c r="D19" s="75">
        <v>27.763760838137678</v>
      </c>
      <c r="E19" s="93">
        <v>2.5629133492745027E-53</v>
      </c>
      <c r="F19" s="75">
        <v>519655.05894488655</v>
      </c>
      <c r="G19" s="75">
        <v>599485.73113764822</v>
      </c>
      <c r="H19" s="75">
        <v>519655.05894488655</v>
      </c>
      <c r="I19" s="75">
        <v>599485.73113764822</v>
      </c>
    </row>
    <row r="21" spans="1:9" x14ac:dyDescent="0.15">
      <c r="A21" s="69" t="s">
        <v>305</v>
      </c>
      <c r="C21" s="69" t="s">
        <v>542</v>
      </c>
    </row>
    <row r="22" spans="1:9" x14ac:dyDescent="0.15">
      <c r="A22" s="69" t="s">
        <v>345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29"/>
      <c r="B1" s="30" t="s">
        <v>98</v>
      </c>
      <c r="C1" s="31" t="s">
        <v>99</v>
      </c>
      <c r="D1" s="31" t="s">
        <v>100</v>
      </c>
      <c r="E1" s="31" t="s">
        <v>101</v>
      </c>
      <c r="F1" s="2"/>
      <c r="G1" s="2"/>
      <c r="H1" s="2"/>
      <c r="I1" s="2"/>
      <c r="J1" s="2"/>
      <c r="K1" s="2"/>
      <c r="L1" s="2"/>
      <c r="M1" s="2"/>
      <c r="N1" s="2" t="s">
        <v>523</v>
      </c>
      <c r="O1" s="2" t="s">
        <v>522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32">
        <v>1</v>
      </c>
      <c r="B2" s="33" t="s">
        <v>102</v>
      </c>
      <c r="C2" s="34">
        <v>62220000000</v>
      </c>
      <c r="D2" s="35">
        <v>692</v>
      </c>
      <c r="E2" s="36">
        <v>88551</v>
      </c>
      <c r="F2" s="37"/>
      <c r="G2" s="37"/>
      <c r="H2" s="37"/>
      <c r="I2" s="141" t="s">
        <v>338</v>
      </c>
      <c r="J2" s="141" t="s">
        <v>339</v>
      </c>
      <c r="K2" s="141" t="s">
        <v>340</v>
      </c>
      <c r="L2" s="2"/>
      <c r="M2" s="2"/>
      <c r="N2" s="22" t="s">
        <v>320</v>
      </c>
      <c r="O2" s="22" t="s">
        <v>322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32">
        <v>2</v>
      </c>
      <c r="B3" s="33" t="s">
        <v>103</v>
      </c>
      <c r="C3" s="34">
        <v>61543000000</v>
      </c>
      <c r="D3" s="35">
        <v>881</v>
      </c>
      <c r="E3" s="36">
        <v>110000</v>
      </c>
      <c r="F3" s="2"/>
      <c r="G3" s="2"/>
      <c r="H3" s="2" t="s">
        <v>334</v>
      </c>
      <c r="I3" s="142"/>
      <c r="J3" s="142"/>
      <c r="K3" s="142"/>
      <c r="L3" s="2"/>
      <c r="M3" s="192" t="s">
        <v>319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32">
        <v>3</v>
      </c>
      <c r="B4" s="33" t="s">
        <v>104</v>
      </c>
      <c r="C4" s="34">
        <v>29848000000</v>
      </c>
      <c r="D4" s="35">
        <v>1070</v>
      </c>
      <c r="E4" s="36">
        <v>52168</v>
      </c>
      <c r="F4" s="2"/>
      <c r="G4" s="2">
        <v>1</v>
      </c>
      <c r="H4" s="2" t="s">
        <v>335</v>
      </c>
      <c r="I4" s="140" t="s">
        <v>532</v>
      </c>
      <c r="J4" s="140" t="s">
        <v>533</v>
      </c>
      <c r="K4" s="137" t="s">
        <v>534</v>
      </c>
      <c r="L4" s="2"/>
      <c r="M4" s="192" t="s">
        <v>321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32">
        <v>4</v>
      </c>
      <c r="B5" s="33" t="s">
        <v>105</v>
      </c>
      <c r="C5" s="34">
        <v>24500000000</v>
      </c>
      <c r="D5" s="35">
        <v>550</v>
      </c>
      <c r="E5" s="36">
        <v>52019</v>
      </c>
      <c r="F5" s="2"/>
      <c r="G5" s="144">
        <v>2</v>
      </c>
      <c r="H5" s="144" t="s">
        <v>336</v>
      </c>
      <c r="I5" s="145">
        <v>0</v>
      </c>
      <c r="J5" s="145">
        <v>0.88</v>
      </c>
      <c r="K5" s="146" t="s">
        <v>344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32">
        <v>5</v>
      </c>
      <c r="B6" s="33" t="s">
        <v>106</v>
      </c>
      <c r="C6" s="34">
        <v>24377100000</v>
      </c>
      <c r="D6" s="35">
        <v>1113</v>
      </c>
      <c r="E6" s="36">
        <v>26370</v>
      </c>
      <c r="F6" s="2"/>
      <c r="G6" s="2">
        <v>3</v>
      </c>
      <c r="H6" s="2" t="s">
        <v>337</v>
      </c>
      <c r="I6" s="137" t="s">
        <v>345</v>
      </c>
      <c r="J6" s="137" t="s">
        <v>343</v>
      </c>
      <c r="K6" s="137" t="s">
        <v>343</v>
      </c>
      <c r="L6" s="2"/>
      <c r="M6" s="2"/>
      <c r="N6" s="22" t="s">
        <v>324</v>
      </c>
      <c r="O6" s="22" t="s">
        <v>325</v>
      </c>
      <c r="P6" s="2"/>
      <c r="Q6" s="2"/>
      <c r="R6" s="2" t="s">
        <v>525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32">
        <v>6</v>
      </c>
      <c r="B7" s="33" t="s">
        <v>107</v>
      </c>
      <c r="C7" s="34">
        <v>22179700000</v>
      </c>
      <c r="D7" s="35">
        <v>1700</v>
      </c>
      <c r="E7" s="36">
        <v>18775</v>
      </c>
      <c r="F7" s="2"/>
      <c r="G7" s="2"/>
      <c r="H7" s="2"/>
      <c r="I7" s="2"/>
      <c r="J7" s="2"/>
      <c r="K7" s="2"/>
      <c r="L7" s="2"/>
      <c r="M7" s="2" t="s">
        <v>323</v>
      </c>
      <c r="N7" s="22" t="s">
        <v>524</v>
      </c>
      <c r="O7" s="22" t="s">
        <v>328</v>
      </c>
      <c r="P7" s="2"/>
      <c r="Q7" s="2"/>
      <c r="R7" s="2" t="s">
        <v>526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32">
        <v>7</v>
      </c>
      <c r="B8" s="33" t="s">
        <v>108</v>
      </c>
      <c r="C8" s="34">
        <v>18396046000</v>
      </c>
      <c r="D8" s="35">
        <v>2073</v>
      </c>
      <c r="E8" s="36">
        <v>41450</v>
      </c>
      <c r="F8" s="2"/>
      <c r="G8" s="2"/>
      <c r="H8" s="2"/>
      <c r="I8" s="2" t="s">
        <v>346</v>
      </c>
      <c r="J8" s="2"/>
      <c r="K8" s="2"/>
      <c r="L8" s="134" t="s">
        <v>331</v>
      </c>
      <c r="M8" s="135" t="s">
        <v>327</v>
      </c>
      <c r="N8" s="136" t="s">
        <v>328</v>
      </c>
      <c r="O8" s="136" t="s">
        <v>326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32">
        <v>8</v>
      </c>
      <c r="B9" s="33" t="s">
        <v>109</v>
      </c>
      <c r="C9" s="34">
        <v>14124000000</v>
      </c>
      <c r="D9" s="35">
        <v>3974</v>
      </c>
      <c r="E9" s="36">
        <v>13000</v>
      </c>
      <c r="F9" s="2"/>
      <c r="G9" s="2"/>
      <c r="H9" s="192" t="s">
        <v>543</v>
      </c>
      <c r="I9" s="2" t="s">
        <v>347</v>
      </c>
      <c r="J9" s="2"/>
      <c r="K9" s="2"/>
      <c r="L9" s="2"/>
      <c r="M9" s="2"/>
      <c r="N9" s="22" t="s">
        <v>329</v>
      </c>
      <c r="O9" s="22" t="s">
        <v>330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32">
        <v>9</v>
      </c>
      <c r="B10" s="33" t="s">
        <v>110</v>
      </c>
      <c r="C10" s="34">
        <v>11774249000</v>
      </c>
      <c r="D10" s="35">
        <v>590</v>
      </c>
      <c r="E10" s="36">
        <v>24162</v>
      </c>
      <c r="F10" s="2"/>
      <c r="G10" s="2"/>
      <c r="H10" s="192"/>
      <c r="I10" s="2" t="s">
        <v>349</v>
      </c>
      <c r="J10" s="2"/>
      <c r="K10" s="2"/>
      <c r="L10" s="2"/>
      <c r="M10" s="2"/>
      <c r="N10" s="2"/>
      <c r="O10" s="2"/>
      <c r="P10" s="2"/>
      <c r="Q10" s="22" t="s">
        <v>230</v>
      </c>
      <c r="R10" s="22" t="s">
        <v>229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32">
        <v>10</v>
      </c>
      <c r="B11" s="33" t="s">
        <v>111</v>
      </c>
      <c r="C11" s="34">
        <v>10700000000</v>
      </c>
      <c r="D11" s="38">
        <v>151</v>
      </c>
      <c r="E11" s="36">
        <v>22000</v>
      </c>
      <c r="F11" s="2"/>
      <c r="G11" s="2"/>
      <c r="H11" s="192" t="s">
        <v>332</v>
      </c>
      <c r="I11" s="2" t="s">
        <v>348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32">
        <v>11</v>
      </c>
      <c r="B12" s="33" t="s">
        <v>112</v>
      </c>
      <c r="C12" s="34">
        <v>9735055000</v>
      </c>
      <c r="D12" s="39">
        <v>1348</v>
      </c>
      <c r="E12" s="36">
        <v>25000</v>
      </c>
      <c r="F12" s="2"/>
      <c r="G12" s="2"/>
      <c r="H12" s="2"/>
      <c r="I12" s="2"/>
      <c r="J12" s="2"/>
      <c r="K12" s="2"/>
      <c r="L12" s="2"/>
      <c r="M12" s="2"/>
      <c r="N12" s="2" t="s">
        <v>527</v>
      </c>
      <c r="O12" s="2" t="s">
        <v>332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32">
        <v>12</v>
      </c>
      <c r="B13" s="33" t="s">
        <v>113</v>
      </c>
      <c r="C13" s="34">
        <v>9582226000</v>
      </c>
      <c r="D13" s="40">
        <v>321</v>
      </c>
      <c r="E13" s="36">
        <v>26492</v>
      </c>
      <c r="F13" s="2"/>
      <c r="G13" s="2"/>
      <c r="H13" s="22" t="s">
        <v>336</v>
      </c>
      <c r="I13" s="2" t="s">
        <v>350</v>
      </c>
      <c r="J13" s="2" t="s">
        <v>351</v>
      </c>
      <c r="K13" s="2"/>
      <c r="L13" s="2"/>
      <c r="M13" s="2"/>
      <c r="N13" s="2" t="s">
        <v>329</v>
      </c>
      <c r="O13" s="22">
        <v>5</v>
      </c>
      <c r="P13" s="2"/>
      <c r="Q13" s="22" t="s">
        <v>329</v>
      </c>
      <c r="R13" s="22" t="s">
        <v>332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32">
        <v>13</v>
      </c>
      <c r="B14" s="33" t="s">
        <v>114</v>
      </c>
      <c r="C14" s="34">
        <v>8907766000</v>
      </c>
      <c r="D14" s="35">
        <v>490</v>
      </c>
      <c r="E14" s="36">
        <v>6300</v>
      </c>
      <c r="F14" s="2"/>
      <c r="G14" s="2"/>
      <c r="H14" s="22">
        <v>3500</v>
      </c>
      <c r="I14" s="147">
        <f>-989640359+566087.38*'Ranking IBEVAR 2020 Varejo'!H14</f>
        <v>991665471</v>
      </c>
      <c r="J14" s="147">
        <v>700000000</v>
      </c>
      <c r="K14" s="2"/>
      <c r="L14" s="2"/>
      <c r="M14" s="2"/>
      <c r="N14" s="2" t="s">
        <v>330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32">
        <v>14</v>
      </c>
      <c r="B15" s="33" t="s">
        <v>115</v>
      </c>
      <c r="C15" s="34">
        <v>8595612119</v>
      </c>
      <c r="D15" s="35">
        <v>202</v>
      </c>
      <c r="E15" s="36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32">
        <v>15</v>
      </c>
      <c r="B16" s="33" t="s">
        <v>116</v>
      </c>
      <c r="C16" s="34">
        <v>7518051346</v>
      </c>
      <c r="D16" s="35">
        <v>61</v>
      </c>
      <c r="E16" s="36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32">
        <v>16</v>
      </c>
      <c r="B17" s="33" t="s">
        <v>117</v>
      </c>
      <c r="C17" s="34">
        <v>7337691000</v>
      </c>
      <c r="D17" s="35">
        <v>106</v>
      </c>
      <c r="E17" s="36">
        <v>18444</v>
      </c>
      <c r="F17" s="2"/>
      <c r="G17" s="2"/>
      <c r="H17" s="2"/>
      <c r="I17" s="2"/>
      <c r="J17" s="2"/>
      <c r="K17" s="2"/>
      <c r="L17" s="2"/>
      <c r="M17" s="2"/>
      <c r="N17" s="22" t="s">
        <v>333</v>
      </c>
      <c r="O17" s="2" t="s">
        <v>332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32">
        <v>17</v>
      </c>
      <c r="B18" s="33" t="s">
        <v>118</v>
      </c>
      <c r="C18" s="34">
        <v>7296216870</v>
      </c>
      <c r="D18" s="35">
        <v>67</v>
      </c>
      <c r="E18" s="36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32">
        <v>18</v>
      </c>
      <c r="B19" s="33" t="s">
        <v>119</v>
      </c>
      <c r="C19" s="34">
        <v>7149520560</v>
      </c>
      <c r="D19" s="35">
        <v>1023</v>
      </c>
      <c r="E19" s="41">
        <v>37500</v>
      </c>
      <c r="F19" s="2"/>
      <c r="G19" s="2"/>
      <c r="H19" s="192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32">
        <v>19</v>
      </c>
      <c r="B20" s="33" t="s">
        <v>120</v>
      </c>
      <c r="C20" s="34">
        <v>7000000000</v>
      </c>
      <c r="D20" s="35">
        <v>1100</v>
      </c>
      <c r="E20" s="36">
        <v>8000</v>
      </c>
      <c r="F20" s="2"/>
      <c r="G20" s="2"/>
      <c r="H20" s="2"/>
      <c r="I20" s="147"/>
      <c r="J20" s="2"/>
      <c r="K20" s="2"/>
      <c r="L20" s="2"/>
      <c r="M20" s="2" t="s">
        <v>529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32">
        <v>20</v>
      </c>
      <c r="B21" s="33" t="s">
        <v>121</v>
      </c>
      <c r="C21" s="34">
        <v>6994489574</v>
      </c>
      <c r="D21" s="35">
        <v>203</v>
      </c>
      <c r="E21" s="42">
        <v>19500</v>
      </c>
      <c r="F21" s="2"/>
      <c r="G21" s="2"/>
      <c r="H21" s="2"/>
      <c r="I21" s="2"/>
      <c r="J21" s="2"/>
      <c r="K21" s="2"/>
      <c r="L21" s="2"/>
      <c r="M21" s="2" t="s">
        <v>528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32">
        <v>21</v>
      </c>
      <c r="B22" s="33" t="s">
        <v>122</v>
      </c>
      <c r="C22" s="34">
        <v>6967969000</v>
      </c>
      <c r="D22" s="35">
        <v>287</v>
      </c>
      <c r="E22" s="36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32">
        <v>22</v>
      </c>
      <c r="B23" s="33" t="s">
        <v>123</v>
      </c>
      <c r="C23" s="34">
        <v>6759630000</v>
      </c>
      <c r="D23" s="35">
        <v>1122</v>
      </c>
      <c r="E23" s="36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32">
        <v>23</v>
      </c>
      <c r="B24" s="33" t="s">
        <v>124</v>
      </c>
      <c r="C24" s="34">
        <v>6600000000</v>
      </c>
      <c r="D24" s="35">
        <v>43</v>
      </c>
      <c r="E24" s="36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32">
        <v>24</v>
      </c>
      <c r="B25" s="33" t="s">
        <v>125</v>
      </c>
      <c r="C25" s="34">
        <v>5760517000</v>
      </c>
      <c r="D25" s="35">
        <v>278</v>
      </c>
      <c r="E25" s="36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32">
        <v>25</v>
      </c>
      <c r="B26" s="33" t="s">
        <v>126</v>
      </c>
      <c r="C26" s="34">
        <v>5490000000</v>
      </c>
      <c r="D26" s="35">
        <v>36</v>
      </c>
      <c r="E26" s="43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32">
        <v>26</v>
      </c>
      <c r="B27" s="33" t="s">
        <v>127</v>
      </c>
      <c r="C27" s="34">
        <v>5314020000</v>
      </c>
      <c r="D27" s="35">
        <v>378</v>
      </c>
      <c r="E27" s="36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32">
        <v>27</v>
      </c>
      <c r="B28" s="33" t="s">
        <v>128</v>
      </c>
      <c r="C28" s="34">
        <v>4600000000</v>
      </c>
      <c r="D28" s="35">
        <v>275</v>
      </c>
      <c r="E28" s="36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32">
        <v>28</v>
      </c>
      <c r="B29" s="33" t="s">
        <v>129</v>
      </c>
      <c r="C29" s="34">
        <v>4306547000</v>
      </c>
      <c r="D29" s="35">
        <v>566</v>
      </c>
      <c r="E29" s="36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32">
        <v>29</v>
      </c>
      <c r="B30" s="33" t="s">
        <v>130</v>
      </c>
      <c r="C30" s="34">
        <v>4300000000</v>
      </c>
      <c r="D30" s="35">
        <v>101</v>
      </c>
      <c r="E30" s="36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32">
        <v>30</v>
      </c>
      <c r="B31" s="33" t="s">
        <v>131</v>
      </c>
      <c r="C31" s="34">
        <v>4175302387</v>
      </c>
      <c r="D31" s="35">
        <v>148</v>
      </c>
      <c r="E31" s="36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32">
        <v>31</v>
      </c>
      <c r="B32" s="33" t="s">
        <v>132</v>
      </c>
      <c r="C32" s="34">
        <v>3521732223</v>
      </c>
      <c r="D32" s="35">
        <v>37</v>
      </c>
      <c r="E32" s="36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32">
        <v>32</v>
      </c>
      <c r="B33" s="33" t="s">
        <v>133</v>
      </c>
      <c r="C33" s="44">
        <v>3500000000</v>
      </c>
      <c r="D33" s="35">
        <v>38</v>
      </c>
      <c r="E33" s="36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32">
        <v>33</v>
      </c>
      <c r="B34" s="33" t="s">
        <v>134</v>
      </c>
      <c r="C34" s="45">
        <v>3500000000</v>
      </c>
      <c r="D34" s="35">
        <v>2322</v>
      </c>
      <c r="E34" s="36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32">
        <v>34</v>
      </c>
      <c r="B35" s="33" t="s">
        <v>135</v>
      </c>
      <c r="C35" s="34">
        <v>3443829000</v>
      </c>
      <c r="D35" s="35">
        <v>44</v>
      </c>
      <c r="E35" s="36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32">
        <v>35</v>
      </c>
      <c r="B36" s="33" t="s">
        <v>136</v>
      </c>
      <c r="C36" s="34">
        <v>3345873746</v>
      </c>
      <c r="D36" s="35">
        <v>49</v>
      </c>
      <c r="E36" s="36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32">
        <v>36</v>
      </c>
      <c r="B37" s="33" t="s">
        <v>137</v>
      </c>
      <c r="C37" s="34">
        <v>3200000000</v>
      </c>
      <c r="D37" s="35">
        <v>227</v>
      </c>
      <c r="E37" s="36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32">
        <v>37</v>
      </c>
      <c r="B38" s="33" t="s">
        <v>138</v>
      </c>
      <c r="C38" s="34">
        <v>3193065000</v>
      </c>
      <c r="D38" s="35">
        <v>210</v>
      </c>
      <c r="E38" s="36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32">
        <v>38</v>
      </c>
      <c r="B39" s="33" t="s">
        <v>139</v>
      </c>
      <c r="C39" s="45">
        <v>3183808901</v>
      </c>
      <c r="D39" s="35">
        <v>24</v>
      </c>
      <c r="E39" s="36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32">
        <v>39</v>
      </c>
      <c r="B40" s="33" t="s">
        <v>140</v>
      </c>
      <c r="C40" s="34">
        <v>3069800000</v>
      </c>
      <c r="D40" s="35">
        <v>673</v>
      </c>
      <c r="E40" s="36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32">
        <v>40</v>
      </c>
      <c r="B41" s="33" t="s">
        <v>141</v>
      </c>
      <c r="C41" s="46">
        <v>3026900000</v>
      </c>
      <c r="D41" s="35">
        <v>354</v>
      </c>
      <c r="E41" s="36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32">
        <v>41</v>
      </c>
      <c r="B42" s="33" t="s">
        <v>142</v>
      </c>
      <c r="C42" s="34">
        <v>3000000000</v>
      </c>
      <c r="D42" s="35">
        <v>490</v>
      </c>
      <c r="E42" s="36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32">
        <v>42</v>
      </c>
      <c r="B43" s="33" t="s">
        <v>143</v>
      </c>
      <c r="C43" s="47">
        <v>3000000000</v>
      </c>
      <c r="D43" s="35">
        <v>37</v>
      </c>
      <c r="E43" s="36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32">
        <v>43</v>
      </c>
      <c r="B44" s="33" t="s">
        <v>144</v>
      </c>
      <c r="C44" s="34">
        <v>2970000000</v>
      </c>
      <c r="D44" s="35">
        <v>549</v>
      </c>
      <c r="E44" s="36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32">
        <v>44</v>
      </c>
      <c r="B45" s="33" t="s">
        <v>145</v>
      </c>
      <c r="C45" s="34">
        <v>2900000000</v>
      </c>
      <c r="D45" s="35">
        <v>46</v>
      </c>
      <c r="E45" s="36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32">
        <v>45</v>
      </c>
      <c r="B46" s="33" t="s">
        <v>146</v>
      </c>
      <c r="C46" s="45">
        <v>2873038000</v>
      </c>
      <c r="D46" s="35">
        <v>444</v>
      </c>
      <c r="E46" s="36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32">
        <v>46</v>
      </c>
      <c r="B47" s="33" t="s">
        <v>147</v>
      </c>
      <c r="C47" s="34">
        <v>2818118392.291564</v>
      </c>
      <c r="D47" s="35">
        <v>224</v>
      </c>
      <c r="E47" s="36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32">
        <v>47</v>
      </c>
      <c r="B48" s="33" t="s">
        <v>148</v>
      </c>
      <c r="C48" s="46">
        <v>2788488912</v>
      </c>
      <c r="D48" s="35">
        <v>30</v>
      </c>
      <c r="E48" s="36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32">
        <v>48</v>
      </c>
      <c r="B49" s="33" t="s">
        <v>149</v>
      </c>
      <c r="C49" s="34">
        <v>2627856213</v>
      </c>
      <c r="D49" s="35">
        <v>31</v>
      </c>
      <c r="E49" s="36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32">
        <v>49</v>
      </c>
      <c r="B50" s="33" t="s">
        <v>150</v>
      </c>
      <c r="C50" s="34">
        <v>2589701000</v>
      </c>
      <c r="D50" s="35">
        <v>50</v>
      </c>
      <c r="E50" s="36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32">
        <v>50</v>
      </c>
      <c r="B51" s="33" t="s">
        <v>151</v>
      </c>
      <c r="C51" s="34">
        <v>2564750660</v>
      </c>
      <c r="D51" s="35">
        <v>56</v>
      </c>
      <c r="E51" s="36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32">
        <v>51</v>
      </c>
      <c r="B52" s="33" t="s">
        <v>152</v>
      </c>
      <c r="C52" s="47">
        <v>2547687149</v>
      </c>
      <c r="D52" s="35">
        <v>55</v>
      </c>
      <c r="E52" s="36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32">
        <v>52</v>
      </c>
      <c r="B53" s="33" t="s">
        <v>153</v>
      </c>
      <c r="C53" s="34">
        <v>2398696686</v>
      </c>
      <c r="D53" s="35">
        <v>32</v>
      </c>
      <c r="E53" s="36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32">
        <v>53</v>
      </c>
      <c r="B54" s="33" t="s">
        <v>154</v>
      </c>
      <c r="C54" s="34">
        <v>2342790292.3903108</v>
      </c>
      <c r="D54" s="35">
        <v>503</v>
      </c>
      <c r="E54" s="36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32">
        <v>54</v>
      </c>
      <c r="B55" s="33" t="s">
        <v>155</v>
      </c>
      <c r="C55" s="45">
        <v>2300000000</v>
      </c>
      <c r="D55" s="35">
        <v>250</v>
      </c>
      <c r="E55" s="36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32">
        <v>55</v>
      </c>
      <c r="B56" s="33" t="s">
        <v>156</v>
      </c>
      <c r="C56" s="34">
        <v>2174000000</v>
      </c>
      <c r="D56" s="35">
        <v>416</v>
      </c>
      <c r="E56" s="36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32">
        <v>56</v>
      </c>
      <c r="B57" s="33" t="s">
        <v>157</v>
      </c>
      <c r="C57" s="47">
        <v>2100000000</v>
      </c>
      <c r="D57" s="35">
        <v>39</v>
      </c>
      <c r="E57" s="36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32">
        <v>57</v>
      </c>
      <c r="B58" s="33" t="s">
        <v>158</v>
      </c>
      <c r="C58" s="34">
        <v>2090939669</v>
      </c>
      <c r="D58" s="35">
        <v>17</v>
      </c>
      <c r="E58" s="36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32">
        <v>58</v>
      </c>
      <c r="B59" s="33" t="s">
        <v>159</v>
      </c>
      <c r="C59" s="34">
        <v>2083909000</v>
      </c>
      <c r="D59" s="35">
        <v>29</v>
      </c>
      <c r="E59" s="36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32">
        <v>59</v>
      </c>
      <c r="B60" s="33" t="s">
        <v>160</v>
      </c>
      <c r="C60" s="34">
        <v>2079688000</v>
      </c>
      <c r="D60" s="35">
        <v>17</v>
      </c>
      <c r="E60" s="36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32">
        <v>60</v>
      </c>
      <c r="B61" s="33" t="s">
        <v>161</v>
      </c>
      <c r="C61" s="34">
        <v>2063929000</v>
      </c>
      <c r="D61" s="35">
        <v>752</v>
      </c>
      <c r="E61" s="36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32">
        <v>61</v>
      </c>
      <c r="B62" s="33" t="s">
        <v>162</v>
      </c>
      <c r="C62" s="34">
        <v>2009067000</v>
      </c>
      <c r="D62" s="35">
        <v>28</v>
      </c>
      <c r="E62" s="36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32">
        <v>62</v>
      </c>
      <c r="B63" s="33" t="s">
        <v>163</v>
      </c>
      <c r="C63" s="34">
        <v>1980616391</v>
      </c>
      <c r="D63" s="35">
        <v>2377</v>
      </c>
      <c r="E63" s="36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32">
        <v>63</v>
      </c>
      <c r="B64" s="33" t="s">
        <v>164</v>
      </c>
      <c r="C64" s="34">
        <v>1850000000</v>
      </c>
      <c r="D64" s="35">
        <v>59</v>
      </c>
      <c r="E64" s="36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32">
        <v>64</v>
      </c>
      <c r="B65" s="33" t="s">
        <v>165</v>
      </c>
      <c r="C65" s="34">
        <v>1844929000</v>
      </c>
      <c r="D65" s="35">
        <v>239</v>
      </c>
      <c r="E65" s="36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32">
        <v>65</v>
      </c>
      <c r="B66" s="33" t="s">
        <v>166</v>
      </c>
      <c r="C66" s="34">
        <v>1817915034</v>
      </c>
      <c r="D66" s="35">
        <v>21</v>
      </c>
      <c r="E66" s="36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32">
        <v>66</v>
      </c>
      <c r="B67" s="33" t="s">
        <v>167</v>
      </c>
      <c r="C67" s="34">
        <v>1815600000</v>
      </c>
      <c r="D67" s="35">
        <v>721</v>
      </c>
      <c r="E67" s="36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32">
        <v>67</v>
      </c>
      <c r="B68" s="33" t="s">
        <v>168</v>
      </c>
      <c r="C68" s="34">
        <v>1710438193.7500002</v>
      </c>
      <c r="D68" s="35">
        <v>130</v>
      </c>
      <c r="E68" s="36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32">
        <v>68</v>
      </c>
      <c r="B69" s="33" t="s">
        <v>169</v>
      </c>
      <c r="C69" s="34">
        <v>1700000000</v>
      </c>
      <c r="D69" s="35">
        <v>346</v>
      </c>
      <c r="E69" s="36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32">
        <v>69</v>
      </c>
      <c r="B70" s="33" t="s">
        <v>170</v>
      </c>
      <c r="C70" s="34">
        <v>1654942832</v>
      </c>
      <c r="D70" s="35">
        <v>46</v>
      </c>
      <c r="E70" s="36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32">
        <v>70</v>
      </c>
      <c r="B71" s="33" t="s">
        <v>171</v>
      </c>
      <c r="C71" s="34">
        <v>1640000000</v>
      </c>
      <c r="D71" s="35">
        <v>70</v>
      </c>
      <c r="E71" s="36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32">
        <v>71</v>
      </c>
      <c r="B72" s="33" t="s">
        <v>172</v>
      </c>
      <c r="C72" s="44">
        <v>1600000000</v>
      </c>
      <c r="D72" s="35">
        <v>18</v>
      </c>
      <c r="E72" s="36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32">
        <v>72</v>
      </c>
      <c r="B73" s="33" t="s">
        <v>173</v>
      </c>
      <c r="C73" s="34">
        <v>1560000000</v>
      </c>
      <c r="D73" s="35">
        <v>1205</v>
      </c>
      <c r="E73" s="36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32">
        <v>73</v>
      </c>
      <c r="B74" s="33" t="s">
        <v>174</v>
      </c>
      <c r="C74" s="34">
        <v>1530000000</v>
      </c>
      <c r="D74" s="35">
        <v>100</v>
      </c>
      <c r="E74" s="36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32">
        <v>74</v>
      </c>
      <c r="B75" s="33" t="s">
        <v>175</v>
      </c>
      <c r="C75" s="34">
        <v>1521964000</v>
      </c>
      <c r="D75" s="35">
        <v>250</v>
      </c>
      <c r="E75" s="36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32">
        <v>75</v>
      </c>
      <c r="B76" s="33" t="s">
        <v>176</v>
      </c>
      <c r="C76" s="34">
        <v>1500000000</v>
      </c>
      <c r="D76" s="35">
        <v>280</v>
      </c>
      <c r="E76" s="36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32">
        <v>76</v>
      </c>
      <c r="B77" s="33" t="s">
        <v>177</v>
      </c>
      <c r="C77" s="34">
        <v>1499328167</v>
      </c>
      <c r="D77" s="35">
        <v>24</v>
      </c>
      <c r="E77" s="36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32">
        <v>77</v>
      </c>
      <c r="B78" s="33" t="s">
        <v>178</v>
      </c>
      <c r="C78" s="34">
        <v>1420562000</v>
      </c>
      <c r="D78" s="35">
        <v>255</v>
      </c>
      <c r="E78" s="36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32">
        <v>78</v>
      </c>
      <c r="B79" s="33" t="s">
        <v>179</v>
      </c>
      <c r="C79" s="34">
        <v>1400000000</v>
      </c>
      <c r="D79" s="35">
        <v>53</v>
      </c>
      <c r="E79" s="36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32">
        <v>79</v>
      </c>
      <c r="B80" s="33" t="s">
        <v>180</v>
      </c>
      <c r="C80" s="34">
        <v>1390366047</v>
      </c>
      <c r="D80" s="35">
        <v>11</v>
      </c>
      <c r="E80" s="36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32">
        <v>80</v>
      </c>
      <c r="B81" s="33" t="s">
        <v>181</v>
      </c>
      <c r="C81" s="44">
        <v>1356030426</v>
      </c>
      <c r="D81" s="35">
        <v>12</v>
      </c>
      <c r="E81" s="36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32">
        <v>81</v>
      </c>
      <c r="B82" s="33" t="s">
        <v>182</v>
      </c>
      <c r="C82" s="34">
        <v>1337410000</v>
      </c>
      <c r="D82" s="35">
        <v>49</v>
      </c>
      <c r="E82" s="36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32">
        <v>82</v>
      </c>
      <c r="B83" s="33" t="s">
        <v>183</v>
      </c>
      <c r="C83" s="34">
        <v>1300000000</v>
      </c>
      <c r="D83" s="35">
        <v>180</v>
      </c>
      <c r="E83" s="36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32">
        <v>83</v>
      </c>
      <c r="B84" s="33" t="s">
        <v>184</v>
      </c>
      <c r="C84" s="34">
        <v>1277264801</v>
      </c>
      <c r="D84" s="35">
        <v>30</v>
      </c>
      <c r="E84" s="36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32">
        <v>84</v>
      </c>
      <c r="B85" s="33" t="s">
        <v>185</v>
      </c>
      <c r="C85" s="34">
        <v>1256877362</v>
      </c>
      <c r="D85" s="35">
        <v>30</v>
      </c>
      <c r="E85" s="36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32">
        <v>85</v>
      </c>
      <c r="B86" s="33" t="s">
        <v>186</v>
      </c>
      <c r="C86" s="34">
        <v>1250000000</v>
      </c>
      <c r="D86" s="35">
        <v>48</v>
      </c>
      <c r="E86" s="36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32">
        <v>86</v>
      </c>
      <c r="B87" s="33" t="s">
        <v>187</v>
      </c>
      <c r="C87" s="34">
        <v>1232288000</v>
      </c>
      <c r="D87" s="35">
        <v>415</v>
      </c>
      <c r="E87" s="36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32">
        <v>87</v>
      </c>
      <c r="B88" s="33" t="s">
        <v>188</v>
      </c>
      <c r="C88" s="34">
        <v>1206038921</v>
      </c>
      <c r="D88" s="35">
        <v>28</v>
      </c>
      <c r="E88" s="36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32">
        <v>88</v>
      </c>
      <c r="B89" s="33" t="s">
        <v>189</v>
      </c>
      <c r="C89" s="34">
        <v>1200000000</v>
      </c>
      <c r="D89" s="35">
        <v>196</v>
      </c>
      <c r="E89" s="36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32">
        <v>89</v>
      </c>
      <c r="B90" s="33" t="s">
        <v>190</v>
      </c>
      <c r="C90" s="34">
        <v>1168125906</v>
      </c>
      <c r="D90" s="35">
        <v>20</v>
      </c>
      <c r="E90" s="36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32">
        <v>90</v>
      </c>
      <c r="B91" s="33" t="s">
        <v>191</v>
      </c>
      <c r="C91" s="34">
        <v>1164234000</v>
      </c>
      <c r="D91" s="35">
        <v>105</v>
      </c>
      <c r="E91" s="36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32">
        <v>91</v>
      </c>
      <c r="B92" s="33" t="s">
        <v>192</v>
      </c>
      <c r="C92" s="34">
        <v>1158059455</v>
      </c>
      <c r="D92" s="35">
        <v>25</v>
      </c>
      <c r="E92" s="36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32">
        <v>92</v>
      </c>
      <c r="B93" s="33" t="s">
        <v>193</v>
      </c>
      <c r="C93" s="34">
        <v>1125088516</v>
      </c>
      <c r="D93" s="35">
        <v>17</v>
      </c>
      <c r="E93" s="36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32">
        <v>93</v>
      </c>
      <c r="B94" s="33" t="s">
        <v>194</v>
      </c>
      <c r="C94" s="34">
        <v>1100000000</v>
      </c>
      <c r="D94" s="35">
        <v>30</v>
      </c>
      <c r="E94" s="36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32">
        <v>94</v>
      </c>
      <c r="B95" s="33" t="s">
        <v>195</v>
      </c>
      <c r="C95" s="34">
        <v>1093390647</v>
      </c>
      <c r="D95" s="35">
        <v>17</v>
      </c>
      <c r="E95" s="36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32">
        <v>95</v>
      </c>
      <c r="B96" s="33" t="s">
        <v>196</v>
      </c>
      <c r="C96" s="34">
        <v>1076758696</v>
      </c>
      <c r="D96" s="35">
        <v>28</v>
      </c>
      <c r="E96" s="36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32">
        <v>96</v>
      </c>
      <c r="B97" s="33" t="s">
        <v>197</v>
      </c>
      <c r="C97" s="34">
        <v>1068575344</v>
      </c>
      <c r="D97" s="35">
        <v>16</v>
      </c>
      <c r="E97" s="36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32">
        <v>97</v>
      </c>
      <c r="B98" s="33" t="s">
        <v>198</v>
      </c>
      <c r="C98" s="34">
        <v>1061531794</v>
      </c>
      <c r="D98" s="35">
        <v>4</v>
      </c>
      <c r="E98" s="36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32">
        <v>98</v>
      </c>
      <c r="B99" s="33" t="s">
        <v>199</v>
      </c>
      <c r="C99" s="34">
        <v>1048446846</v>
      </c>
      <c r="D99" s="35">
        <v>12</v>
      </c>
      <c r="E99" s="36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32">
        <v>99</v>
      </c>
      <c r="B100" s="33" t="s">
        <v>200</v>
      </c>
      <c r="C100" s="34">
        <v>1043900204</v>
      </c>
      <c r="D100" s="35">
        <v>36</v>
      </c>
      <c r="E100" s="36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32">
        <v>100</v>
      </c>
      <c r="B101" s="33" t="s">
        <v>201</v>
      </c>
      <c r="C101" s="34">
        <v>1025000000</v>
      </c>
      <c r="D101" s="35">
        <v>850</v>
      </c>
      <c r="E101" s="36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32">
        <v>101</v>
      </c>
      <c r="B102" s="33" t="s">
        <v>202</v>
      </c>
      <c r="C102" s="34">
        <v>1020445938</v>
      </c>
      <c r="D102" s="35">
        <v>27</v>
      </c>
      <c r="E102" s="36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32">
        <v>102</v>
      </c>
      <c r="B103" s="33" t="s">
        <v>203</v>
      </c>
      <c r="C103" s="34">
        <v>1015793619</v>
      </c>
      <c r="D103" s="35">
        <v>18</v>
      </c>
      <c r="E103" s="36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32">
        <v>103</v>
      </c>
      <c r="B104" s="33" t="s">
        <v>204</v>
      </c>
      <c r="C104" s="34">
        <v>1000000000</v>
      </c>
      <c r="D104" s="35">
        <v>250</v>
      </c>
      <c r="E104" s="36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32">
        <v>104</v>
      </c>
      <c r="B105" s="33" t="s">
        <v>205</v>
      </c>
      <c r="C105" s="34">
        <v>1000000000</v>
      </c>
      <c r="D105" s="35">
        <v>79</v>
      </c>
      <c r="E105" s="36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32">
        <v>105</v>
      </c>
      <c r="B106" s="33" t="s">
        <v>206</v>
      </c>
      <c r="C106" s="34">
        <v>974613000</v>
      </c>
      <c r="D106" s="35">
        <v>135</v>
      </c>
      <c r="E106" s="36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32">
        <v>106</v>
      </c>
      <c r="B107" s="33" t="s">
        <v>207</v>
      </c>
      <c r="C107" s="34">
        <v>961633000</v>
      </c>
      <c r="D107" s="35">
        <v>186</v>
      </c>
      <c r="E107" s="36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32">
        <v>107</v>
      </c>
      <c r="B108" s="33" t="s">
        <v>208</v>
      </c>
      <c r="C108" s="34">
        <v>891106000</v>
      </c>
      <c r="D108" s="35">
        <v>15</v>
      </c>
      <c r="E108" s="36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32">
        <v>108</v>
      </c>
      <c r="B109" s="33" t="s">
        <v>209</v>
      </c>
      <c r="C109" s="34">
        <v>860000000</v>
      </c>
      <c r="D109" s="35">
        <v>97</v>
      </c>
      <c r="E109" s="36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32">
        <v>109</v>
      </c>
      <c r="B110" s="33" t="s">
        <v>210</v>
      </c>
      <c r="C110" s="34">
        <v>815000000</v>
      </c>
      <c r="D110" s="35">
        <v>200</v>
      </c>
      <c r="E110" s="36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32">
        <v>110</v>
      </c>
      <c r="B111" s="33" t="s">
        <v>211</v>
      </c>
      <c r="C111" s="34">
        <v>813132234</v>
      </c>
      <c r="D111" s="35">
        <v>14</v>
      </c>
      <c r="E111" s="36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32">
        <v>111</v>
      </c>
      <c r="B112" s="33" t="s">
        <v>212</v>
      </c>
      <c r="C112" s="34">
        <v>810000000</v>
      </c>
      <c r="D112" s="38">
        <v>126</v>
      </c>
      <c r="E112" s="41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32">
        <v>112</v>
      </c>
      <c r="B113" s="48" t="s">
        <v>213</v>
      </c>
      <c r="C113" s="34">
        <v>790000000</v>
      </c>
      <c r="D113" s="39">
        <v>1000</v>
      </c>
      <c r="E113" s="36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32">
        <v>113</v>
      </c>
      <c r="B114" s="33" t="s">
        <v>214</v>
      </c>
      <c r="C114" s="34">
        <v>779283651</v>
      </c>
      <c r="D114" s="49">
        <v>25</v>
      </c>
      <c r="E114" s="36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32">
        <v>114</v>
      </c>
      <c r="B115" s="33" t="s">
        <v>215</v>
      </c>
      <c r="C115" s="34">
        <v>775816093</v>
      </c>
      <c r="D115" s="39">
        <v>12</v>
      </c>
      <c r="E115" s="36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32">
        <v>115</v>
      </c>
      <c r="B116" s="33" t="s">
        <v>216</v>
      </c>
      <c r="C116" s="34">
        <v>754400000</v>
      </c>
      <c r="D116" s="40">
        <v>400</v>
      </c>
      <c r="E116" s="42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32">
        <v>116</v>
      </c>
      <c r="B117" s="48" t="s">
        <v>217</v>
      </c>
      <c r="C117" s="34">
        <v>743101705</v>
      </c>
      <c r="D117" s="38">
        <v>30</v>
      </c>
      <c r="E117" s="41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32">
        <v>117</v>
      </c>
      <c r="B118" s="48" t="s">
        <v>218</v>
      </c>
      <c r="C118" s="45">
        <v>707154000</v>
      </c>
      <c r="D118" s="50">
        <v>351</v>
      </c>
      <c r="E118" s="41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32">
        <v>118</v>
      </c>
      <c r="B119" s="51" t="s">
        <v>219</v>
      </c>
      <c r="C119" s="34">
        <v>697162000</v>
      </c>
      <c r="D119" s="39">
        <v>73</v>
      </c>
      <c r="E119" s="36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32">
        <v>119</v>
      </c>
      <c r="B120" s="48" t="s">
        <v>220</v>
      </c>
      <c r="C120" s="45">
        <v>674436168</v>
      </c>
      <c r="D120" s="38">
        <v>13</v>
      </c>
      <c r="E120" s="41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32">
        <v>120</v>
      </c>
      <c r="B121" s="51" t="s">
        <v>221</v>
      </c>
      <c r="C121" s="34">
        <v>622110000</v>
      </c>
      <c r="D121" s="39">
        <v>22</v>
      </c>
      <c r="E121" s="36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J37" sqref="J37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0.91986237674372562</v>
      </c>
    </row>
    <row r="5" spans="1:9" x14ac:dyDescent="0.15">
      <c r="A5" s="74" t="s">
        <v>3</v>
      </c>
      <c r="B5" s="91">
        <v>0.84614679214861577</v>
      </c>
      <c r="C5" s="69" t="s">
        <v>264</v>
      </c>
    </row>
    <row r="6" spans="1:9" x14ac:dyDescent="0.15">
      <c r="A6" s="74" t="s">
        <v>4</v>
      </c>
      <c r="B6" s="74">
        <v>0.83431193000620152</v>
      </c>
    </row>
    <row r="7" spans="1:9" x14ac:dyDescent="0.15">
      <c r="A7" s="74" t="s">
        <v>5</v>
      </c>
      <c r="B7" s="74">
        <v>40.921315888796343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119724.13011041484</v>
      </c>
      <c r="D12" s="74">
        <v>119724.13011041484</v>
      </c>
      <c r="E12" s="74">
        <v>71.496125765264892</v>
      </c>
      <c r="F12" s="74">
        <v>1.2132802292260535E-6</v>
      </c>
    </row>
    <row r="13" spans="1:9" x14ac:dyDescent="0.15">
      <c r="A13" s="74" t="s">
        <v>14</v>
      </c>
      <c r="B13" s="74">
        <v>13</v>
      </c>
      <c r="C13" s="74">
        <v>21769.203222918528</v>
      </c>
      <c r="D13" s="74">
        <v>1674.554094070656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208.87645478961502</v>
      </c>
      <c r="C17" s="74">
        <v>32.714033246704808</v>
      </c>
      <c r="D17" s="74">
        <v>6.3849190717153332</v>
      </c>
      <c r="E17" s="74">
        <v>2.3996896202866186E-5</v>
      </c>
      <c r="F17" s="74">
        <v>138.20208273695221</v>
      </c>
      <c r="G17" s="74">
        <v>279.55082684227784</v>
      </c>
      <c r="H17" s="74">
        <v>138.20208273695221</v>
      </c>
      <c r="I17" s="74">
        <v>279.55082684227784</v>
      </c>
    </row>
    <row r="18" spans="1:9" ht="14" thickBot="1" x14ac:dyDescent="0.2">
      <c r="A18" s="75" t="s">
        <v>93</v>
      </c>
      <c r="B18" s="78">
        <v>14.176365264100271</v>
      </c>
      <c r="C18" s="75">
        <v>1.6765775255230695</v>
      </c>
      <c r="D18" s="75">
        <v>8.455538171238123</v>
      </c>
      <c r="E18" s="79">
        <v>1.2132802292260469E-6</v>
      </c>
      <c r="F18" s="75">
        <v>10.554339727830284</v>
      </c>
      <c r="G18" s="75">
        <v>17.798390800370257</v>
      </c>
      <c r="H18" s="75">
        <v>10.554339727830284</v>
      </c>
      <c r="I18" s="75">
        <v>17.798390800370257</v>
      </c>
    </row>
    <row r="19" spans="1:9" x14ac:dyDescent="0.15">
      <c r="E19" s="69" t="s">
        <v>263</v>
      </c>
    </row>
    <row r="21" spans="1:9" ht="23" x14ac:dyDescent="0.25">
      <c r="D21" s="98" t="s">
        <v>265</v>
      </c>
    </row>
    <row r="24" spans="1:9" x14ac:dyDescent="0.15">
      <c r="E24" s="70" t="s">
        <v>266</v>
      </c>
      <c r="F24" s="69" t="s">
        <v>267</v>
      </c>
      <c r="G24" s="69" t="s">
        <v>268</v>
      </c>
      <c r="H24" s="69" t="s">
        <v>88</v>
      </c>
    </row>
    <row r="25" spans="1:9" x14ac:dyDescent="0.15">
      <c r="E25" s="71">
        <v>20</v>
      </c>
      <c r="F25" s="71">
        <f>208.88+14.18*E25</f>
        <v>492.48</v>
      </c>
      <c r="G25" s="71">
        <v>380</v>
      </c>
      <c r="H25" s="71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25" sqref="E25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0.94073441081212705</v>
      </c>
      <c r="E4" s="69" t="s">
        <v>547</v>
      </c>
    </row>
    <row r="5" spans="1:9" x14ac:dyDescent="0.15">
      <c r="A5" s="74" t="s">
        <v>3</v>
      </c>
      <c r="B5" s="74">
        <v>0.88498123168603982</v>
      </c>
      <c r="E5" s="69" t="s">
        <v>548</v>
      </c>
    </row>
    <row r="6" spans="1:9" x14ac:dyDescent="0.15">
      <c r="A6" s="74" t="s">
        <v>4</v>
      </c>
      <c r="B6" s="74">
        <v>0.86581143696704643</v>
      </c>
    </row>
    <row r="7" spans="1:9" x14ac:dyDescent="0.15">
      <c r="A7" s="74" t="s">
        <v>5</v>
      </c>
      <c r="B7" s="74">
        <v>36.826608275173143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125218.94440869676</v>
      </c>
      <c r="D12" s="74">
        <v>62609.472204348378</v>
      </c>
      <c r="E12" s="74">
        <v>46.165399507862418</v>
      </c>
      <c r="F12" s="74">
        <v>2.3153266769471326E-6</v>
      </c>
    </row>
    <row r="13" spans="1:9" x14ac:dyDescent="0.15">
      <c r="A13" s="74" t="s">
        <v>14</v>
      </c>
      <c r="B13" s="74">
        <v>12</v>
      </c>
      <c r="C13" s="74">
        <v>16274.388924636609</v>
      </c>
      <c r="D13" s="74">
        <v>1356.1990770530508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184.88360134761129</v>
      </c>
      <c r="C17" s="74">
        <v>31.762046733894838</v>
      </c>
      <c r="D17" s="74">
        <v>5.8208969622323785</v>
      </c>
      <c r="E17" s="74">
        <v>8.2013889487051372E-5</v>
      </c>
      <c r="F17" s="74">
        <v>115.68004642731113</v>
      </c>
      <c r="G17" s="74">
        <v>254.08715626791144</v>
      </c>
      <c r="H17" s="74">
        <v>115.68004642731113</v>
      </c>
      <c r="I17" s="74">
        <v>254.08715626791144</v>
      </c>
    </row>
    <row r="18" spans="1:9" x14ac:dyDescent="0.15">
      <c r="A18" s="74" t="s">
        <v>92</v>
      </c>
      <c r="B18" s="74">
        <v>4.698408773522079</v>
      </c>
      <c r="C18" s="74">
        <v>2.334188963060992</v>
      </c>
      <c r="D18" s="74">
        <v>2.0128656453591973</v>
      </c>
      <c r="E18" s="150">
        <v>6.7121471981554603E-2</v>
      </c>
      <c r="F18" s="74">
        <v>-0.38735208606285454</v>
      </c>
      <c r="G18" s="74">
        <v>9.7841696331070125</v>
      </c>
      <c r="H18" s="74">
        <v>-0.38735208606285454</v>
      </c>
      <c r="I18" s="74">
        <v>9.7841696331070125</v>
      </c>
    </row>
    <row r="19" spans="1:9" ht="14" thickBot="1" x14ac:dyDescent="0.2">
      <c r="A19" s="75" t="s">
        <v>93</v>
      </c>
      <c r="B19" s="75">
        <v>9.3693820264183501</v>
      </c>
      <c r="C19" s="75">
        <v>2.8248330029167876</v>
      </c>
      <c r="D19" s="75">
        <v>3.3167914764320487</v>
      </c>
      <c r="E19" s="79">
        <v>6.1465919338845919E-3</v>
      </c>
      <c r="F19" s="75">
        <v>3.2145996379958497</v>
      </c>
      <c r="G19" s="75">
        <v>15.52416441484085</v>
      </c>
      <c r="H19" s="75">
        <v>3.2145996379958497</v>
      </c>
      <c r="I19" s="75">
        <v>15.52416441484085</v>
      </c>
    </row>
    <row r="20" spans="1:9" x14ac:dyDescent="0.15">
      <c r="C20" s="69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F32" sqref="F32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69" t="s">
        <v>549</v>
      </c>
    </row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0.88291379122112923</v>
      </c>
    </row>
    <row r="5" spans="1:9" x14ac:dyDescent="0.15">
      <c r="A5" s="74" t="s">
        <v>3</v>
      </c>
      <c r="B5" s="92">
        <v>0.77953676272846772</v>
      </c>
      <c r="C5" s="69" t="s">
        <v>357</v>
      </c>
    </row>
    <row r="6" spans="1:9" x14ac:dyDescent="0.15">
      <c r="A6" s="74" t="s">
        <v>4</v>
      </c>
      <c r="B6" s="74">
        <v>0.76257805216911911</v>
      </c>
      <c r="C6" s="69" t="s">
        <v>358</v>
      </c>
    </row>
    <row r="7" spans="1:9" x14ac:dyDescent="0.15">
      <c r="A7" s="74" t="s">
        <v>5</v>
      </c>
      <c r="B7" s="74">
        <v>48.985145565543</v>
      </c>
      <c r="C7" s="69" t="s">
        <v>487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110299.25501432669</v>
      </c>
      <c r="D12" s="74">
        <v>110299.25501432669</v>
      </c>
      <c r="E12" s="74">
        <v>45.966747294872683</v>
      </c>
      <c r="F12" s="74">
        <v>1.3017067027004318E-5</v>
      </c>
    </row>
    <row r="13" spans="1:9" x14ac:dyDescent="0.15">
      <c r="A13" s="74" t="s">
        <v>14</v>
      </c>
      <c r="B13" s="74">
        <v>13</v>
      </c>
      <c r="C13" s="74">
        <v>31194.07831900668</v>
      </c>
      <c r="D13" s="74">
        <v>2399.5444860774369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200.82139446036297</v>
      </c>
      <c r="C17" s="74">
        <v>41.762202077408212</v>
      </c>
      <c r="D17" s="74">
        <v>4.8086878677549389</v>
      </c>
      <c r="E17" s="74">
        <v>3.414818970780017E-4</v>
      </c>
      <c r="F17" s="74">
        <v>110.59964206746494</v>
      </c>
      <c r="G17" s="74">
        <v>291.04314685326096</v>
      </c>
      <c r="H17" s="74">
        <v>110.59964206746494</v>
      </c>
      <c r="I17" s="74">
        <v>291.04314685326096</v>
      </c>
    </row>
    <row r="18" spans="1:9" ht="14" thickBot="1" x14ac:dyDescent="0.2">
      <c r="A18" s="75" t="s">
        <v>92</v>
      </c>
      <c r="B18" s="78">
        <v>11.243553008595988</v>
      </c>
      <c r="C18" s="75">
        <v>1.6583709637423958</v>
      </c>
      <c r="D18" s="75">
        <v>6.779878117995386</v>
      </c>
      <c r="E18" s="79">
        <v>1.3017067027004363E-5</v>
      </c>
      <c r="F18" s="75">
        <v>7.6608603577389225</v>
      </c>
      <c r="G18" s="75">
        <v>14.826245659453054</v>
      </c>
      <c r="H18" s="75">
        <v>7.6608603577389225</v>
      </c>
      <c r="I18" s="75">
        <v>14.826245659453054</v>
      </c>
    </row>
    <row r="19" spans="1:9" x14ac:dyDescent="0.15">
      <c r="E19" s="69" t="s">
        <v>355</v>
      </c>
    </row>
    <row r="21" spans="1:9" ht="20" x14ac:dyDescent="0.2">
      <c r="D21" s="182">
        <v>0.78</v>
      </c>
      <c r="E21" s="101" t="s">
        <v>359</v>
      </c>
    </row>
    <row r="23" spans="1:9" ht="18" x14ac:dyDescent="0.2">
      <c r="D23" s="182">
        <v>0.85</v>
      </c>
      <c r="E23" s="103" t="s">
        <v>265</v>
      </c>
    </row>
    <row r="25" spans="1:9" x14ac:dyDescent="0.15">
      <c r="D25" s="69" t="s">
        <v>550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24" t="s">
        <v>91</v>
      </c>
      <c r="B1" s="25" t="s">
        <v>84</v>
      </c>
      <c r="C1" s="25" t="s">
        <v>92</v>
      </c>
      <c r="D1" s="25" t="s">
        <v>93</v>
      </c>
      <c r="E1" s="149"/>
      <c r="F1" s="96" t="s">
        <v>261</v>
      </c>
      <c r="G1" s="96" t="s">
        <v>262</v>
      </c>
      <c r="J1" s="69" t="s">
        <v>259</v>
      </c>
    </row>
    <row r="2" spans="1:12" ht="15.75" customHeight="1" x14ac:dyDescent="0.2">
      <c r="A2" s="26">
        <v>1</v>
      </c>
      <c r="B2" s="27">
        <v>350</v>
      </c>
      <c r="C2" s="27">
        <v>10</v>
      </c>
      <c r="D2" s="27">
        <v>10</v>
      </c>
      <c r="E2" s="148"/>
      <c r="F2" s="71">
        <f>B2/C2</f>
        <v>35</v>
      </c>
      <c r="G2" s="71">
        <f>B2/D2</f>
        <v>35</v>
      </c>
      <c r="J2" s="69"/>
    </row>
    <row r="3" spans="1:12" ht="15.75" customHeight="1" x14ac:dyDescent="0.2">
      <c r="A3" s="26">
        <v>2</v>
      </c>
      <c r="B3" s="27">
        <v>400</v>
      </c>
      <c r="C3" s="27">
        <v>20</v>
      </c>
      <c r="D3" s="27">
        <v>14</v>
      </c>
      <c r="E3" s="148"/>
      <c r="F3" s="71">
        <f t="shared" ref="F3:F16" si="0">B3/C3</f>
        <v>20</v>
      </c>
      <c r="G3" s="71">
        <f t="shared" ref="G3:G16" si="1">B3/D3</f>
        <v>28.571428571428573</v>
      </c>
      <c r="J3" s="69"/>
      <c r="K3" s="69" t="s">
        <v>352</v>
      </c>
    </row>
    <row r="4" spans="1:12" ht="15.75" customHeight="1" x14ac:dyDescent="0.2">
      <c r="A4" s="26">
        <v>3</v>
      </c>
      <c r="B4" s="27">
        <v>470</v>
      </c>
      <c r="C4" s="27">
        <v>30</v>
      </c>
      <c r="D4" s="27">
        <v>16</v>
      </c>
      <c r="E4" s="148"/>
      <c r="F4" s="71">
        <f t="shared" si="0"/>
        <v>15.666666666666666</v>
      </c>
      <c r="G4" s="71">
        <f t="shared" si="1"/>
        <v>29.375</v>
      </c>
      <c r="K4" s="69" t="s">
        <v>84</v>
      </c>
      <c r="L4" s="69"/>
    </row>
    <row r="5" spans="1:12" ht="15.75" customHeight="1" x14ac:dyDescent="0.2">
      <c r="A5" s="26">
        <v>4</v>
      </c>
      <c r="B5" s="27">
        <v>550</v>
      </c>
      <c r="C5" s="27">
        <v>25</v>
      </c>
      <c r="D5" s="27">
        <v>26</v>
      </c>
      <c r="E5" s="148"/>
      <c r="F5" s="71">
        <f t="shared" si="0"/>
        <v>22</v>
      </c>
      <c r="G5" s="71">
        <f t="shared" si="1"/>
        <v>21.153846153846153</v>
      </c>
      <c r="K5" s="69" t="s">
        <v>353</v>
      </c>
    </row>
    <row r="6" spans="1:12" ht="15.75" customHeight="1" x14ac:dyDescent="0.2">
      <c r="A6" s="26">
        <v>5</v>
      </c>
      <c r="B6" s="27">
        <v>620</v>
      </c>
      <c r="C6" s="27">
        <v>37.5</v>
      </c>
      <c r="D6" s="27">
        <v>31</v>
      </c>
      <c r="E6" s="148"/>
      <c r="F6" s="71">
        <f t="shared" si="0"/>
        <v>16.533333333333335</v>
      </c>
      <c r="G6" s="71">
        <f t="shared" si="1"/>
        <v>20</v>
      </c>
      <c r="K6" s="69" t="s">
        <v>354</v>
      </c>
    </row>
    <row r="7" spans="1:12" ht="15.75" customHeight="1" x14ac:dyDescent="0.2">
      <c r="A7" s="26">
        <v>6</v>
      </c>
      <c r="B7" s="27">
        <v>380</v>
      </c>
      <c r="C7" s="27">
        <v>17.5</v>
      </c>
      <c r="D7" s="27">
        <v>12</v>
      </c>
      <c r="E7" s="148"/>
      <c r="F7" s="71">
        <f t="shared" si="0"/>
        <v>21.714285714285715</v>
      </c>
      <c r="G7" s="71">
        <f t="shared" si="1"/>
        <v>31.666666666666668</v>
      </c>
    </row>
    <row r="8" spans="1:12" ht="15.75" customHeight="1" x14ac:dyDescent="0.2">
      <c r="A8" s="26">
        <v>7</v>
      </c>
      <c r="B8" s="27">
        <v>290</v>
      </c>
      <c r="C8" s="27">
        <v>15</v>
      </c>
      <c r="D8" s="27">
        <v>13</v>
      </c>
      <c r="E8" s="148"/>
      <c r="F8" s="71">
        <f t="shared" si="0"/>
        <v>19.333333333333332</v>
      </c>
      <c r="G8" s="71">
        <f t="shared" si="1"/>
        <v>22.307692307692307</v>
      </c>
      <c r="J8" s="89"/>
      <c r="K8" s="69" t="s">
        <v>544</v>
      </c>
    </row>
    <row r="9" spans="1:12" ht="15.75" customHeight="1" x14ac:dyDescent="0.2">
      <c r="A9" s="26">
        <v>8</v>
      </c>
      <c r="B9" s="27">
        <v>490</v>
      </c>
      <c r="C9" s="27">
        <v>25</v>
      </c>
      <c r="D9" s="27">
        <v>21</v>
      </c>
      <c r="E9" s="148"/>
      <c r="F9" s="71">
        <f t="shared" si="0"/>
        <v>19.600000000000001</v>
      </c>
      <c r="G9" s="71">
        <f t="shared" si="1"/>
        <v>23.333333333333332</v>
      </c>
      <c r="J9" s="69"/>
    </row>
    <row r="10" spans="1:12" ht="15.75" customHeight="1" x14ac:dyDescent="0.2">
      <c r="A10" s="26">
        <v>9</v>
      </c>
      <c r="B10" s="27">
        <v>580</v>
      </c>
      <c r="C10" s="27">
        <v>27.5</v>
      </c>
      <c r="D10" s="27">
        <v>26</v>
      </c>
      <c r="E10" s="148"/>
      <c r="F10" s="71">
        <f t="shared" si="0"/>
        <v>21.09090909090909</v>
      </c>
      <c r="G10" s="71">
        <f t="shared" si="1"/>
        <v>22.307692307692307</v>
      </c>
      <c r="K10" s="70" t="s">
        <v>92</v>
      </c>
      <c r="L10" s="70" t="s">
        <v>521</v>
      </c>
    </row>
    <row r="11" spans="1:12" ht="15.75" customHeight="1" x14ac:dyDescent="0.2">
      <c r="A11" s="26">
        <v>10</v>
      </c>
      <c r="B11" s="27">
        <v>610</v>
      </c>
      <c r="C11" s="27">
        <v>32.5</v>
      </c>
      <c r="D11" s="27">
        <v>24</v>
      </c>
      <c r="E11" s="148"/>
      <c r="F11" s="71">
        <f t="shared" si="0"/>
        <v>18.76923076923077</v>
      </c>
      <c r="G11" s="71">
        <f t="shared" si="1"/>
        <v>25.416666666666668</v>
      </c>
      <c r="K11" s="71">
        <v>10000</v>
      </c>
      <c r="L11" s="71">
        <v>100</v>
      </c>
    </row>
    <row r="12" spans="1:12" ht="15.75" customHeight="1" x14ac:dyDescent="0.2">
      <c r="A12" s="26">
        <v>11</v>
      </c>
      <c r="B12" s="27">
        <v>560</v>
      </c>
      <c r="C12" s="27">
        <v>30</v>
      </c>
      <c r="D12" s="27">
        <v>23</v>
      </c>
      <c r="E12" s="148"/>
      <c r="F12" s="71">
        <f t="shared" si="0"/>
        <v>18.666666666666668</v>
      </c>
      <c r="G12" s="71">
        <f t="shared" si="1"/>
        <v>24.347826086956523</v>
      </c>
    </row>
    <row r="13" spans="1:12" ht="15.75" customHeight="1" x14ac:dyDescent="0.2">
      <c r="A13" s="26">
        <v>12</v>
      </c>
      <c r="B13" s="27">
        <v>420</v>
      </c>
      <c r="C13" s="27">
        <v>20</v>
      </c>
      <c r="D13" s="27">
        <v>12</v>
      </c>
      <c r="E13" s="148"/>
      <c r="F13" s="71">
        <f t="shared" si="0"/>
        <v>21</v>
      </c>
      <c r="G13" s="71">
        <f t="shared" si="1"/>
        <v>35</v>
      </c>
      <c r="K13">
        <f>K11/L11</f>
        <v>100</v>
      </c>
    </row>
    <row r="14" spans="1:12" ht="15.75" customHeight="1" x14ac:dyDescent="0.2">
      <c r="A14" s="26">
        <v>13</v>
      </c>
      <c r="B14" s="27">
        <v>450</v>
      </c>
      <c r="C14" s="27">
        <v>27.5</v>
      </c>
      <c r="D14" s="27">
        <v>19</v>
      </c>
      <c r="E14" s="148"/>
      <c r="F14" s="71">
        <f t="shared" si="0"/>
        <v>16.363636363636363</v>
      </c>
      <c r="G14" s="71">
        <f t="shared" si="1"/>
        <v>23.684210526315791</v>
      </c>
    </row>
    <row r="15" spans="1:12" ht="15.75" customHeight="1" x14ac:dyDescent="0.2">
      <c r="A15" s="26">
        <v>14</v>
      </c>
      <c r="B15" s="27">
        <v>510</v>
      </c>
      <c r="C15" s="27">
        <v>30</v>
      </c>
      <c r="D15" s="27">
        <v>19</v>
      </c>
      <c r="E15" s="148"/>
      <c r="F15" s="71">
        <f t="shared" si="0"/>
        <v>17</v>
      </c>
      <c r="G15" s="71">
        <f t="shared" si="1"/>
        <v>26.842105263157894</v>
      </c>
      <c r="K15" s="69" t="s">
        <v>352</v>
      </c>
    </row>
    <row r="16" spans="1:12" ht="15.75" customHeight="1" x14ac:dyDescent="0.2">
      <c r="A16" s="26">
        <v>15</v>
      </c>
      <c r="B16" s="27">
        <v>380</v>
      </c>
      <c r="C16" s="27">
        <v>12.5</v>
      </c>
      <c r="D16" s="27">
        <v>11</v>
      </c>
      <c r="E16" s="148"/>
      <c r="F16" s="71">
        <f t="shared" si="0"/>
        <v>30.4</v>
      </c>
      <c r="G16" s="71">
        <f t="shared" si="1"/>
        <v>34.545454545454547</v>
      </c>
      <c r="K16" s="69" t="s">
        <v>545</v>
      </c>
    </row>
    <row r="17" spans="6:12" ht="12.75" customHeight="1" x14ac:dyDescent="0.15">
      <c r="F17" s="97">
        <f>AVERAGE(F2:F16)</f>
        <v>20.875870795870796</v>
      </c>
      <c r="G17" s="97">
        <f>AVERAGE(G2:G16)</f>
        <v>26.90346149528072</v>
      </c>
      <c r="H17" s="69" t="s">
        <v>85</v>
      </c>
      <c r="K17" s="196" t="s">
        <v>546</v>
      </c>
      <c r="L17" s="197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H28" sqref="H28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0.91661780399062243</v>
      </c>
    </row>
    <row r="5" spans="1:9" x14ac:dyDescent="0.15">
      <c r="A5" s="74" t="s">
        <v>3</v>
      </c>
      <c r="B5" s="74">
        <v>0.84018819859259108</v>
      </c>
    </row>
    <row r="6" spans="1:9" x14ac:dyDescent="0.15">
      <c r="A6" s="74" t="s">
        <v>4</v>
      </c>
      <c r="B6" s="74">
        <v>0.82174837535327461</v>
      </c>
    </row>
    <row r="7" spans="1:9" x14ac:dyDescent="0.15">
      <c r="A7" s="74" t="s">
        <v>5</v>
      </c>
      <c r="B7" s="74">
        <v>7.1494314789139395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6986.8930344028422</v>
      </c>
      <c r="D12" s="74">
        <v>2328.9643448009474</v>
      </c>
      <c r="E12" s="74">
        <v>45.563788095386222</v>
      </c>
      <c r="F12" s="74">
        <v>1.7126459215240542E-10</v>
      </c>
    </row>
    <row r="13" spans="1:9" x14ac:dyDescent="0.15">
      <c r="A13" s="74" t="s">
        <v>14</v>
      </c>
      <c r="B13" s="74">
        <v>26</v>
      </c>
      <c r="C13" s="74">
        <v>1328.9736322638244</v>
      </c>
      <c r="D13" s="74">
        <v>51.114370471685554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9.3712338677116378</v>
      </c>
      <c r="C17" s="74">
        <v>3.8179417929819737</v>
      </c>
      <c r="D17" s="74">
        <v>2.4545250755099408</v>
      </c>
      <c r="E17" s="74">
        <v>2.1114684960191952E-2</v>
      </c>
      <c r="F17" s="74">
        <v>1.5233421172122368</v>
      </c>
      <c r="G17" s="74">
        <v>17.219125618211038</v>
      </c>
      <c r="H17" s="74">
        <v>1.5233421172122368</v>
      </c>
      <c r="I17" s="74">
        <v>17.219125618211038</v>
      </c>
    </row>
    <row r="18" spans="1:9" x14ac:dyDescent="0.15">
      <c r="A18" s="74" t="s">
        <v>237</v>
      </c>
      <c r="B18" s="74">
        <v>1.1397867759958134</v>
      </c>
      <c r="C18" s="74">
        <v>0.17958334568051179</v>
      </c>
      <c r="D18" s="74">
        <v>6.3468400796115798</v>
      </c>
      <c r="E18" s="92">
        <v>1.0124462365607295E-6</v>
      </c>
      <c r="F18" s="74">
        <v>0.77064792225954193</v>
      </c>
      <c r="G18" s="74">
        <v>1.5089256297320848</v>
      </c>
      <c r="H18" s="74">
        <v>0.77064792225954193</v>
      </c>
      <c r="I18" s="74">
        <v>1.5089256297320848</v>
      </c>
    </row>
    <row r="19" spans="1:9" x14ac:dyDescent="0.15">
      <c r="A19" s="74" t="s">
        <v>238</v>
      </c>
      <c r="B19" s="74">
        <v>0.97049538293005055</v>
      </c>
      <c r="C19" s="74">
        <v>0.29870513107444141</v>
      </c>
      <c r="D19" s="74">
        <v>3.2490080750845549</v>
      </c>
      <c r="E19" s="92">
        <v>3.1897442155037086E-3</v>
      </c>
      <c r="F19" s="74">
        <v>0.35649819253285819</v>
      </c>
      <c r="G19" s="74">
        <v>1.584492573327243</v>
      </c>
      <c r="H19" s="74">
        <v>0.35649819253285819</v>
      </c>
      <c r="I19" s="74">
        <v>1.584492573327243</v>
      </c>
    </row>
    <row r="20" spans="1:9" ht="14" thickBot="1" x14ac:dyDescent="0.2">
      <c r="A20" s="75" t="s">
        <v>239</v>
      </c>
      <c r="B20" s="75">
        <v>-0.21717807473143669</v>
      </c>
      <c r="C20" s="75">
        <v>0.15522630695664325</v>
      </c>
      <c r="D20" s="75">
        <v>-1.3991061115181809</v>
      </c>
      <c r="E20" s="93">
        <v>0.1735984070002323</v>
      </c>
      <c r="F20" s="75">
        <v>-0.53625031833263193</v>
      </c>
      <c r="G20" s="75">
        <v>0.10189416886975849</v>
      </c>
      <c r="H20" s="75">
        <v>-0.53625031833263193</v>
      </c>
      <c r="I20" s="75">
        <v>0.10189416886975849</v>
      </c>
    </row>
    <row r="22" spans="1:9" x14ac:dyDescent="0.15">
      <c r="D22" s="69" t="s">
        <v>271</v>
      </c>
    </row>
    <row r="23" spans="1:9" x14ac:dyDescent="0.15">
      <c r="D23" s="69" t="s">
        <v>272</v>
      </c>
    </row>
    <row r="25" spans="1:9" x14ac:dyDescent="0.15">
      <c r="D25" s="196" t="s">
        <v>552</v>
      </c>
      <c r="E25" s="197"/>
      <c r="F25" s="197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J22" sqref="J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0.91003089330386655</v>
      </c>
      <c r="C4" s="69" t="s">
        <v>275</v>
      </c>
    </row>
    <row r="5" spans="1:9" x14ac:dyDescent="0.15">
      <c r="A5" s="74" t="s">
        <v>3</v>
      </c>
      <c r="B5" s="90">
        <v>0.82815622676743339</v>
      </c>
      <c r="C5" s="69" t="s">
        <v>553</v>
      </c>
    </row>
    <row r="6" spans="1:9" x14ac:dyDescent="0.15">
      <c r="A6" s="74" t="s">
        <v>4</v>
      </c>
      <c r="B6" s="74">
        <v>0.81542705837983587</v>
      </c>
    </row>
    <row r="7" spans="1:9" x14ac:dyDescent="0.15">
      <c r="A7" s="74" t="s">
        <v>5</v>
      </c>
      <c r="B7" s="74">
        <v>7.2750968065314892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6886.8367609677407</v>
      </c>
      <c r="D12" s="74">
        <v>3443.4183804838704</v>
      </c>
      <c r="E12" s="74">
        <v>65.059727513254913</v>
      </c>
      <c r="F12" s="74">
        <v>4.7239609730428369E-11</v>
      </c>
    </row>
    <row r="13" spans="1:9" x14ac:dyDescent="0.15">
      <c r="A13" s="74" t="s">
        <v>14</v>
      </c>
      <c r="B13" s="74">
        <v>27</v>
      </c>
      <c r="C13" s="74">
        <v>1429.0299056989261</v>
      </c>
      <c r="D13" s="74">
        <v>52.927033544404672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12" x14ac:dyDescent="0.15">
      <c r="A17" s="74" t="s">
        <v>23</v>
      </c>
      <c r="B17" s="80">
        <v>8.3836706405219825</v>
      </c>
      <c r="C17" s="74">
        <v>3.8180772120002704</v>
      </c>
      <c r="D17" s="74">
        <v>2.1957834205583868</v>
      </c>
      <c r="E17" s="74">
        <v>3.6879691100749463E-2</v>
      </c>
      <c r="F17" s="74">
        <v>0.54962330266185777</v>
      </c>
      <c r="G17" s="74">
        <v>16.217717978382108</v>
      </c>
      <c r="H17" s="74">
        <v>0.54962330266185777</v>
      </c>
      <c r="I17" s="74">
        <v>16.217717978382108</v>
      </c>
    </row>
    <row r="18" spans="1:12" x14ac:dyDescent="0.15">
      <c r="A18" s="74" t="s">
        <v>237</v>
      </c>
      <c r="B18" s="80">
        <v>1.0817990367668173</v>
      </c>
      <c r="C18" s="74">
        <v>0.17780649771364801</v>
      </c>
      <c r="D18" s="74">
        <v>6.0841366917255293</v>
      </c>
      <c r="E18" s="94">
        <v>1.6954545743842026E-6</v>
      </c>
      <c r="F18" s="74">
        <v>0.71697023872947208</v>
      </c>
      <c r="G18" s="74">
        <v>1.4466278348041626</v>
      </c>
      <c r="H18" s="74">
        <v>0.71697023872947208</v>
      </c>
      <c r="I18" s="74">
        <v>1.4466278348041626</v>
      </c>
    </row>
    <row r="19" spans="1:12" ht="14" thickBot="1" x14ac:dyDescent="0.2">
      <c r="A19" s="75" t="s">
        <v>238</v>
      </c>
      <c r="B19" s="78">
        <v>0.84044104002740039</v>
      </c>
      <c r="C19" s="75">
        <v>0.28886295902229064</v>
      </c>
      <c r="D19" s="75">
        <v>2.9094801315891328</v>
      </c>
      <c r="E19" s="95">
        <v>7.1645939086347398E-3</v>
      </c>
      <c r="F19" s="75">
        <v>0.24774320562467012</v>
      </c>
      <c r="G19" s="75">
        <v>1.4331388744301305</v>
      </c>
      <c r="H19" s="75">
        <v>0.24774320562467012</v>
      </c>
      <c r="I19" s="75">
        <v>1.4331388744301305</v>
      </c>
    </row>
    <row r="20" spans="1:12" x14ac:dyDescent="0.15">
      <c r="E20" s="69" t="s">
        <v>274</v>
      </c>
    </row>
    <row r="22" spans="1:12" ht="28" x14ac:dyDescent="0.3">
      <c r="D22" s="99" t="s">
        <v>276</v>
      </c>
    </row>
    <row r="23" spans="1:12" x14ac:dyDescent="0.15">
      <c r="K23" s="70" t="s">
        <v>90</v>
      </c>
      <c r="L23">
        <v>10000</v>
      </c>
    </row>
    <row r="24" spans="1:12" x14ac:dyDescent="0.15">
      <c r="D24" s="70" t="s">
        <v>277</v>
      </c>
      <c r="E24" s="71"/>
      <c r="H24">
        <v>1</v>
      </c>
      <c r="I24" s="69" t="s">
        <v>237</v>
      </c>
      <c r="J24" s="71">
        <v>1.08</v>
      </c>
      <c r="K24" s="104">
        <f>J24/J26</f>
        <v>0.56250000000000011</v>
      </c>
      <c r="L24">
        <v>5600</v>
      </c>
    </row>
    <row r="25" spans="1:12" ht="16" x14ac:dyDescent="0.2">
      <c r="D25" s="100" t="s">
        <v>237</v>
      </c>
      <c r="E25" s="100">
        <v>5</v>
      </c>
      <c r="H25">
        <v>1</v>
      </c>
      <c r="I25" s="69" t="s">
        <v>238</v>
      </c>
      <c r="J25" s="71">
        <v>0.84</v>
      </c>
      <c r="K25" s="104">
        <f>J25/J26</f>
        <v>0.4375</v>
      </c>
      <c r="L25">
        <v>4400</v>
      </c>
    </row>
    <row r="26" spans="1:12" ht="16" x14ac:dyDescent="0.2">
      <c r="D26" s="100" t="s">
        <v>238</v>
      </c>
      <c r="E26" s="100">
        <v>3</v>
      </c>
      <c r="J26" s="71">
        <f>J24+J25</f>
        <v>1.92</v>
      </c>
    </row>
    <row r="28" spans="1:12" ht="20" x14ac:dyDescent="0.2">
      <c r="D28" s="101" t="s">
        <v>267</v>
      </c>
      <c r="E28" s="102">
        <f>8.38+1.08*E25+0.84*E26</f>
        <v>16.3</v>
      </c>
      <c r="I28">
        <v>10000</v>
      </c>
      <c r="J28" s="69" t="s">
        <v>554</v>
      </c>
      <c r="K28" s="69" t="s">
        <v>90</v>
      </c>
      <c r="L28" s="70" t="s">
        <v>556</v>
      </c>
    </row>
    <row r="29" spans="1:12" x14ac:dyDescent="0.15">
      <c r="H29" s="126" t="s">
        <v>555</v>
      </c>
      <c r="I29" s="70" t="s">
        <v>237</v>
      </c>
      <c r="J29" s="71">
        <v>1.08</v>
      </c>
      <c r="K29" s="104">
        <f>J29/SUM(J29:J30)</f>
        <v>0.56250000000000011</v>
      </c>
      <c r="L29" s="71">
        <v>5600</v>
      </c>
    </row>
    <row r="30" spans="1:12" ht="20" x14ac:dyDescent="0.2">
      <c r="D30" s="102" t="s">
        <v>268</v>
      </c>
      <c r="E30" s="102">
        <v>20</v>
      </c>
      <c r="F30" s="103" t="s">
        <v>278</v>
      </c>
      <c r="H30">
        <v>1</v>
      </c>
      <c r="I30" s="70" t="s">
        <v>238</v>
      </c>
      <c r="J30" s="71">
        <v>0.84</v>
      </c>
      <c r="K30" s="131">
        <f>1-K29</f>
        <v>0.43749999999999989</v>
      </c>
      <c r="L30" s="71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28" t="s">
        <v>269</v>
      </c>
      <c r="B1" s="28" t="s">
        <v>237</v>
      </c>
      <c r="C1" s="28" t="s">
        <v>238</v>
      </c>
      <c r="D1" s="28" t="s">
        <v>239</v>
      </c>
      <c r="Q1" s="69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69" t="s">
        <v>270</v>
      </c>
      <c r="P2" s="69" t="s">
        <v>360</v>
      </c>
      <c r="Q2" s="69" t="s">
        <v>361</v>
      </c>
      <c r="R2" s="69" t="s">
        <v>362</v>
      </c>
      <c r="S2" s="69" t="s">
        <v>363</v>
      </c>
      <c r="T2" s="70" t="s">
        <v>364</v>
      </c>
      <c r="U2" s="70" t="s">
        <v>365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69" t="s">
        <v>260</v>
      </c>
      <c r="P3" s="71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69" t="s">
        <v>271</v>
      </c>
      <c r="P4" s="71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69" t="s">
        <v>273</v>
      </c>
      <c r="P5" s="71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71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69" t="s">
        <v>551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69" t="s">
        <v>557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94</v>
      </c>
      <c r="B1" s="2" t="s">
        <v>95</v>
      </c>
      <c r="C1" s="2" t="s">
        <v>96</v>
      </c>
      <c r="D1" s="2" t="s">
        <v>97</v>
      </c>
      <c r="F1" s="2" t="s">
        <v>94</v>
      </c>
      <c r="G1" s="2" t="s">
        <v>95</v>
      </c>
      <c r="H1" s="2" t="s">
        <v>96</v>
      </c>
      <c r="I1" s="2" t="s">
        <v>97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topLeftCell="A8" zoomScale="220" zoomScaleNormal="220" workbookViewId="0">
      <selection activeCell="G21" sqref="G21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0.9814117133565049</v>
      </c>
    </row>
    <row r="5" spans="1:9" x14ac:dyDescent="0.15">
      <c r="A5" s="74" t="s">
        <v>3</v>
      </c>
      <c r="B5" s="74">
        <v>0.96316895111335044</v>
      </c>
    </row>
    <row r="6" spans="1:9" x14ac:dyDescent="0.15">
      <c r="A6" s="74" t="s">
        <v>4</v>
      </c>
      <c r="B6" s="74">
        <v>0.9447534266700256</v>
      </c>
    </row>
    <row r="7" spans="1:9" x14ac:dyDescent="0.15">
      <c r="A7" s="74" t="s">
        <v>5</v>
      </c>
      <c r="B7" s="74">
        <v>156599.49372664755</v>
      </c>
    </row>
    <row r="8" spans="1:9" ht="14" thickBot="1" x14ac:dyDescent="0.2">
      <c r="A8" s="75" t="s">
        <v>6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3847869591387.3462</v>
      </c>
      <c r="D12" s="74">
        <v>1282623197129.1155</v>
      </c>
      <c r="E12" s="74">
        <v>52.302010408532105</v>
      </c>
      <c r="F12" s="74">
        <v>1.0777168820197366E-4</v>
      </c>
    </row>
    <row r="13" spans="1:9" x14ac:dyDescent="0.15">
      <c r="A13" s="74" t="s">
        <v>14</v>
      </c>
      <c r="B13" s="74">
        <v>6</v>
      </c>
      <c r="C13" s="74">
        <v>147140408612.65393</v>
      </c>
      <c r="D13" s="74">
        <v>24523401435.442322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333836.55010917858</v>
      </c>
      <c r="C17" s="74">
        <v>666501.04772879055</v>
      </c>
      <c r="D17" s="74">
        <v>0.50087925779978937</v>
      </c>
      <c r="E17" s="74">
        <v>0.63429671041899671</v>
      </c>
      <c r="F17" s="74">
        <v>-1297032.7623789383</v>
      </c>
      <c r="G17" s="74">
        <v>1964705.8625972953</v>
      </c>
      <c r="H17" s="74">
        <v>-1297032.7623789383</v>
      </c>
      <c r="I17" s="74">
        <v>1964705.8625972953</v>
      </c>
    </row>
    <row r="18" spans="1:9" x14ac:dyDescent="0.15">
      <c r="A18" s="74" t="s">
        <v>224</v>
      </c>
      <c r="B18" s="74">
        <v>513.94085706559997</v>
      </c>
      <c r="C18" s="74">
        <v>71.059815493897801</v>
      </c>
      <c r="D18" s="74">
        <v>7.2325104349551008</v>
      </c>
      <c r="E18" s="92">
        <v>3.5449283642091488E-4</v>
      </c>
      <c r="F18" s="74">
        <v>340.0637523934065</v>
      </c>
      <c r="G18" s="74">
        <v>687.81796173779344</v>
      </c>
      <c r="H18" s="74">
        <v>340.0637523934065</v>
      </c>
      <c r="I18" s="74">
        <v>687.81796173779344</v>
      </c>
    </row>
    <row r="19" spans="1:9" x14ac:dyDescent="0.15">
      <c r="A19" s="74" t="s">
        <v>225</v>
      </c>
      <c r="B19" s="74">
        <v>-34234.673550775937</v>
      </c>
      <c r="C19" s="74">
        <v>40693.606336867415</v>
      </c>
      <c r="D19" s="74">
        <v>-0.84127892886603561</v>
      </c>
      <c r="E19" s="92">
        <v>0.43243556157585239</v>
      </c>
      <c r="F19" s="74">
        <v>-133808.34116228487</v>
      </c>
      <c r="G19" s="74">
        <v>65338.994060732985</v>
      </c>
      <c r="H19" s="74">
        <v>-133808.34116228487</v>
      </c>
      <c r="I19" s="74">
        <v>65338.994060732985</v>
      </c>
    </row>
    <row r="20" spans="1:9" ht="14" thickBot="1" x14ac:dyDescent="0.2">
      <c r="A20" s="75" t="s">
        <v>226</v>
      </c>
      <c r="B20" s="75">
        <v>0.98681825743480089</v>
      </c>
      <c r="C20" s="75">
        <v>1.031308518821237</v>
      </c>
      <c r="D20" s="75">
        <v>0.95686037633308074</v>
      </c>
      <c r="E20" s="93">
        <v>0.37558709188814227</v>
      </c>
      <c r="F20" s="75">
        <v>-1.5367027794556489</v>
      </c>
      <c r="G20" s="75">
        <v>3.5103392943252509</v>
      </c>
      <c r="H20" s="75">
        <v>-1.5367027794556489</v>
      </c>
      <c r="I20" s="7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F29" sqref="F29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0.97644029096471952</v>
      </c>
    </row>
    <row r="5" spans="1:9" x14ac:dyDescent="0.15">
      <c r="A5" s="74" t="s">
        <v>69</v>
      </c>
      <c r="B5" s="206">
        <v>0.9534356418192661</v>
      </c>
      <c r="C5" s="69" t="s">
        <v>564</v>
      </c>
    </row>
    <row r="6" spans="1:9" x14ac:dyDescent="0.15">
      <c r="A6" s="74" t="s">
        <v>70</v>
      </c>
      <c r="B6" s="74">
        <v>0.94761509704667435</v>
      </c>
    </row>
    <row r="7" spans="1:9" x14ac:dyDescent="0.15">
      <c r="A7" s="74" t="s">
        <v>71</v>
      </c>
      <c r="B7" s="74">
        <v>152489.78513969944</v>
      </c>
    </row>
    <row r="8" spans="1:9" ht="14" thickBot="1" x14ac:dyDescent="0.2">
      <c r="A8" s="75" t="s">
        <v>72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3808984923424.3862</v>
      </c>
      <c r="D12" s="74">
        <v>3808984923424.3862</v>
      </c>
      <c r="E12" s="74">
        <v>163.80522426506937</v>
      </c>
      <c r="F12" s="74">
        <v>1.3101656896101925E-6</v>
      </c>
    </row>
    <row r="13" spans="1:9" x14ac:dyDescent="0.15">
      <c r="A13" s="74" t="s">
        <v>14</v>
      </c>
      <c r="B13" s="74">
        <v>8</v>
      </c>
      <c r="C13" s="74">
        <v>186025076575.61362</v>
      </c>
      <c r="D13" s="74">
        <v>23253134571.951702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205">
        <v>-50914.988390838029</v>
      </c>
      <c r="C17" s="74">
        <v>130928.59035471435</v>
      </c>
      <c r="D17" s="74">
        <v>-0.38887601442051828</v>
      </c>
      <c r="E17" s="74">
        <v>0.7075134568415502</v>
      </c>
      <c r="F17" s="74">
        <v>-352836.85916526173</v>
      </c>
      <c r="G17" s="74">
        <v>251006.8823835857</v>
      </c>
      <c r="H17" s="74">
        <v>-352836.85916526173</v>
      </c>
      <c r="I17" s="74">
        <v>251006.8823835857</v>
      </c>
    </row>
    <row r="18" spans="1:9" ht="14" thickBot="1" x14ac:dyDescent="0.2">
      <c r="A18" s="75" t="s">
        <v>224</v>
      </c>
      <c r="B18" s="207">
        <v>536.49057763381586</v>
      </c>
      <c r="C18" s="75">
        <v>41.917775226519609</v>
      </c>
      <c r="D18" s="75">
        <v>12.79864150076364</v>
      </c>
      <c r="E18" s="204">
        <v>1.3101656896101925E-6</v>
      </c>
      <c r="F18" s="75">
        <v>439.82801462290286</v>
      </c>
      <c r="G18" s="75">
        <v>633.15314064472886</v>
      </c>
      <c r="H18" s="75">
        <v>439.82801462290286</v>
      </c>
      <c r="I18" s="75">
        <v>633.15314064472886</v>
      </c>
    </row>
    <row r="19" spans="1:9" x14ac:dyDescent="0.15">
      <c r="E19" s="69" t="s">
        <v>563</v>
      </c>
    </row>
    <row r="21" spans="1:9" ht="23" x14ac:dyDescent="0.25">
      <c r="D21" s="98" t="s">
        <v>565</v>
      </c>
    </row>
    <row r="23" spans="1:9" ht="23" x14ac:dyDescent="0.25">
      <c r="D23" s="98" t="s">
        <v>566</v>
      </c>
    </row>
    <row r="25" spans="1:9" x14ac:dyDescent="0.15">
      <c r="D25" s="70" t="s">
        <v>232</v>
      </c>
      <c r="E25" s="69" t="s">
        <v>567</v>
      </c>
    </row>
    <row r="26" spans="1:9" x14ac:dyDescent="0.15">
      <c r="D26" s="71">
        <f>(2000000+50914.99)/536.49</f>
        <v>3822.8391768718893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28" t="s">
        <v>222</v>
      </c>
      <c r="B1" s="28" t="s">
        <v>223</v>
      </c>
      <c r="C1" s="28" t="s">
        <v>224</v>
      </c>
      <c r="D1" s="28" t="s">
        <v>225</v>
      </c>
      <c r="E1" s="28" t="s">
        <v>226</v>
      </c>
    </row>
    <row r="2" spans="1:5" ht="12.75" customHeight="1" x14ac:dyDescent="0.15">
      <c r="A2" s="20">
        <v>1</v>
      </c>
      <c r="B2" s="52">
        <v>1250000</v>
      </c>
      <c r="C2" s="52">
        <v>2359</v>
      </c>
      <c r="D2" s="52">
        <v>13.61</v>
      </c>
      <c r="E2" s="52">
        <v>12106</v>
      </c>
    </row>
    <row r="3" spans="1:5" ht="12.75" customHeight="1" x14ac:dyDescent="0.15">
      <c r="A3" s="20">
        <v>2</v>
      </c>
      <c r="B3" s="52">
        <v>780000</v>
      </c>
      <c r="C3" s="52">
        <v>1892</v>
      </c>
      <c r="D3" s="52">
        <v>13.97</v>
      </c>
      <c r="E3" s="52">
        <v>98146</v>
      </c>
    </row>
    <row r="4" spans="1:5" ht="12.75" customHeight="1" x14ac:dyDescent="0.15">
      <c r="A4" s="20">
        <v>3</v>
      </c>
      <c r="B4" s="52">
        <v>1140000</v>
      </c>
      <c r="C4" s="52">
        <v>1905</v>
      </c>
      <c r="D4" s="52">
        <v>13.36</v>
      </c>
      <c r="E4" s="52">
        <v>214074</v>
      </c>
    </row>
    <row r="5" spans="1:5" ht="12.75" customHeight="1" x14ac:dyDescent="0.15">
      <c r="A5" s="20">
        <v>4</v>
      </c>
      <c r="B5" s="52">
        <v>2540000</v>
      </c>
      <c r="C5" s="52">
        <v>4318</v>
      </c>
      <c r="D5" s="52">
        <v>8.4499999999999993</v>
      </c>
      <c r="E5" s="52">
        <v>78133</v>
      </c>
    </row>
    <row r="6" spans="1:5" ht="12.75" customHeight="1" x14ac:dyDescent="0.15">
      <c r="A6" s="20">
        <v>5</v>
      </c>
      <c r="B6" s="52">
        <v>1270000</v>
      </c>
      <c r="C6" s="52">
        <v>2462</v>
      </c>
      <c r="D6" s="52">
        <v>10.029999999999999</v>
      </c>
      <c r="E6" s="52">
        <v>57053</v>
      </c>
    </row>
    <row r="7" spans="1:5" ht="12.75" customHeight="1" x14ac:dyDescent="0.15">
      <c r="A7" s="20">
        <v>6</v>
      </c>
      <c r="B7" s="52">
        <v>2650000</v>
      </c>
      <c r="C7" s="52">
        <v>5146</v>
      </c>
      <c r="D7" s="52">
        <v>10.74</v>
      </c>
      <c r="E7" s="52">
        <v>32875</v>
      </c>
    </row>
    <row r="8" spans="1:5" ht="12.75" customHeight="1" x14ac:dyDescent="0.15">
      <c r="A8" s="20">
        <v>7</v>
      </c>
      <c r="B8" s="52">
        <v>1180000</v>
      </c>
      <c r="C8" s="52">
        <v>2329</v>
      </c>
      <c r="D8" s="52">
        <v>12.69</v>
      </c>
      <c r="E8" s="52">
        <v>120050</v>
      </c>
    </row>
    <row r="9" spans="1:5" ht="12.75" customHeight="1" x14ac:dyDescent="0.15">
      <c r="A9" s="20">
        <v>8</v>
      </c>
      <c r="B9" s="52">
        <v>1840000</v>
      </c>
      <c r="C9" s="52">
        <v>3898</v>
      </c>
      <c r="D9" s="52">
        <v>9.82</v>
      </c>
      <c r="E9" s="52">
        <v>56336</v>
      </c>
    </row>
    <row r="10" spans="1:5" ht="12.75" customHeight="1" x14ac:dyDescent="0.15">
      <c r="A10" s="20">
        <v>9</v>
      </c>
      <c r="B10" s="52">
        <v>740000</v>
      </c>
      <c r="C10" s="52">
        <v>1418</v>
      </c>
      <c r="D10" s="52">
        <v>14.27</v>
      </c>
      <c r="E10" s="52">
        <v>110411</v>
      </c>
    </row>
    <row r="11" spans="1:5" ht="12.75" customHeight="1" x14ac:dyDescent="0.15">
      <c r="A11" s="20">
        <v>10</v>
      </c>
      <c r="B11" s="52">
        <v>1680000</v>
      </c>
      <c r="C11" s="52">
        <v>3312</v>
      </c>
      <c r="D11" s="52">
        <v>12.24</v>
      </c>
      <c r="E11" s="52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I41" sqref="I41"/>
    </sheetView>
  </sheetViews>
  <sheetFormatPr baseColWidth="10" defaultRowHeight="13" x14ac:dyDescent="0.15"/>
  <cols>
    <col min="17" max="17" width="16.1640625" customWidth="1"/>
    <col min="20" max="20" width="13.5" style="71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77" t="s">
        <v>1</v>
      </c>
      <c r="B3" s="77"/>
    </row>
    <row r="4" spans="1:34" x14ac:dyDescent="0.15">
      <c r="A4" s="74" t="s">
        <v>2</v>
      </c>
      <c r="B4" s="74">
        <v>0.99737408509066494</v>
      </c>
    </row>
    <row r="5" spans="1:34" x14ac:dyDescent="0.15">
      <c r="A5" s="74" t="s">
        <v>3</v>
      </c>
      <c r="B5" s="92">
        <v>0.99475506561044102</v>
      </c>
    </row>
    <row r="6" spans="1:34" x14ac:dyDescent="0.15">
      <c r="A6" s="74" t="s">
        <v>4</v>
      </c>
      <c r="B6" s="74">
        <v>0.99318158529357325</v>
      </c>
    </row>
    <row r="7" spans="1:34" x14ac:dyDescent="0.15">
      <c r="A7" s="74" t="s">
        <v>5</v>
      </c>
      <c r="B7" s="74">
        <v>1.2388170980354434</v>
      </c>
    </row>
    <row r="8" spans="1:34" ht="14" thickBot="1" x14ac:dyDescent="0.2">
      <c r="A8" s="75" t="s">
        <v>6</v>
      </c>
      <c r="B8" s="75">
        <v>14</v>
      </c>
    </row>
    <row r="10" spans="1:34" ht="14" thickBot="1" x14ac:dyDescent="0.2">
      <c r="A10" t="s">
        <v>7</v>
      </c>
    </row>
    <row r="11" spans="1:3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34" x14ac:dyDescent="0.15">
      <c r="A12" s="74" t="s">
        <v>13</v>
      </c>
      <c r="B12" s="74">
        <v>3</v>
      </c>
      <c r="C12" s="74">
        <v>2910.6533219761504</v>
      </c>
      <c r="D12" s="74">
        <v>970.21777399205018</v>
      </c>
      <c r="E12" s="74">
        <v>632.20051432908076</v>
      </c>
      <c r="F12" s="74">
        <v>1.0721174281855663E-11</v>
      </c>
    </row>
    <row r="13" spans="1:34" x14ac:dyDescent="0.15">
      <c r="A13" s="74" t="s">
        <v>14</v>
      </c>
      <c r="B13" s="74">
        <v>10</v>
      </c>
      <c r="C13" s="74">
        <v>15.346678023849574</v>
      </c>
      <c r="D13" s="74">
        <v>1.5346678023849574</v>
      </c>
      <c r="E13" s="74"/>
      <c r="F13" s="74"/>
      <c r="O13" s="70" t="s">
        <v>356</v>
      </c>
      <c r="P13" s="69" t="s">
        <v>381</v>
      </c>
      <c r="Q13" s="70" t="s">
        <v>35</v>
      </c>
      <c r="R13" s="70" t="s">
        <v>382</v>
      </c>
      <c r="S13" s="70" t="s">
        <v>383</v>
      </c>
    </row>
    <row r="14" spans="1:34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  <c r="O14" s="71">
        <v>100</v>
      </c>
      <c r="P14" s="69" t="s">
        <v>380</v>
      </c>
      <c r="Q14" s="71">
        <v>30</v>
      </c>
      <c r="R14" s="71">
        <v>1</v>
      </c>
      <c r="Y14" s="69" t="s">
        <v>64</v>
      </c>
      <c r="Z14" s="69"/>
    </row>
    <row r="15" spans="1:34" ht="14" thickBot="1" x14ac:dyDescent="0.2">
      <c r="O15" s="71">
        <v>200</v>
      </c>
      <c r="P15" s="69" t="s">
        <v>89</v>
      </c>
      <c r="Q15" s="71">
        <v>40</v>
      </c>
      <c r="R15" s="71">
        <v>0</v>
      </c>
      <c r="Y15" s="69" t="s">
        <v>385</v>
      </c>
      <c r="Z15" s="70" t="s">
        <v>232</v>
      </c>
      <c r="AA15" s="70" t="s">
        <v>386</v>
      </c>
      <c r="AB15" s="70" t="s">
        <v>391</v>
      </c>
      <c r="AC15" s="70" t="s">
        <v>390</v>
      </c>
      <c r="AD15" s="70" t="s">
        <v>389</v>
      </c>
      <c r="AE15" s="69" t="s">
        <v>387</v>
      </c>
      <c r="AF15" s="70" t="s">
        <v>388</v>
      </c>
      <c r="AG15" s="70" t="s">
        <v>392</v>
      </c>
      <c r="AH15" s="69"/>
    </row>
    <row r="16" spans="1:3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O16" s="71"/>
      <c r="P16" s="69"/>
      <c r="Y16" s="71">
        <v>1</v>
      </c>
      <c r="Z16" s="71">
        <v>10000</v>
      </c>
      <c r="AA16" s="71">
        <v>1</v>
      </c>
      <c r="AB16" s="71">
        <v>0</v>
      </c>
      <c r="AC16" s="71">
        <v>1</v>
      </c>
      <c r="AD16" s="71">
        <v>0</v>
      </c>
      <c r="AE16" s="71">
        <f>AC16*AA16</f>
        <v>1</v>
      </c>
      <c r="AF16" s="71">
        <f>AA16*AD16</f>
        <v>0</v>
      </c>
    </row>
    <row r="17" spans="1:32" x14ac:dyDescent="0.15">
      <c r="A17" s="74" t="s">
        <v>23</v>
      </c>
      <c r="B17" s="74">
        <v>-599.75638841566706</v>
      </c>
      <c r="C17" s="74">
        <v>26.269247753222114</v>
      </c>
      <c r="D17" s="74">
        <v>-22.831121547517576</v>
      </c>
      <c r="E17" s="74">
        <v>5.8613665625797606E-10</v>
      </c>
      <c r="F17" s="74">
        <v>-658.28791994707444</v>
      </c>
      <c r="G17" s="74">
        <v>-541.22485688425968</v>
      </c>
      <c r="H17" s="74">
        <v>-658.28791994707444</v>
      </c>
      <c r="I17" s="74">
        <v>-541.22485688425968</v>
      </c>
      <c r="O17" s="71"/>
      <c r="Q17" s="70" t="s">
        <v>382</v>
      </c>
      <c r="R17" s="70" t="s">
        <v>84</v>
      </c>
      <c r="S17" s="70" t="s">
        <v>35</v>
      </c>
      <c r="T17" s="70" t="s">
        <v>384</v>
      </c>
      <c r="Y17" s="71">
        <v>1</v>
      </c>
      <c r="Z17" s="71">
        <v>5000</v>
      </c>
      <c r="AA17" s="71">
        <v>1</v>
      </c>
      <c r="AB17" s="71">
        <v>0</v>
      </c>
      <c r="AC17" s="71">
        <v>0</v>
      </c>
      <c r="AD17" s="71">
        <v>1</v>
      </c>
      <c r="AE17" s="71">
        <f>AC17*AA17</f>
        <v>0</v>
      </c>
      <c r="AF17" s="71">
        <f t="shared" ref="AF17:AF19" si="0">AA17*AD17</f>
        <v>1</v>
      </c>
    </row>
    <row r="18" spans="1:32" x14ac:dyDescent="0.15">
      <c r="A18" s="74" t="s">
        <v>279</v>
      </c>
      <c r="B18" s="74">
        <v>162.86201022146375</v>
      </c>
      <c r="C18" s="74">
        <v>5.9956944067162263</v>
      </c>
      <c r="D18" s="74">
        <v>27.163160623902016</v>
      </c>
      <c r="E18" s="150">
        <v>1.0580321922838598E-10</v>
      </c>
      <c r="F18" s="74">
        <v>149.50277056922252</v>
      </c>
      <c r="G18" s="74">
        <v>176.22124987370498</v>
      </c>
      <c r="H18" s="74">
        <v>149.50277056922252</v>
      </c>
      <c r="I18" s="74">
        <v>176.22124987370498</v>
      </c>
      <c r="O18" s="71"/>
      <c r="P18" s="130">
        <v>45090</v>
      </c>
      <c r="Q18" s="71">
        <v>0</v>
      </c>
      <c r="R18" s="71">
        <v>10</v>
      </c>
      <c r="S18" s="71">
        <v>4</v>
      </c>
      <c r="T18" s="71">
        <f>S18*Q18</f>
        <v>0</v>
      </c>
      <c r="Y18" s="71">
        <v>0</v>
      </c>
      <c r="Z18" s="71">
        <v>4000</v>
      </c>
      <c r="AA18" s="71">
        <v>0</v>
      </c>
      <c r="AB18" s="71">
        <v>1</v>
      </c>
      <c r="AC18" s="71">
        <v>1</v>
      </c>
      <c r="AD18" s="71">
        <v>0</v>
      </c>
      <c r="AE18" s="71">
        <f t="shared" ref="AE18:AE19" si="1">AC18*AA18</f>
        <v>0</v>
      </c>
      <c r="AF18" s="71">
        <f t="shared" si="0"/>
        <v>0</v>
      </c>
    </row>
    <row r="19" spans="1:32" x14ac:dyDescent="0.15">
      <c r="A19" s="74" t="s">
        <v>280</v>
      </c>
      <c r="B19" s="74">
        <v>-1314.2436115843122</v>
      </c>
      <c r="C19" s="74">
        <v>256.34945749085756</v>
      </c>
      <c r="D19" s="74">
        <v>-5.1267657222609238</v>
      </c>
      <c r="E19" s="150">
        <v>4.4627123742779881E-4</v>
      </c>
      <c r="F19" s="74">
        <v>-1885.4257975052958</v>
      </c>
      <c r="G19" s="74">
        <v>-743.06142566332869</v>
      </c>
      <c r="H19" s="74">
        <v>-1885.4257975052958</v>
      </c>
      <c r="I19" s="74">
        <v>-743.06142566332869</v>
      </c>
      <c r="P19" s="130">
        <v>45091</v>
      </c>
      <c r="Q19" s="71">
        <v>0</v>
      </c>
      <c r="R19" s="71">
        <v>20</v>
      </c>
      <c r="S19" s="71">
        <v>5</v>
      </c>
      <c r="T19" s="71">
        <f t="shared" ref="T19:T28" si="2">S19*Q19</f>
        <v>0</v>
      </c>
      <c r="Y19" s="71">
        <v>0</v>
      </c>
      <c r="Z19" s="71">
        <v>3000</v>
      </c>
      <c r="AA19" s="71">
        <v>0</v>
      </c>
      <c r="AB19" s="71">
        <v>1</v>
      </c>
      <c r="AC19" s="71">
        <v>0</v>
      </c>
      <c r="AD19" s="71">
        <v>1</v>
      </c>
      <c r="AE19" s="71">
        <f t="shared" si="1"/>
        <v>0</v>
      </c>
      <c r="AF19" s="71">
        <f t="shared" si="0"/>
        <v>0</v>
      </c>
    </row>
    <row r="20" spans="1:32" ht="14" thickBot="1" x14ac:dyDescent="0.2">
      <c r="A20" s="75" t="s">
        <v>378</v>
      </c>
      <c r="B20" s="75">
        <v>287.13798977853139</v>
      </c>
      <c r="C20" s="75">
        <v>57.658669891631575</v>
      </c>
      <c r="D20" s="75">
        <v>4.9799620823408182</v>
      </c>
      <c r="E20" s="79">
        <v>5.5345632526770884E-4</v>
      </c>
      <c r="F20" s="75">
        <v>158.66646723913584</v>
      </c>
      <c r="G20" s="75">
        <v>415.60951231792694</v>
      </c>
      <c r="H20" s="75">
        <v>158.66646723913584</v>
      </c>
      <c r="I20" s="75">
        <v>415.60951231792694</v>
      </c>
      <c r="P20" s="130">
        <v>45092</v>
      </c>
      <c r="Q20" s="71">
        <v>0</v>
      </c>
      <c r="R20" s="71">
        <v>40</v>
      </c>
      <c r="S20" s="71">
        <v>6</v>
      </c>
      <c r="T20" s="71">
        <f t="shared" si="2"/>
        <v>0</v>
      </c>
    </row>
    <row r="21" spans="1:32" x14ac:dyDescent="0.15">
      <c r="P21" s="130">
        <v>45093</v>
      </c>
      <c r="Q21" s="71">
        <v>0</v>
      </c>
      <c r="R21" s="71">
        <v>50</v>
      </c>
      <c r="S21" s="71">
        <v>4</v>
      </c>
      <c r="T21" s="71">
        <f t="shared" si="2"/>
        <v>0</v>
      </c>
    </row>
    <row r="22" spans="1:32" x14ac:dyDescent="0.15">
      <c r="P22" s="130">
        <v>45094</v>
      </c>
      <c r="Q22" s="71">
        <v>0</v>
      </c>
      <c r="R22" s="71">
        <v>70</v>
      </c>
      <c r="S22" s="71">
        <v>5</v>
      </c>
      <c r="T22" s="71">
        <f t="shared" si="2"/>
        <v>0</v>
      </c>
    </row>
    <row r="23" spans="1:32" ht="20" x14ac:dyDescent="0.2">
      <c r="D23" s="101" t="s">
        <v>379</v>
      </c>
      <c r="P23" s="130">
        <v>45095</v>
      </c>
      <c r="Q23" s="71">
        <v>0</v>
      </c>
      <c r="R23" s="71">
        <v>2</v>
      </c>
      <c r="S23" s="71">
        <v>6</v>
      </c>
      <c r="T23" s="71">
        <f t="shared" si="2"/>
        <v>0</v>
      </c>
    </row>
    <row r="24" spans="1:32" x14ac:dyDescent="0.15">
      <c r="P24" s="130">
        <v>45096</v>
      </c>
      <c r="Q24" s="71">
        <v>1</v>
      </c>
      <c r="R24" s="71">
        <v>3</v>
      </c>
      <c r="S24" s="71">
        <v>4</v>
      </c>
      <c r="T24" s="71">
        <f t="shared" si="2"/>
        <v>4</v>
      </c>
    </row>
    <row r="25" spans="1:32" ht="20" x14ac:dyDescent="0.2">
      <c r="D25" s="101" t="s">
        <v>35</v>
      </c>
      <c r="E25" s="102">
        <v>4.4000000000000004</v>
      </c>
      <c r="P25" s="130">
        <v>45097</v>
      </c>
      <c r="Q25" s="71">
        <v>1</v>
      </c>
      <c r="R25" s="71">
        <v>4</v>
      </c>
      <c r="S25" s="71">
        <v>3</v>
      </c>
      <c r="T25" s="71">
        <f t="shared" si="2"/>
        <v>3</v>
      </c>
    </row>
    <row r="26" spans="1:32" ht="20" x14ac:dyDescent="0.2">
      <c r="D26" s="101" t="s">
        <v>280</v>
      </c>
      <c r="E26" s="102">
        <v>1</v>
      </c>
      <c r="P26" s="130">
        <v>45098</v>
      </c>
      <c r="Q26" s="71">
        <v>1</v>
      </c>
      <c r="R26" s="71">
        <v>6</v>
      </c>
      <c r="S26" s="71">
        <v>3</v>
      </c>
      <c r="T26" s="71">
        <f t="shared" si="2"/>
        <v>3</v>
      </c>
    </row>
    <row r="27" spans="1:32" ht="20" x14ac:dyDescent="0.2">
      <c r="D27" s="101" t="s">
        <v>356</v>
      </c>
      <c r="E27" s="102">
        <f>B17+B18*E25+B19*E26+B20*(E25*E26)</f>
        <v>65.999999999999545</v>
      </c>
      <c r="P27" s="130">
        <v>45099</v>
      </c>
      <c r="Q27" s="71">
        <v>1</v>
      </c>
      <c r="R27" s="71">
        <v>7</v>
      </c>
      <c r="S27" s="71">
        <v>3</v>
      </c>
      <c r="T27" s="71">
        <f t="shared" si="2"/>
        <v>3</v>
      </c>
    </row>
    <row r="28" spans="1:32" x14ac:dyDescent="0.15">
      <c r="P28" s="130">
        <v>45100</v>
      </c>
      <c r="Q28" s="71">
        <v>1</v>
      </c>
      <c r="R28" s="71">
        <v>10</v>
      </c>
      <c r="S28" s="71">
        <v>3</v>
      </c>
      <c r="T28" s="71">
        <f t="shared" si="2"/>
        <v>3</v>
      </c>
    </row>
    <row r="29" spans="1:32" x14ac:dyDescent="0.15">
      <c r="P29" s="130">
        <v>45101</v>
      </c>
      <c r="Q29" s="71">
        <v>1</v>
      </c>
      <c r="R29" s="71">
        <v>8</v>
      </c>
      <c r="S29" s="71">
        <v>3</v>
      </c>
      <c r="T29" s="71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E28" sqref="E28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0.99083178017579621</v>
      </c>
    </row>
    <row r="5" spans="1:9" x14ac:dyDescent="0.15">
      <c r="A5" s="74" t="s">
        <v>3</v>
      </c>
      <c r="B5" s="91">
        <v>0.98174761660633725</v>
      </c>
      <c r="C5" s="69" t="s">
        <v>560</v>
      </c>
    </row>
    <row r="6" spans="1:9" x14ac:dyDescent="0.15">
      <c r="A6" s="74" t="s">
        <v>4</v>
      </c>
      <c r="B6" s="74">
        <v>0.97842900144385314</v>
      </c>
    </row>
    <row r="7" spans="1:9" x14ac:dyDescent="0.15">
      <c r="A7" s="74" t="s">
        <v>5</v>
      </c>
      <c r="B7" s="74">
        <v>2.2034368569837248</v>
      </c>
    </row>
    <row r="8" spans="1:9" ht="14" thickBot="1" x14ac:dyDescent="0.2">
      <c r="A8" s="75" t="s">
        <v>6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2872.5935261901427</v>
      </c>
      <c r="D12" s="74">
        <v>1436.2967630950714</v>
      </c>
      <c r="E12" s="74">
        <v>295.83051017926675</v>
      </c>
      <c r="F12" s="74">
        <v>2.7368922786167297E-10</v>
      </c>
    </row>
    <row r="13" spans="1:9" x14ac:dyDescent="0.15">
      <c r="A13" s="74" t="s">
        <v>14</v>
      </c>
      <c r="B13" s="74">
        <v>11</v>
      </c>
      <c r="C13" s="74">
        <v>53.406473809857474</v>
      </c>
      <c r="D13" s="74">
        <v>4.8551339827143156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-613.35844684735434</v>
      </c>
      <c r="C17" s="74">
        <v>46.47086066990942</v>
      </c>
      <c r="D17" s="74">
        <v>-13.198775275632309</v>
      </c>
      <c r="E17" s="74">
        <v>4.3464017611648897E-8</v>
      </c>
      <c r="F17" s="74">
        <v>-715.64012155851117</v>
      </c>
      <c r="G17" s="74">
        <v>-511.07677213619752</v>
      </c>
      <c r="H17" s="74">
        <v>-715.64012155851117</v>
      </c>
      <c r="I17" s="74">
        <v>-511.07677213619752</v>
      </c>
    </row>
    <row r="18" spans="1:9" x14ac:dyDescent="0.15">
      <c r="A18" s="74" t="s">
        <v>279</v>
      </c>
      <c r="B18" s="74">
        <v>165.96685858727739</v>
      </c>
      <c r="C18" s="74">
        <v>10.606499817855218</v>
      </c>
      <c r="D18" s="74">
        <v>15.647655818358199</v>
      </c>
      <c r="E18" s="150">
        <v>7.2977252152659486E-9</v>
      </c>
      <c r="F18" s="74">
        <v>142.62210988766338</v>
      </c>
      <c r="G18" s="74">
        <v>189.31160728689139</v>
      </c>
      <c r="H18" s="74">
        <v>142.62210988766338</v>
      </c>
      <c r="I18" s="74">
        <v>189.31160728689139</v>
      </c>
    </row>
    <row r="19" spans="1:9" ht="14" thickBot="1" x14ac:dyDescent="0.2">
      <c r="A19" s="75" t="s">
        <v>280</v>
      </c>
      <c r="B19" s="75">
        <v>-37.640851004072481</v>
      </c>
      <c r="C19" s="75">
        <v>1.595682009509876</v>
      </c>
      <c r="D19" s="75">
        <v>-23.589193072142304</v>
      </c>
      <c r="E19" s="79">
        <v>9.0372670932933338E-11</v>
      </c>
      <c r="F19" s="75">
        <v>-41.15292342722892</v>
      </c>
      <c r="G19" s="75">
        <v>-34.128778580916041</v>
      </c>
      <c r="H19" s="75">
        <v>-41.15292342722892</v>
      </c>
      <c r="I19" s="75">
        <v>-34.128778580916041</v>
      </c>
    </row>
    <row r="21" spans="1:9" ht="20" x14ac:dyDescent="0.2">
      <c r="D21" s="101" t="s">
        <v>377</v>
      </c>
    </row>
    <row r="23" spans="1:9" ht="25" x14ac:dyDescent="0.25">
      <c r="D23" s="152">
        <v>45092</v>
      </c>
      <c r="E23" s="153"/>
    </row>
    <row r="24" spans="1:9" ht="25" x14ac:dyDescent="0.25">
      <c r="D24" s="154" t="s">
        <v>280</v>
      </c>
      <c r="E24" s="155">
        <v>1</v>
      </c>
      <c r="F24" s="154" t="s">
        <v>561</v>
      </c>
    </row>
    <row r="25" spans="1:9" ht="25" x14ac:dyDescent="0.25">
      <c r="D25" s="154" t="s">
        <v>35</v>
      </c>
      <c r="E25" s="155">
        <v>4.4000000000000004</v>
      </c>
    </row>
    <row r="26" spans="1:9" ht="25" x14ac:dyDescent="0.25">
      <c r="D26" s="154" t="s">
        <v>84</v>
      </c>
      <c r="E26" s="153">
        <f>-613.36 + 165.97*E25-37.64*E24</f>
        <v>79.268000000000015</v>
      </c>
    </row>
    <row r="27" spans="1:9" ht="25" x14ac:dyDescent="0.25">
      <c r="D27" s="154" t="s">
        <v>562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H27" sqref="H27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0.24171442568749418</v>
      </c>
    </row>
    <row r="5" spans="1:9" x14ac:dyDescent="0.15">
      <c r="A5" s="74" t="s">
        <v>69</v>
      </c>
      <c r="B5" s="74">
        <v>5.8425863585435153E-2</v>
      </c>
    </row>
    <row r="6" spans="1:9" x14ac:dyDescent="0.15">
      <c r="A6" s="74" t="s">
        <v>70</v>
      </c>
      <c r="B6" s="74">
        <v>-2.0038647782445251E-2</v>
      </c>
    </row>
    <row r="7" spans="1:9" x14ac:dyDescent="0.15">
      <c r="A7" s="74" t="s">
        <v>71</v>
      </c>
      <c r="B7" s="74">
        <v>15.152133851785301</v>
      </c>
    </row>
    <row r="8" spans="1:9" ht="14" thickBot="1" x14ac:dyDescent="0.2">
      <c r="A8" s="75" t="s">
        <v>72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170.95407685098326</v>
      </c>
      <c r="D12" s="74">
        <v>170.95407685098326</v>
      </c>
      <c r="E12" s="74">
        <v>0.74461514596714728</v>
      </c>
      <c r="F12" s="74">
        <v>0.4051027020470872</v>
      </c>
    </row>
    <row r="13" spans="1:9" x14ac:dyDescent="0.15">
      <c r="A13" s="74" t="s">
        <v>14</v>
      </c>
      <c r="B13" s="74">
        <v>12</v>
      </c>
      <c r="C13" s="74">
        <v>2755.0459231490167</v>
      </c>
      <c r="D13" s="74">
        <v>229.58716026241805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-140.78912839737572</v>
      </c>
      <c r="C17" s="74">
        <v>288.34226181896662</v>
      </c>
      <c r="D17" s="74">
        <v>-0.48827087472099057</v>
      </c>
      <c r="E17" s="74">
        <v>0.63415835985889224</v>
      </c>
      <c r="F17" s="74">
        <v>-769.03294778380723</v>
      </c>
      <c r="G17" s="74">
        <v>487.45469098905579</v>
      </c>
      <c r="H17" s="74">
        <v>-769.03294778380723</v>
      </c>
      <c r="I17" s="74">
        <v>487.45469098905579</v>
      </c>
    </row>
    <row r="18" spans="1:9" ht="14" thickBot="1" x14ac:dyDescent="0.2">
      <c r="A18" s="75" t="s">
        <v>279</v>
      </c>
      <c r="B18" s="75">
        <v>56.607310215557611</v>
      </c>
      <c r="C18" s="75">
        <v>65.600414921770906</v>
      </c>
      <c r="D18" s="75">
        <v>0.86291085632708797</v>
      </c>
      <c r="E18" s="198">
        <v>0.40510270204708709</v>
      </c>
      <c r="F18" s="75">
        <v>-86.323715447490329</v>
      </c>
      <c r="G18" s="75">
        <v>199.53833587860555</v>
      </c>
      <c r="H18" s="75">
        <v>-86.323715447490329</v>
      </c>
      <c r="I18" s="75">
        <v>199.53833587860555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53" t="s">
        <v>227</v>
      </c>
      <c r="B1" s="55" t="s">
        <v>84</v>
      </c>
      <c r="C1" s="54" t="s">
        <v>279</v>
      </c>
      <c r="D1" s="54" t="s">
        <v>280</v>
      </c>
      <c r="I1" s="69" t="s">
        <v>375</v>
      </c>
    </row>
    <row r="2" spans="1:16" ht="18" customHeight="1" x14ac:dyDescent="0.2">
      <c r="A2" s="56">
        <v>1</v>
      </c>
      <c r="B2" s="55">
        <v>98</v>
      </c>
      <c r="C2" s="54">
        <v>4.29</v>
      </c>
      <c r="D2" s="54"/>
      <c r="I2" s="69" t="s">
        <v>366</v>
      </c>
      <c r="J2" s="69" t="s">
        <v>376</v>
      </c>
      <c r="L2" s="69" t="s">
        <v>370</v>
      </c>
      <c r="M2" s="69" t="s">
        <v>366</v>
      </c>
      <c r="N2" s="199" t="s">
        <v>367</v>
      </c>
      <c r="O2" s="201" t="s">
        <v>368</v>
      </c>
      <c r="P2" s="202" t="s">
        <v>369</v>
      </c>
    </row>
    <row r="3" spans="1:16" ht="18" customHeight="1" x14ac:dyDescent="0.2">
      <c r="A3" s="56">
        <v>2</v>
      </c>
      <c r="B3" s="55">
        <v>100</v>
      </c>
      <c r="C3" s="54">
        <v>4.3</v>
      </c>
      <c r="D3" s="54"/>
      <c r="H3">
        <v>1</v>
      </c>
      <c r="I3" s="196" t="s">
        <v>367</v>
      </c>
      <c r="L3" s="69" t="s">
        <v>371</v>
      </c>
      <c r="M3" s="69" t="s">
        <v>367</v>
      </c>
      <c r="N3" s="71">
        <v>1</v>
      </c>
      <c r="O3" s="71">
        <v>0</v>
      </c>
      <c r="P3" s="71">
        <v>0</v>
      </c>
    </row>
    <row r="4" spans="1:16" ht="18" customHeight="1" x14ac:dyDescent="0.2">
      <c r="A4" s="56">
        <v>3</v>
      </c>
      <c r="B4" s="55">
        <v>103</v>
      </c>
      <c r="C4" s="54">
        <v>4.32</v>
      </c>
      <c r="D4" s="54"/>
      <c r="H4">
        <v>2</v>
      </c>
      <c r="I4" s="200" t="s">
        <v>368</v>
      </c>
      <c r="L4" s="69" t="s">
        <v>372</v>
      </c>
      <c r="M4" s="69" t="s">
        <v>374</v>
      </c>
      <c r="N4" s="71">
        <v>0</v>
      </c>
      <c r="O4" s="71">
        <v>0</v>
      </c>
      <c r="P4" s="71">
        <v>1</v>
      </c>
    </row>
    <row r="5" spans="1:16" ht="18" customHeight="1" x14ac:dyDescent="0.2">
      <c r="A5" s="56">
        <v>4</v>
      </c>
      <c r="B5" s="55">
        <v>105</v>
      </c>
      <c r="C5" s="54">
        <v>4.32</v>
      </c>
      <c r="D5" s="54"/>
      <c r="H5">
        <v>3</v>
      </c>
      <c r="I5" s="203" t="s">
        <v>369</v>
      </c>
      <c r="L5" s="69" t="s">
        <v>373</v>
      </c>
      <c r="M5" s="69" t="s">
        <v>368</v>
      </c>
      <c r="N5" s="71">
        <v>0</v>
      </c>
      <c r="O5" s="71">
        <v>1</v>
      </c>
      <c r="P5" s="71">
        <v>0</v>
      </c>
    </row>
    <row r="6" spans="1:16" ht="18" customHeight="1" x14ac:dyDescent="0.2">
      <c r="A6" s="57">
        <v>5</v>
      </c>
      <c r="B6" s="59">
        <v>80</v>
      </c>
      <c r="C6" s="58">
        <v>4.43</v>
      </c>
      <c r="D6" s="58"/>
    </row>
    <row r="7" spans="1:16" ht="18" customHeight="1" x14ac:dyDescent="0.2">
      <c r="A7" s="57">
        <v>6</v>
      </c>
      <c r="B7" s="59">
        <v>87</v>
      </c>
      <c r="C7" s="58">
        <v>4.45</v>
      </c>
      <c r="D7" s="58"/>
    </row>
    <row r="8" spans="1:16" ht="18" customHeight="1" x14ac:dyDescent="0.2">
      <c r="A8" s="57">
        <v>7</v>
      </c>
      <c r="B8" s="59">
        <v>94</v>
      </c>
      <c r="C8" s="58">
        <v>4.46</v>
      </c>
      <c r="D8" s="58"/>
    </row>
    <row r="9" spans="1:16" ht="18" customHeight="1" x14ac:dyDescent="0.2">
      <c r="A9" s="56">
        <v>8</v>
      </c>
      <c r="B9" s="55">
        <v>113</v>
      </c>
      <c r="C9" s="54">
        <v>4.38</v>
      </c>
      <c r="D9" s="54"/>
    </row>
    <row r="10" spans="1:16" ht="18" customHeight="1" x14ac:dyDescent="0.2">
      <c r="A10" s="56">
        <v>9</v>
      </c>
      <c r="B10" s="55">
        <v>116</v>
      </c>
      <c r="C10" s="54">
        <v>4.38</v>
      </c>
      <c r="D10" s="54"/>
    </row>
    <row r="11" spans="1:16" ht="18" customHeight="1" x14ac:dyDescent="0.2">
      <c r="A11" s="56">
        <v>10</v>
      </c>
      <c r="B11" s="55">
        <v>118</v>
      </c>
      <c r="C11" s="54">
        <v>4.4000000000000004</v>
      </c>
      <c r="D11" s="54"/>
    </row>
    <row r="12" spans="1:16" ht="18" customHeight="1" x14ac:dyDescent="0.2">
      <c r="A12" s="56">
        <v>11</v>
      </c>
      <c r="B12" s="55">
        <v>121</v>
      </c>
      <c r="C12" s="54">
        <v>4.43</v>
      </c>
      <c r="D12" s="54"/>
    </row>
    <row r="13" spans="1:16" ht="18" customHeight="1" x14ac:dyDescent="0.2">
      <c r="A13" s="56">
        <v>12</v>
      </c>
      <c r="B13" s="55">
        <v>123</v>
      </c>
      <c r="C13" s="54">
        <v>4.4399999999999995</v>
      </c>
      <c r="D13" s="54"/>
    </row>
    <row r="14" spans="1:16" ht="18" customHeight="1" x14ac:dyDescent="0.2">
      <c r="A14" s="56">
        <v>13</v>
      </c>
      <c r="B14" s="55">
        <v>126</v>
      </c>
      <c r="C14" s="54">
        <v>4.46</v>
      </c>
      <c r="D14" s="54"/>
    </row>
    <row r="15" spans="1:16" ht="18" customHeight="1" x14ac:dyDescent="0.2">
      <c r="A15" s="56">
        <v>14</v>
      </c>
      <c r="B15" s="55">
        <v>128</v>
      </c>
      <c r="C15" s="54">
        <v>4.47</v>
      </c>
      <c r="D15" s="54"/>
    </row>
    <row r="16" spans="1:16" ht="12.75" customHeight="1" x14ac:dyDescent="0.15"/>
    <row r="17" spans="1:3" ht="13.5" customHeight="1" x14ac:dyDescent="0.15"/>
    <row r="18" spans="1:3" ht="13.5" customHeight="1" x14ac:dyDescent="0.15">
      <c r="A18" s="60"/>
      <c r="B18" s="69" t="s">
        <v>280</v>
      </c>
    </row>
    <row r="19" spans="1:3" ht="12.75" customHeight="1" x14ac:dyDescent="0.15"/>
    <row r="20" spans="1:3" ht="23" x14ac:dyDescent="0.25">
      <c r="B20" s="98">
        <v>0</v>
      </c>
      <c r="C20" s="98" t="s">
        <v>558</v>
      </c>
    </row>
    <row r="21" spans="1:3" ht="23" x14ac:dyDescent="0.25">
      <c r="B21" s="98">
        <v>1</v>
      </c>
      <c r="C21" s="98" t="s">
        <v>559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69" t="s">
        <v>394</v>
      </c>
    </row>
    <row r="3" spans="1:9" x14ac:dyDescent="0.15">
      <c r="A3" s="77" t="s">
        <v>1</v>
      </c>
      <c r="B3" s="77"/>
      <c r="H3" s="69" t="s">
        <v>395</v>
      </c>
    </row>
    <row r="4" spans="1:9" x14ac:dyDescent="0.15">
      <c r="A4" s="74" t="s">
        <v>2</v>
      </c>
      <c r="B4" s="74">
        <v>0.97621933157002672</v>
      </c>
    </row>
    <row r="5" spans="1:9" x14ac:dyDescent="0.15">
      <c r="A5" s="74" t="s">
        <v>3</v>
      </c>
      <c r="B5" s="74">
        <v>0.95300418333102976</v>
      </c>
    </row>
    <row r="6" spans="1:9" x14ac:dyDescent="0.15">
      <c r="A6" s="74" t="s">
        <v>4</v>
      </c>
      <c r="B6" s="74">
        <v>0.94758158909999479</v>
      </c>
    </row>
    <row r="7" spans="1:9" x14ac:dyDescent="0.15">
      <c r="A7" s="74" t="s">
        <v>5</v>
      </c>
      <c r="B7" s="74">
        <v>6637.6000093003358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23229031849.029942</v>
      </c>
      <c r="D12" s="74">
        <v>7743010616.3433142</v>
      </c>
      <c r="E12" s="74">
        <v>175.74691056113298</v>
      </c>
      <c r="F12" s="74">
        <v>2.232144162882284E-17</v>
      </c>
    </row>
    <row r="13" spans="1:9" x14ac:dyDescent="0.15">
      <c r="A13" s="74" t="s">
        <v>14</v>
      </c>
      <c r="B13" s="74">
        <v>26</v>
      </c>
      <c r="C13" s="74">
        <v>1145501080.9700594</v>
      </c>
      <c r="D13" s="74">
        <v>44057733.883463822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34099.081744337273</v>
      </c>
      <c r="C17" s="74">
        <v>7883.516029147062</v>
      </c>
      <c r="D17" s="74">
        <v>4.3253646746281227</v>
      </c>
      <c r="E17" s="74">
        <v>1.9929530880361435E-4</v>
      </c>
      <c r="F17" s="74">
        <v>17894.282466412522</v>
      </c>
      <c r="G17" s="74">
        <v>50303.881022262023</v>
      </c>
      <c r="H17" s="74">
        <v>17894.282466412522</v>
      </c>
      <c r="I17" s="74">
        <v>50303.881022262023</v>
      </c>
    </row>
    <row r="18" spans="1:9" x14ac:dyDescent="0.15">
      <c r="A18" s="74" t="s">
        <v>282</v>
      </c>
      <c r="B18" s="74">
        <v>57.720101009330186</v>
      </c>
      <c r="C18" s="74">
        <v>2.9018906794723542</v>
      </c>
      <c r="D18" s="74">
        <v>19.89051531735349</v>
      </c>
      <c r="E18" s="92">
        <v>2.9757391232848971E-17</v>
      </c>
      <c r="F18" s="74">
        <v>51.755179289951393</v>
      </c>
      <c r="G18" s="74">
        <v>63.685022728708979</v>
      </c>
      <c r="H18" s="74">
        <v>51.755179289951393</v>
      </c>
      <c r="I18" s="74">
        <v>63.685022728708979</v>
      </c>
    </row>
    <row r="19" spans="1:9" x14ac:dyDescent="0.15">
      <c r="A19" s="74" t="s">
        <v>283</v>
      </c>
      <c r="B19" s="74">
        <v>973.9171323066538</v>
      </c>
      <c r="C19" s="74">
        <v>92.452828679222904</v>
      </c>
      <c r="D19" s="74">
        <v>10.534205888775841</v>
      </c>
      <c r="E19" s="92">
        <v>7.0952151857012473E-11</v>
      </c>
      <c r="F19" s="74">
        <v>783.87762127070505</v>
      </c>
      <c r="G19" s="74">
        <v>1163.9566433426025</v>
      </c>
      <c r="H19" s="74">
        <v>783.87762127070505</v>
      </c>
      <c r="I19" s="74">
        <v>1163.9566433426025</v>
      </c>
    </row>
    <row r="20" spans="1:9" ht="14" thickBot="1" x14ac:dyDescent="0.2">
      <c r="A20" s="75" t="s">
        <v>228</v>
      </c>
      <c r="B20" s="75">
        <v>3173.645525857316</v>
      </c>
      <c r="C20" s="75">
        <v>3081.4580290698214</v>
      </c>
      <c r="D20" s="75">
        <v>1.0299168432338903</v>
      </c>
      <c r="E20" s="93">
        <v>0.31253531428378678</v>
      </c>
      <c r="F20" s="75">
        <v>-3160.3821668381479</v>
      </c>
      <c r="G20" s="75">
        <v>9507.6732185527799</v>
      </c>
      <c r="H20" s="75">
        <v>-3160.3821668381479</v>
      </c>
      <c r="I20" s="75">
        <v>9507.6732185527799</v>
      </c>
    </row>
    <row r="22" spans="1:9" x14ac:dyDescent="0.15">
      <c r="A22" s="69" t="s">
        <v>393</v>
      </c>
    </row>
    <row r="23" spans="1:9" x14ac:dyDescent="0.15">
      <c r="E23" s="69" t="s">
        <v>576</v>
      </c>
    </row>
    <row r="24" spans="1:9" x14ac:dyDescent="0.15">
      <c r="A24" s="69" t="s">
        <v>575</v>
      </c>
      <c r="D24" s="69"/>
    </row>
    <row r="25" spans="1:9" x14ac:dyDescent="0.15">
      <c r="A25" s="69" t="s">
        <v>574</v>
      </c>
      <c r="E25" s="69" t="s">
        <v>577</v>
      </c>
    </row>
    <row r="26" spans="1:9" x14ac:dyDescent="0.15">
      <c r="C26" s="69"/>
      <c r="E26" s="69" t="s">
        <v>578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G27" sqref="G27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0.97523683425142271</v>
      </c>
    </row>
    <row r="5" spans="1:9" x14ac:dyDescent="0.15">
      <c r="A5" s="74" t="s">
        <v>69</v>
      </c>
      <c r="B5" s="90">
        <v>0.95108688288073695</v>
      </c>
      <c r="C5" s="69" t="s">
        <v>579</v>
      </c>
    </row>
    <row r="6" spans="1:9" x14ac:dyDescent="0.15">
      <c r="A6" s="74" t="s">
        <v>70</v>
      </c>
      <c r="B6" s="74">
        <v>0.94746368902005074</v>
      </c>
    </row>
    <row r="7" spans="1:9" x14ac:dyDescent="0.15">
      <c r="A7" s="74" t="s">
        <v>71</v>
      </c>
      <c r="B7" s="74">
        <v>6645.0604989371004</v>
      </c>
    </row>
    <row r="8" spans="1:9" ht="14" thickBot="1" x14ac:dyDescent="0.2">
      <c r="A8" s="75" t="s">
        <v>72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2</v>
      </c>
      <c r="C12" s="74">
        <v>23182298546.067577</v>
      </c>
      <c r="D12" s="74">
        <v>11591149273.033789</v>
      </c>
      <c r="E12" s="74">
        <v>262.49958446899751</v>
      </c>
      <c r="F12" s="74">
        <v>2.0288133492456283E-18</v>
      </c>
    </row>
    <row r="13" spans="1:9" x14ac:dyDescent="0.15">
      <c r="A13" s="74" t="s">
        <v>14</v>
      </c>
      <c r="B13" s="74">
        <v>27</v>
      </c>
      <c r="C13" s="74">
        <v>1192234383.9324231</v>
      </c>
      <c r="D13" s="74">
        <v>44156829.034534186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34893.141323841293</v>
      </c>
      <c r="C17" s="74">
        <v>7854.5429216488146</v>
      </c>
      <c r="D17" s="74">
        <v>4.4424152585210619</v>
      </c>
      <c r="E17" s="74">
        <v>1.3616293522927396E-4</v>
      </c>
      <c r="F17" s="74">
        <v>18776.950464198031</v>
      </c>
      <c r="G17" s="74">
        <v>51009.332183484556</v>
      </c>
      <c r="H17" s="74">
        <v>18776.950464198031</v>
      </c>
      <c r="I17" s="74">
        <v>51009.332183484556</v>
      </c>
    </row>
    <row r="18" spans="1:9" x14ac:dyDescent="0.15">
      <c r="A18" s="74" t="s">
        <v>282</v>
      </c>
      <c r="B18" s="74">
        <v>57.340179663691714</v>
      </c>
      <c r="C18" s="74">
        <v>2.8815842013955288</v>
      </c>
      <c r="D18" s="74">
        <v>19.898838852573633</v>
      </c>
      <c r="E18" s="150">
        <v>1.158414084028075E-17</v>
      </c>
      <c r="F18" s="74">
        <v>51.427657263460894</v>
      </c>
      <c r="G18" s="74">
        <v>63.252702063922534</v>
      </c>
      <c r="H18" s="74">
        <v>51.427657263460894</v>
      </c>
      <c r="I18" s="74">
        <v>63.252702063922534</v>
      </c>
    </row>
    <row r="19" spans="1:9" ht="14" thickBot="1" x14ac:dyDescent="0.2">
      <c r="A19" s="75" t="s">
        <v>283</v>
      </c>
      <c r="B19" s="75">
        <v>986.95191995008736</v>
      </c>
      <c r="C19" s="75">
        <v>91.685397836945626</v>
      </c>
      <c r="D19" s="75">
        <v>10.764548589354371</v>
      </c>
      <c r="E19" s="79">
        <v>2.8561088571113293E-11</v>
      </c>
      <c r="F19" s="75">
        <v>798.82902275260676</v>
      </c>
      <c r="G19" s="75">
        <v>1175.074817147568</v>
      </c>
      <c r="H19" s="75">
        <v>798.82902275260676</v>
      </c>
      <c r="I19" s="75">
        <v>1175.074817147568</v>
      </c>
    </row>
    <row r="20" spans="1:9" x14ac:dyDescent="0.15">
      <c r="E20" s="69" t="s">
        <v>263</v>
      </c>
    </row>
    <row r="23" spans="1:9" ht="25" x14ac:dyDescent="0.25">
      <c r="D23" s="153" t="s">
        <v>580</v>
      </c>
    </row>
    <row r="26" spans="1:9" x14ac:dyDescent="0.15">
      <c r="D26" s="69" t="s">
        <v>581</v>
      </c>
    </row>
    <row r="27" spans="1:9" x14ac:dyDescent="0.15">
      <c r="D27" s="126" t="s">
        <v>282</v>
      </c>
      <c r="E27">
        <v>2000</v>
      </c>
    </row>
    <row r="28" spans="1:9" x14ac:dyDescent="0.15">
      <c r="D28" s="126" t="s">
        <v>572</v>
      </c>
      <c r="E28">
        <v>10</v>
      </c>
    </row>
    <row r="30" spans="1:9" x14ac:dyDescent="0.15">
      <c r="D30" s="69" t="s">
        <v>582</v>
      </c>
      <c r="E30" s="193">
        <f>B17+B18*E27+B19*E28</f>
        <v>159443.0198507256</v>
      </c>
    </row>
    <row r="32" spans="1:9" x14ac:dyDescent="0.15">
      <c r="D32" s="69" t="s">
        <v>583</v>
      </c>
      <c r="E32" s="212">
        <v>100000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71" bestFit="1" customWidth="1"/>
    <col min="3" max="3" width="11.33203125" style="71" bestFit="1" customWidth="1"/>
    <col min="4" max="4" width="9.6640625" style="71" bestFit="1" customWidth="1"/>
    <col min="5" max="5" width="16.6640625" style="71" customWidth="1"/>
    <col min="6" max="6" width="8.83203125" customWidth="1"/>
    <col min="7" max="26" width="10" customWidth="1"/>
  </cols>
  <sheetData>
    <row r="1" spans="1:26" ht="12.75" customHeight="1" x14ac:dyDescent="0.15">
      <c r="A1" s="61" t="s">
        <v>87</v>
      </c>
      <c r="B1" s="28" t="s">
        <v>281</v>
      </c>
      <c r="C1" s="28" t="s">
        <v>282</v>
      </c>
      <c r="D1" s="28" t="s">
        <v>283</v>
      </c>
      <c r="E1" s="28" t="s">
        <v>244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2.75" customHeight="1" x14ac:dyDescent="0.15">
      <c r="A2" s="208">
        <v>38718</v>
      </c>
      <c r="B2" s="209">
        <v>230001</v>
      </c>
      <c r="C2" s="209">
        <v>2658</v>
      </c>
      <c r="D2" s="209">
        <v>47</v>
      </c>
      <c r="E2" s="209">
        <v>0</v>
      </c>
      <c r="H2" s="69" t="s">
        <v>568</v>
      </c>
    </row>
    <row r="3" spans="1:26" ht="12.75" customHeight="1" x14ac:dyDescent="0.15">
      <c r="A3" s="63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63">
        <v>38777</v>
      </c>
      <c r="B4" s="20">
        <v>240423</v>
      </c>
      <c r="C4" s="20">
        <v>2451</v>
      </c>
      <c r="D4" s="20">
        <v>59</v>
      </c>
      <c r="E4" s="20">
        <v>0</v>
      </c>
      <c r="H4" s="142">
        <v>0</v>
      </c>
      <c r="I4" s="69" t="s">
        <v>569</v>
      </c>
    </row>
    <row r="5" spans="1:26" ht="12.75" customHeight="1" x14ac:dyDescent="0.15">
      <c r="A5" s="63">
        <v>38808</v>
      </c>
      <c r="B5" s="20">
        <v>185955</v>
      </c>
      <c r="C5" s="20">
        <v>1509</v>
      </c>
      <c r="D5" s="20">
        <v>60</v>
      </c>
      <c r="E5" s="20">
        <v>1</v>
      </c>
      <c r="H5" s="142">
        <v>1</v>
      </c>
      <c r="I5" s="69" t="s">
        <v>570</v>
      </c>
    </row>
    <row r="6" spans="1:26" ht="12.75" customHeight="1" x14ac:dyDescent="0.15">
      <c r="A6" s="63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63">
        <v>38869</v>
      </c>
      <c r="B7" s="20">
        <v>263025</v>
      </c>
      <c r="C7" s="20">
        <v>2936</v>
      </c>
      <c r="D7" s="20">
        <v>62</v>
      </c>
      <c r="E7" s="20">
        <v>1</v>
      </c>
      <c r="H7" s="210" t="s">
        <v>281</v>
      </c>
      <c r="I7" s="210" t="s">
        <v>64</v>
      </c>
    </row>
    <row r="8" spans="1:26" ht="12.75" customHeight="1" x14ac:dyDescent="0.15">
      <c r="A8" s="63">
        <v>38899</v>
      </c>
      <c r="B8" s="20">
        <v>235350</v>
      </c>
      <c r="C8" s="20">
        <v>2342</v>
      </c>
      <c r="D8" s="20">
        <v>72</v>
      </c>
      <c r="E8" s="20">
        <v>0</v>
      </c>
      <c r="H8" s="210" t="s">
        <v>571</v>
      </c>
      <c r="I8" s="227" t="s">
        <v>65</v>
      </c>
    </row>
    <row r="9" spans="1:26" ht="12.75" customHeight="1" x14ac:dyDescent="0.15">
      <c r="A9" s="63">
        <v>38930</v>
      </c>
      <c r="B9" s="20">
        <v>211902</v>
      </c>
      <c r="C9" s="20">
        <v>2196</v>
      </c>
      <c r="D9" s="20">
        <v>51</v>
      </c>
      <c r="E9" s="20">
        <v>0</v>
      </c>
      <c r="H9" s="210" t="s">
        <v>572</v>
      </c>
      <c r="I9" s="226"/>
    </row>
    <row r="10" spans="1:26" ht="12.75" customHeight="1" x14ac:dyDescent="0.15">
      <c r="A10" s="63">
        <v>38961</v>
      </c>
      <c r="B10" s="20">
        <v>190251</v>
      </c>
      <c r="C10" s="20">
        <v>2318</v>
      </c>
      <c r="D10" s="20">
        <v>38</v>
      </c>
      <c r="E10" s="20">
        <v>0</v>
      </c>
      <c r="H10" s="210" t="s">
        <v>573</v>
      </c>
      <c r="I10" s="226"/>
    </row>
    <row r="11" spans="1:26" ht="12.75" customHeight="1" x14ac:dyDescent="0.15">
      <c r="A11" s="63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63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63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63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63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63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63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63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63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63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63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63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63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63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63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63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63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63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63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63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63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211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3BDF-2EAD-AD4A-A896-91833A40BD0D}">
  <dimension ref="A1:AS1387"/>
  <sheetViews>
    <sheetView workbookViewId="0">
      <selection activeCell="Q30" sqref="Q30"/>
    </sheetView>
  </sheetViews>
  <sheetFormatPr baseColWidth="10" defaultColWidth="8.83203125" defaultRowHeight="13" x14ac:dyDescent="0.15"/>
  <cols>
    <col min="1" max="1" width="11.5" style="240" bestFit="1" customWidth="1"/>
    <col min="2" max="2" width="8.83203125" style="71"/>
    <col min="3" max="3" width="23" style="71" customWidth="1"/>
    <col min="4" max="4" width="11.1640625" style="71" customWidth="1"/>
    <col min="5" max="5" width="19.5" style="71" customWidth="1"/>
    <col min="6" max="6" width="10.5" style="71" customWidth="1"/>
    <col min="7" max="7" width="12.33203125" style="71" customWidth="1"/>
    <col min="8" max="8" width="11.33203125" style="71" customWidth="1"/>
    <col min="9" max="11" width="8.83203125" style="71"/>
    <col min="12" max="12" width="8.83203125" style="241"/>
    <col min="20" max="20" width="18.33203125" customWidth="1"/>
    <col min="21" max="21" width="10.6640625" customWidth="1"/>
    <col min="22" max="22" width="11" customWidth="1"/>
    <col min="23" max="23" width="10.83203125" customWidth="1"/>
    <col min="24" max="24" width="10.6640625" bestFit="1" customWidth="1"/>
    <col min="25" max="28" width="10.6640625" customWidth="1"/>
    <col min="29" max="29" width="9.1640625" customWidth="1"/>
    <col min="30" max="32" width="10.6640625" customWidth="1"/>
    <col min="33" max="39" width="9.1640625" customWidth="1"/>
    <col min="40" max="41" width="10.6640625" customWidth="1"/>
    <col min="42" max="42" width="13.5" customWidth="1"/>
    <col min="43" max="43" width="10.6640625" customWidth="1"/>
    <col min="44" max="45" width="9.1640625" customWidth="1"/>
    <col min="257" max="257" width="11.5" bestFit="1" customWidth="1"/>
    <col min="259" max="259" width="23" customWidth="1"/>
    <col min="260" max="260" width="11.1640625" customWidth="1"/>
    <col min="261" max="261" width="19.5" customWidth="1"/>
    <col min="262" max="262" width="10.5" customWidth="1"/>
    <col min="263" max="263" width="12.33203125" customWidth="1"/>
    <col min="264" max="264" width="11.33203125" customWidth="1"/>
    <col min="276" max="276" width="18.33203125" customWidth="1"/>
    <col min="277" max="277" width="10.6640625" customWidth="1"/>
    <col min="278" max="278" width="11" customWidth="1"/>
    <col min="279" max="279" width="10.83203125" customWidth="1"/>
    <col min="280" max="280" width="10.6640625" bestFit="1" customWidth="1"/>
    <col min="281" max="284" width="10.6640625" customWidth="1"/>
    <col min="285" max="285" width="9.1640625" customWidth="1"/>
    <col min="286" max="288" width="10.6640625" customWidth="1"/>
    <col min="289" max="295" width="9.1640625" customWidth="1"/>
    <col min="296" max="297" width="10.6640625" customWidth="1"/>
    <col min="298" max="298" width="13.5" customWidth="1"/>
    <col min="299" max="299" width="10.6640625" customWidth="1"/>
    <col min="300" max="301" width="9.1640625" customWidth="1"/>
    <col min="513" max="513" width="11.5" bestFit="1" customWidth="1"/>
    <col min="515" max="515" width="23" customWidth="1"/>
    <col min="516" max="516" width="11.1640625" customWidth="1"/>
    <col min="517" max="517" width="19.5" customWidth="1"/>
    <col min="518" max="518" width="10.5" customWidth="1"/>
    <col min="519" max="519" width="12.33203125" customWidth="1"/>
    <col min="520" max="520" width="11.33203125" customWidth="1"/>
    <col min="532" max="532" width="18.33203125" customWidth="1"/>
    <col min="533" max="533" width="10.6640625" customWidth="1"/>
    <col min="534" max="534" width="11" customWidth="1"/>
    <col min="535" max="535" width="10.83203125" customWidth="1"/>
    <col min="536" max="536" width="10.6640625" bestFit="1" customWidth="1"/>
    <col min="537" max="540" width="10.6640625" customWidth="1"/>
    <col min="541" max="541" width="9.1640625" customWidth="1"/>
    <col min="542" max="544" width="10.6640625" customWidth="1"/>
    <col min="545" max="551" width="9.1640625" customWidth="1"/>
    <col min="552" max="553" width="10.6640625" customWidth="1"/>
    <col min="554" max="554" width="13.5" customWidth="1"/>
    <col min="555" max="555" width="10.6640625" customWidth="1"/>
    <col min="556" max="557" width="9.1640625" customWidth="1"/>
    <col min="769" max="769" width="11.5" bestFit="1" customWidth="1"/>
    <col min="771" max="771" width="23" customWidth="1"/>
    <col min="772" max="772" width="11.1640625" customWidth="1"/>
    <col min="773" max="773" width="19.5" customWidth="1"/>
    <col min="774" max="774" width="10.5" customWidth="1"/>
    <col min="775" max="775" width="12.33203125" customWidth="1"/>
    <col min="776" max="776" width="11.33203125" customWidth="1"/>
    <col min="788" max="788" width="18.33203125" customWidth="1"/>
    <col min="789" max="789" width="10.6640625" customWidth="1"/>
    <col min="790" max="790" width="11" customWidth="1"/>
    <col min="791" max="791" width="10.83203125" customWidth="1"/>
    <col min="792" max="792" width="10.6640625" bestFit="1" customWidth="1"/>
    <col min="793" max="796" width="10.6640625" customWidth="1"/>
    <col min="797" max="797" width="9.1640625" customWidth="1"/>
    <col min="798" max="800" width="10.6640625" customWidth="1"/>
    <col min="801" max="807" width="9.1640625" customWidth="1"/>
    <col min="808" max="809" width="10.6640625" customWidth="1"/>
    <col min="810" max="810" width="13.5" customWidth="1"/>
    <col min="811" max="811" width="10.6640625" customWidth="1"/>
    <col min="812" max="813" width="9.1640625" customWidth="1"/>
    <col min="1025" max="1025" width="11.5" bestFit="1" customWidth="1"/>
    <col min="1027" max="1027" width="23" customWidth="1"/>
    <col min="1028" max="1028" width="11.1640625" customWidth="1"/>
    <col min="1029" max="1029" width="19.5" customWidth="1"/>
    <col min="1030" max="1030" width="10.5" customWidth="1"/>
    <col min="1031" max="1031" width="12.33203125" customWidth="1"/>
    <col min="1032" max="1032" width="11.33203125" customWidth="1"/>
    <col min="1044" max="1044" width="18.33203125" customWidth="1"/>
    <col min="1045" max="1045" width="10.6640625" customWidth="1"/>
    <col min="1046" max="1046" width="11" customWidth="1"/>
    <col min="1047" max="1047" width="10.83203125" customWidth="1"/>
    <col min="1048" max="1048" width="10.6640625" bestFit="1" customWidth="1"/>
    <col min="1049" max="1052" width="10.6640625" customWidth="1"/>
    <col min="1053" max="1053" width="9.1640625" customWidth="1"/>
    <col min="1054" max="1056" width="10.6640625" customWidth="1"/>
    <col min="1057" max="1063" width="9.1640625" customWidth="1"/>
    <col min="1064" max="1065" width="10.6640625" customWidth="1"/>
    <col min="1066" max="1066" width="13.5" customWidth="1"/>
    <col min="1067" max="1067" width="10.6640625" customWidth="1"/>
    <col min="1068" max="1069" width="9.1640625" customWidth="1"/>
    <col min="1281" max="1281" width="11.5" bestFit="1" customWidth="1"/>
    <col min="1283" max="1283" width="23" customWidth="1"/>
    <col min="1284" max="1284" width="11.1640625" customWidth="1"/>
    <col min="1285" max="1285" width="19.5" customWidth="1"/>
    <col min="1286" max="1286" width="10.5" customWidth="1"/>
    <col min="1287" max="1287" width="12.33203125" customWidth="1"/>
    <col min="1288" max="1288" width="11.33203125" customWidth="1"/>
    <col min="1300" max="1300" width="18.33203125" customWidth="1"/>
    <col min="1301" max="1301" width="10.6640625" customWidth="1"/>
    <col min="1302" max="1302" width="11" customWidth="1"/>
    <col min="1303" max="1303" width="10.83203125" customWidth="1"/>
    <col min="1304" max="1304" width="10.6640625" bestFit="1" customWidth="1"/>
    <col min="1305" max="1308" width="10.6640625" customWidth="1"/>
    <col min="1309" max="1309" width="9.1640625" customWidth="1"/>
    <col min="1310" max="1312" width="10.6640625" customWidth="1"/>
    <col min="1313" max="1319" width="9.1640625" customWidth="1"/>
    <col min="1320" max="1321" width="10.6640625" customWidth="1"/>
    <col min="1322" max="1322" width="13.5" customWidth="1"/>
    <col min="1323" max="1323" width="10.6640625" customWidth="1"/>
    <col min="1324" max="1325" width="9.1640625" customWidth="1"/>
    <col min="1537" max="1537" width="11.5" bestFit="1" customWidth="1"/>
    <col min="1539" max="1539" width="23" customWidth="1"/>
    <col min="1540" max="1540" width="11.1640625" customWidth="1"/>
    <col min="1541" max="1541" width="19.5" customWidth="1"/>
    <col min="1542" max="1542" width="10.5" customWidth="1"/>
    <col min="1543" max="1543" width="12.33203125" customWidth="1"/>
    <col min="1544" max="1544" width="11.33203125" customWidth="1"/>
    <col min="1556" max="1556" width="18.33203125" customWidth="1"/>
    <col min="1557" max="1557" width="10.6640625" customWidth="1"/>
    <col min="1558" max="1558" width="11" customWidth="1"/>
    <col min="1559" max="1559" width="10.83203125" customWidth="1"/>
    <col min="1560" max="1560" width="10.6640625" bestFit="1" customWidth="1"/>
    <col min="1561" max="1564" width="10.6640625" customWidth="1"/>
    <col min="1565" max="1565" width="9.1640625" customWidth="1"/>
    <col min="1566" max="1568" width="10.6640625" customWidth="1"/>
    <col min="1569" max="1575" width="9.1640625" customWidth="1"/>
    <col min="1576" max="1577" width="10.6640625" customWidth="1"/>
    <col min="1578" max="1578" width="13.5" customWidth="1"/>
    <col min="1579" max="1579" width="10.6640625" customWidth="1"/>
    <col min="1580" max="1581" width="9.1640625" customWidth="1"/>
    <col min="1793" max="1793" width="11.5" bestFit="1" customWidth="1"/>
    <col min="1795" max="1795" width="23" customWidth="1"/>
    <col min="1796" max="1796" width="11.1640625" customWidth="1"/>
    <col min="1797" max="1797" width="19.5" customWidth="1"/>
    <col min="1798" max="1798" width="10.5" customWidth="1"/>
    <col min="1799" max="1799" width="12.33203125" customWidth="1"/>
    <col min="1800" max="1800" width="11.33203125" customWidth="1"/>
    <col min="1812" max="1812" width="18.33203125" customWidth="1"/>
    <col min="1813" max="1813" width="10.6640625" customWidth="1"/>
    <col min="1814" max="1814" width="11" customWidth="1"/>
    <col min="1815" max="1815" width="10.83203125" customWidth="1"/>
    <col min="1816" max="1816" width="10.6640625" bestFit="1" customWidth="1"/>
    <col min="1817" max="1820" width="10.6640625" customWidth="1"/>
    <col min="1821" max="1821" width="9.1640625" customWidth="1"/>
    <col min="1822" max="1824" width="10.6640625" customWidth="1"/>
    <col min="1825" max="1831" width="9.1640625" customWidth="1"/>
    <col min="1832" max="1833" width="10.6640625" customWidth="1"/>
    <col min="1834" max="1834" width="13.5" customWidth="1"/>
    <col min="1835" max="1835" width="10.6640625" customWidth="1"/>
    <col min="1836" max="1837" width="9.1640625" customWidth="1"/>
    <col min="2049" max="2049" width="11.5" bestFit="1" customWidth="1"/>
    <col min="2051" max="2051" width="23" customWidth="1"/>
    <col min="2052" max="2052" width="11.1640625" customWidth="1"/>
    <col min="2053" max="2053" width="19.5" customWidth="1"/>
    <col min="2054" max="2054" width="10.5" customWidth="1"/>
    <col min="2055" max="2055" width="12.33203125" customWidth="1"/>
    <col min="2056" max="2056" width="11.33203125" customWidth="1"/>
    <col min="2068" max="2068" width="18.33203125" customWidth="1"/>
    <col min="2069" max="2069" width="10.6640625" customWidth="1"/>
    <col min="2070" max="2070" width="11" customWidth="1"/>
    <col min="2071" max="2071" width="10.83203125" customWidth="1"/>
    <col min="2072" max="2072" width="10.6640625" bestFit="1" customWidth="1"/>
    <col min="2073" max="2076" width="10.6640625" customWidth="1"/>
    <col min="2077" max="2077" width="9.1640625" customWidth="1"/>
    <col min="2078" max="2080" width="10.6640625" customWidth="1"/>
    <col min="2081" max="2087" width="9.1640625" customWidth="1"/>
    <col min="2088" max="2089" width="10.6640625" customWidth="1"/>
    <col min="2090" max="2090" width="13.5" customWidth="1"/>
    <col min="2091" max="2091" width="10.6640625" customWidth="1"/>
    <col min="2092" max="2093" width="9.1640625" customWidth="1"/>
    <col min="2305" max="2305" width="11.5" bestFit="1" customWidth="1"/>
    <col min="2307" max="2307" width="23" customWidth="1"/>
    <col min="2308" max="2308" width="11.1640625" customWidth="1"/>
    <col min="2309" max="2309" width="19.5" customWidth="1"/>
    <col min="2310" max="2310" width="10.5" customWidth="1"/>
    <col min="2311" max="2311" width="12.33203125" customWidth="1"/>
    <col min="2312" max="2312" width="11.33203125" customWidth="1"/>
    <col min="2324" max="2324" width="18.33203125" customWidth="1"/>
    <col min="2325" max="2325" width="10.6640625" customWidth="1"/>
    <col min="2326" max="2326" width="11" customWidth="1"/>
    <col min="2327" max="2327" width="10.83203125" customWidth="1"/>
    <col min="2328" max="2328" width="10.6640625" bestFit="1" customWidth="1"/>
    <col min="2329" max="2332" width="10.6640625" customWidth="1"/>
    <col min="2333" max="2333" width="9.1640625" customWidth="1"/>
    <col min="2334" max="2336" width="10.6640625" customWidth="1"/>
    <col min="2337" max="2343" width="9.1640625" customWidth="1"/>
    <col min="2344" max="2345" width="10.6640625" customWidth="1"/>
    <col min="2346" max="2346" width="13.5" customWidth="1"/>
    <col min="2347" max="2347" width="10.6640625" customWidth="1"/>
    <col min="2348" max="2349" width="9.1640625" customWidth="1"/>
    <col min="2561" max="2561" width="11.5" bestFit="1" customWidth="1"/>
    <col min="2563" max="2563" width="23" customWidth="1"/>
    <col min="2564" max="2564" width="11.1640625" customWidth="1"/>
    <col min="2565" max="2565" width="19.5" customWidth="1"/>
    <col min="2566" max="2566" width="10.5" customWidth="1"/>
    <col min="2567" max="2567" width="12.33203125" customWidth="1"/>
    <col min="2568" max="2568" width="11.33203125" customWidth="1"/>
    <col min="2580" max="2580" width="18.33203125" customWidth="1"/>
    <col min="2581" max="2581" width="10.6640625" customWidth="1"/>
    <col min="2582" max="2582" width="11" customWidth="1"/>
    <col min="2583" max="2583" width="10.83203125" customWidth="1"/>
    <col min="2584" max="2584" width="10.6640625" bestFit="1" customWidth="1"/>
    <col min="2585" max="2588" width="10.6640625" customWidth="1"/>
    <col min="2589" max="2589" width="9.1640625" customWidth="1"/>
    <col min="2590" max="2592" width="10.6640625" customWidth="1"/>
    <col min="2593" max="2599" width="9.1640625" customWidth="1"/>
    <col min="2600" max="2601" width="10.6640625" customWidth="1"/>
    <col min="2602" max="2602" width="13.5" customWidth="1"/>
    <col min="2603" max="2603" width="10.6640625" customWidth="1"/>
    <col min="2604" max="2605" width="9.1640625" customWidth="1"/>
    <col min="2817" max="2817" width="11.5" bestFit="1" customWidth="1"/>
    <col min="2819" max="2819" width="23" customWidth="1"/>
    <col min="2820" max="2820" width="11.1640625" customWidth="1"/>
    <col min="2821" max="2821" width="19.5" customWidth="1"/>
    <col min="2822" max="2822" width="10.5" customWidth="1"/>
    <col min="2823" max="2823" width="12.33203125" customWidth="1"/>
    <col min="2824" max="2824" width="11.33203125" customWidth="1"/>
    <col min="2836" max="2836" width="18.33203125" customWidth="1"/>
    <col min="2837" max="2837" width="10.6640625" customWidth="1"/>
    <col min="2838" max="2838" width="11" customWidth="1"/>
    <col min="2839" max="2839" width="10.83203125" customWidth="1"/>
    <col min="2840" max="2840" width="10.6640625" bestFit="1" customWidth="1"/>
    <col min="2841" max="2844" width="10.6640625" customWidth="1"/>
    <col min="2845" max="2845" width="9.1640625" customWidth="1"/>
    <col min="2846" max="2848" width="10.6640625" customWidth="1"/>
    <col min="2849" max="2855" width="9.1640625" customWidth="1"/>
    <col min="2856" max="2857" width="10.6640625" customWidth="1"/>
    <col min="2858" max="2858" width="13.5" customWidth="1"/>
    <col min="2859" max="2859" width="10.6640625" customWidth="1"/>
    <col min="2860" max="2861" width="9.1640625" customWidth="1"/>
    <col min="3073" max="3073" width="11.5" bestFit="1" customWidth="1"/>
    <col min="3075" max="3075" width="23" customWidth="1"/>
    <col min="3076" max="3076" width="11.1640625" customWidth="1"/>
    <col min="3077" max="3077" width="19.5" customWidth="1"/>
    <col min="3078" max="3078" width="10.5" customWidth="1"/>
    <col min="3079" max="3079" width="12.33203125" customWidth="1"/>
    <col min="3080" max="3080" width="11.33203125" customWidth="1"/>
    <col min="3092" max="3092" width="18.33203125" customWidth="1"/>
    <col min="3093" max="3093" width="10.6640625" customWidth="1"/>
    <col min="3094" max="3094" width="11" customWidth="1"/>
    <col min="3095" max="3095" width="10.83203125" customWidth="1"/>
    <col min="3096" max="3096" width="10.6640625" bestFit="1" customWidth="1"/>
    <col min="3097" max="3100" width="10.6640625" customWidth="1"/>
    <col min="3101" max="3101" width="9.1640625" customWidth="1"/>
    <col min="3102" max="3104" width="10.6640625" customWidth="1"/>
    <col min="3105" max="3111" width="9.1640625" customWidth="1"/>
    <col min="3112" max="3113" width="10.6640625" customWidth="1"/>
    <col min="3114" max="3114" width="13.5" customWidth="1"/>
    <col min="3115" max="3115" width="10.6640625" customWidth="1"/>
    <col min="3116" max="3117" width="9.1640625" customWidth="1"/>
    <col min="3329" max="3329" width="11.5" bestFit="1" customWidth="1"/>
    <col min="3331" max="3331" width="23" customWidth="1"/>
    <col min="3332" max="3332" width="11.1640625" customWidth="1"/>
    <col min="3333" max="3333" width="19.5" customWidth="1"/>
    <col min="3334" max="3334" width="10.5" customWidth="1"/>
    <col min="3335" max="3335" width="12.33203125" customWidth="1"/>
    <col min="3336" max="3336" width="11.33203125" customWidth="1"/>
    <col min="3348" max="3348" width="18.33203125" customWidth="1"/>
    <col min="3349" max="3349" width="10.6640625" customWidth="1"/>
    <col min="3350" max="3350" width="11" customWidth="1"/>
    <col min="3351" max="3351" width="10.83203125" customWidth="1"/>
    <col min="3352" max="3352" width="10.6640625" bestFit="1" customWidth="1"/>
    <col min="3353" max="3356" width="10.6640625" customWidth="1"/>
    <col min="3357" max="3357" width="9.1640625" customWidth="1"/>
    <col min="3358" max="3360" width="10.6640625" customWidth="1"/>
    <col min="3361" max="3367" width="9.1640625" customWidth="1"/>
    <col min="3368" max="3369" width="10.6640625" customWidth="1"/>
    <col min="3370" max="3370" width="13.5" customWidth="1"/>
    <col min="3371" max="3371" width="10.6640625" customWidth="1"/>
    <col min="3372" max="3373" width="9.1640625" customWidth="1"/>
    <col min="3585" max="3585" width="11.5" bestFit="1" customWidth="1"/>
    <col min="3587" max="3587" width="23" customWidth="1"/>
    <col min="3588" max="3588" width="11.1640625" customWidth="1"/>
    <col min="3589" max="3589" width="19.5" customWidth="1"/>
    <col min="3590" max="3590" width="10.5" customWidth="1"/>
    <col min="3591" max="3591" width="12.33203125" customWidth="1"/>
    <col min="3592" max="3592" width="11.33203125" customWidth="1"/>
    <col min="3604" max="3604" width="18.33203125" customWidth="1"/>
    <col min="3605" max="3605" width="10.6640625" customWidth="1"/>
    <col min="3606" max="3606" width="11" customWidth="1"/>
    <col min="3607" max="3607" width="10.83203125" customWidth="1"/>
    <col min="3608" max="3608" width="10.6640625" bestFit="1" customWidth="1"/>
    <col min="3609" max="3612" width="10.6640625" customWidth="1"/>
    <col min="3613" max="3613" width="9.1640625" customWidth="1"/>
    <col min="3614" max="3616" width="10.6640625" customWidth="1"/>
    <col min="3617" max="3623" width="9.1640625" customWidth="1"/>
    <col min="3624" max="3625" width="10.6640625" customWidth="1"/>
    <col min="3626" max="3626" width="13.5" customWidth="1"/>
    <col min="3627" max="3627" width="10.6640625" customWidth="1"/>
    <col min="3628" max="3629" width="9.1640625" customWidth="1"/>
    <col min="3841" max="3841" width="11.5" bestFit="1" customWidth="1"/>
    <col min="3843" max="3843" width="23" customWidth="1"/>
    <col min="3844" max="3844" width="11.1640625" customWidth="1"/>
    <col min="3845" max="3845" width="19.5" customWidth="1"/>
    <col min="3846" max="3846" width="10.5" customWidth="1"/>
    <col min="3847" max="3847" width="12.33203125" customWidth="1"/>
    <col min="3848" max="3848" width="11.33203125" customWidth="1"/>
    <col min="3860" max="3860" width="18.33203125" customWidth="1"/>
    <col min="3861" max="3861" width="10.6640625" customWidth="1"/>
    <col min="3862" max="3862" width="11" customWidth="1"/>
    <col min="3863" max="3863" width="10.83203125" customWidth="1"/>
    <col min="3864" max="3864" width="10.6640625" bestFit="1" customWidth="1"/>
    <col min="3865" max="3868" width="10.6640625" customWidth="1"/>
    <col min="3869" max="3869" width="9.1640625" customWidth="1"/>
    <col min="3870" max="3872" width="10.6640625" customWidth="1"/>
    <col min="3873" max="3879" width="9.1640625" customWidth="1"/>
    <col min="3880" max="3881" width="10.6640625" customWidth="1"/>
    <col min="3882" max="3882" width="13.5" customWidth="1"/>
    <col min="3883" max="3883" width="10.6640625" customWidth="1"/>
    <col min="3884" max="3885" width="9.1640625" customWidth="1"/>
    <col min="4097" max="4097" width="11.5" bestFit="1" customWidth="1"/>
    <col min="4099" max="4099" width="23" customWidth="1"/>
    <col min="4100" max="4100" width="11.1640625" customWidth="1"/>
    <col min="4101" max="4101" width="19.5" customWidth="1"/>
    <col min="4102" max="4102" width="10.5" customWidth="1"/>
    <col min="4103" max="4103" width="12.33203125" customWidth="1"/>
    <col min="4104" max="4104" width="11.33203125" customWidth="1"/>
    <col min="4116" max="4116" width="18.33203125" customWidth="1"/>
    <col min="4117" max="4117" width="10.6640625" customWidth="1"/>
    <col min="4118" max="4118" width="11" customWidth="1"/>
    <col min="4119" max="4119" width="10.83203125" customWidth="1"/>
    <col min="4120" max="4120" width="10.6640625" bestFit="1" customWidth="1"/>
    <col min="4121" max="4124" width="10.6640625" customWidth="1"/>
    <col min="4125" max="4125" width="9.1640625" customWidth="1"/>
    <col min="4126" max="4128" width="10.6640625" customWidth="1"/>
    <col min="4129" max="4135" width="9.1640625" customWidth="1"/>
    <col min="4136" max="4137" width="10.6640625" customWidth="1"/>
    <col min="4138" max="4138" width="13.5" customWidth="1"/>
    <col min="4139" max="4139" width="10.6640625" customWidth="1"/>
    <col min="4140" max="4141" width="9.1640625" customWidth="1"/>
    <col min="4353" max="4353" width="11.5" bestFit="1" customWidth="1"/>
    <col min="4355" max="4355" width="23" customWidth="1"/>
    <col min="4356" max="4356" width="11.1640625" customWidth="1"/>
    <col min="4357" max="4357" width="19.5" customWidth="1"/>
    <col min="4358" max="4358" width="10.5" customWidth="1"/>
    <col min="4359" max="4359" width="12.33203125" customWidth="1"/>
    <col min="4360" max="4360" width="11.33203125" customWidth="1"/>
    <col min="4372" max="4372" width="18.33203125" customWidth="1"/>
    <col min="4373" max="4373" width="10.6640625" customWidth="1"/>
    <col min="4374" max="4374" width="11" customWidth="1"/>
    <col min="4375" max="4375" width="10.83203125" customWidth="1"/>
    <col min="4376" max="4376" width="10.6640625" bestFit="1" customWidth="1"/>
    <col min="4377" max="4380" width="10.6640625" customWidth="1"/>
    <col min="4381" max="4381" width="9.1640625" customWidth="1"/>
    <col min="4382" max="4384" width="10.6640625" customWidth="1"/>
    <col min="4385" max="4391" width="9.1640625" customWidth="1"/>
    <col min="4392" max="4393" width="10.6640625" customWidth="1"/>
    <col min="4394" max="4394" width="13.5" customWidth="1"/>
    <col min="4395" max="4395" width="10.6640625" customWidth="1"/>
    <col min="4396" max="4397" width="9.1640625" customWidth="1"/>
    <col min="4609" max="4609" width="11.5" bestFit="1" customWidth="1"/>
    <col min="4611" max="4611" width="23" customWidth="1"/>
    <col min="4612" max="4612" width="11.1640625" customWidth="1"/>
    <col min="4613" max="4613" width="19.5" customWidth="1"/>
    <col min="4614" max="4614" width="10.5" customWidth="1"/>
    <col min="4615" max="4615" width="12.33203125" customWidth="1"/>
    <col min="4616" max="4616" width="11.33203125" customWidth="1"/>
    <col min="4628" max="4628" width="18.33203125" customWidth="1"/>
    <col min="4629" max="4629" width="10.6640625" customWidth="1"/>
    <col min="4630" max="4630" width="11" customWidth="1"/>
    <col min="4631" max="4631" width="10.83203125" customWidth="1"/>
    <col min="4632" max="4632" width="10.6640625" bestFit="1" customWidth="1"/>
    <col min="4633" max="4636" width="10.6640625" customWidth="1"/>
    <col min="4637" max="4637" width="9.1640625" customWidth="1"/>
    <col min="4638" max="4640" width="10.6640625" customWidth="1"/>
    <col min="4641" max="4647" width="9.1640625" customWidth="1"/>
    <col min="4648" max="4649" width="10.6640625" customWidth="1"/>
    <col min="4650" max="4650" width="13.5" customWidth="1"/>
    <col min="4651" max="4651" width="10.6640625" customWidth="1"/>
    <col min="4652" max="4653" width="9.1640625" customWidth="1"/>
    <col min="4865" max="4865" width="11.5" bestFit="1" customWidth="1"/>
    <col min="4867" max="4867" width="23" customWidth="1"/>
    <col min="4868" max="4868" width="11.1640625" customWidth="1"/>
    <col min="4869" max="4869" width="19.5" customWidth="1"/>
    <col min="4870" max="4870" width="10.5" customWidth="1"/>
    <col min="4871" max="4871" width="12.33203125" customWidth="1"/>
    <col min="4872" max="4872" width="11.33203125" customWidth="1"/>
    <col min="4884" max="4884" width="18.33203125" customWidth="1"/>
    <col min="4885" max="4885" width="10.6640625" customWidth="1"/>
    <col min="4886" max="4886" width="11" customWidth="1"/>
    <col min="4887" max="4887" width="10.83203125" customWidth="1"/>
    <col min="4888" max="4888" width="10.6640625" bestFit="1" customWidth="1"/>
    <col min="4889" max="4892" width="10.6640625" customWidth="1"/>
    <col min="4893" max="4893" width="9.1640625" customWidth="1"/>
    <col min="4894" max="4896" width="10.6640625" customWidth="1"/>
    <col min="4897" max="4903" width="9.1640625" customWidth="1"/>
    <col min="4904" max="4905" width="10.6640625" customWidth="1"/>
    <col min="4906" max="4906" width="13.5" customWidth="1"/>
    <col min="4907" max="4907" width="10.6640625" customWidth="1"/>
    <col min="4908" max="4909" width="9.1640625" customWidth="1"/>
    <col min="5121" max="5121" width="11.5" bestFit="1" customWidth="1"/>
    <col min="5123" max="5123" width="23" customWidth="1"/>
    <col min="5124" max="5124" width="11.1640625" customWidth="1"/>
    <col min="5125" max="5125" width="19.5" customWidth="1"/>
    <col min="5126" max="5126" width="10.5" customWidth="1"/>
    <col min="5127" max="5127" width="12.33203125" customWidth="1"/>
    <col min="5128" max="5128" width="11.33203125" customWidth="1"/>
    <col min="5140" max="5140" width="18.33203125" customWidth="1"/>
    <col min="5141" max="5141" width="10.6640625" customWidth="1"/>
    <col min="5142" max="5142" width="11" customWidth="1"/>
    <col min="5143" max="5143" width="10.83203125" customWidth="1"/>
    <col min="5144" max="5144" width="10.6640625" bestFit="1" customWidth="1"/>
    <col min="5145" max="5148" width="10.6640625" customWidth="1"/>
    <col min="5149" max="5149" width="9.1640625" customWidth="1"/>
    <col min="5150" max="5152" width="10.6640625" customWidth="1"/>
    <col min="5153" max="5159" width="9.1640625" customWidth="1"/>
    <col min="5160" max="5161" width="10.6640625" customWidth="1"/>
    <col min="5162" max="5162" width="13.5" customWidth="1"/>
    <col min="5163" max="5163" width="10.6640625" customWidth="1"/>
    <col min="5164" max="5165" width="9.1640625" customWidth="1"/>
    <col min="5377" max="5377" width="11.5" bestFit="1" customWidth="1"/>
    <col min="5379" max="5379" width="23" customWidth="1"/>
    <col min="5380" max="5380" width="11.1640625" customWidth="1"/>
    <col min="5381" max="5381" width="19.5" customWidth="1"/>
    <col min="5382" max="5382" width="10.5" customWidth="1"/>
    <col min="5383" max="5383" width="12.33203125" customWidth="1"/>
    <col min="5384" max="5384" width="11.33203125" customWidth="1"/>
    <col min="5396" max="5396" width="18.33203125" customWidth="1"/>
    <col min="5397" max="5397" width="10.6640625" customWidth="1"/>
    <col min="5398" max="5398" width="11" customWidth="1"/>
    <col min="5399" max="5399" width="10.83203125" customWidth="1"/>
    <col min="5400" max="5400" width="10.6640625" bestFit="1" customWidth="1"/>
    <col min="5401" max="5404" width="10.6640625" customWidth="1"/>
    <col min="5405" max="5405" width="9.1640625" customWidth="1"/>
    <col min="5406" max="5408" width="10.6640625" customWidth="1"/>
    <col min="5409" max="5415" width="9.1640625" customWidth="1"/>
    <col min="5416" max="5417" width="10.6640625" customWidth="1"/>
    <col min="5418" max="5418" width="13.5" customWidth="1"/>
    <col min="5419" max="5419" width="10.6640625" customWidth="1"/>
    <col min="5420" max="5421" width="9.1640625" customWidth="1"/>
    <col min="5633" max="5633" width="11.5" bestFit="1" customWidth="1"/>
    <col min="5635" max="5635" width="23" customWidth="1"/>
    <col min="5636" max="5636" width="11.1640625" customWidth="1"/>
    <col min="5637" max="5637" width="19.5" customWidth="1"/>
    <col min="5638" max="5638" width="10.5" customWidth="1"/>
    <col min="5639" max="5639" width="12.33203125" customWidth="1"/>
    <col min="5640" max="5640" width="11.33203125" customWidth="1"/>
    <col min="5652" max="5652" width="18.33203125" customWidth="1"/>
    <col min="5653" max="5653" width="10.6640625" customWidth="1"/>
    <col min="5654" max="5654" width="11" customWidth="1"/>
    <col min="5655" max="5655" width="10.83203125" customWidth="1"/>
    <col min="5656" max="5656" width="10.6640625" bestFit="1" customWidth="1"/>
    <col min="5657" max="5660" width="10.6640625" customWidth="1"/>
    <col min="5661" max="5661" width="9.1640625" customWidth="1"/>
    <col min="5662" max="5664" width="10.6640625" customWidth="1"/>
    <col min="5665" max="5671" width="9.1640625" customWidth="1"/>
    <col min="5672" max="5673" width="10.6640625" customWidth="1"/>
    <col min="5674" max="5674" width="13.5" customWidth="1"/>
    <col min="5675" max="5675" width="10.6640625" customWidth="1"/>
    <col min="5676" max="5677" width="9.1640625" customWidth="1"/>
    <col min="5889" max="5889" width="11.5" bestFit="1" customWidth="1"/>
    <col min="5891" max="5891" width="23" customWidth="1"/>
    <col min="5892" max="5892" width="11.1640625" customWidth="1"/>
    <col min="5893" max="5893" width="19.5" customWidth="1"/>
    <col min="5894" max="5894" width="10.5" customWidth="1"/>
    <col min="5895" max="5895" width="12.33203125" customWidth="1"/>
    <col min="5896" max="5896" width="11.33203125" customWidth="1"/>
    <col min="5908" max="5908" width="18.33203125" customWidth="1"/>
    <col min="5909" max="5909" width="10.6640625" customWidth="1"/>
    <col min="5910" max="5910" width="11" customWidth="1"/>
    <col min="5911" max="5911" width="10.83203125" customWidth="1"/>
    <col min="5912" max="5912" width="10.6640625" bestFit="1" customWidth="1"/>
    <col min="5913" max="5916" width="10.6640625" customWidth="1"/>
    <col min="5917" max="5917" width="9.1640625" customWidth="1"/>
    <col min="5918" max="5920" width="10.6640625" customWidth="1"/>
    <col min="5921" max="5927" width="9.1640625" customWidth="1"/>
    <col min="5928" max="5929" width="10.6640625" customWidth="1"/>
    <col min="5930" max="5930" width="13.5" customWidth="1"/>
    <col min="5931" max="5931" width="10.6640625" customWidth="1"/>
    <col min="5932" max="5933" width="9.1640625" customWidth="1"/>
    <col min="6145" max="6145" width="11.5" bestFit="1" customWidth="1"/>
    <col min="6147" max="6147" width="23" customWidth="1"/>
    <col min="6148" max="6148" width="11.1640625" customWidth="1"/>
    <col min="6149" max="6149" width="19.5" customWidth="1"/>
    <col min="6150" max="6150" width="10.5" customWidth="1"/>
    <col min="6151" max="6151" width="12.33203125" customWidth="1"/>
    <col min="6152" max="6152" width="11.33203125" customWidth="1"/>
    <col min="6164" max="6164" width="18.33203125" customWidth="1"/>
    <col min="6165" max="6165" width="10.6640625" customWidth="1"/>
    <col min="6166" max="6166" width="11" customWidth="1"/>
    <col min="6167" max="6167" width="10.83203125" customWidth="1"/>
    <col min="6168" max="6168" width="10.6640625" bestFit="1" customWidth="1"/>
    <col min="6169" max="6172" width="10.6640625" customWidth="1"/>
    <col min="6173" max="6173" width="9.1640625" customWidth="1"/>
    <col min="6174" max="6176" width="10.6640625" customWidth="1"/>
    <col min="6177" max="6183" width="9.1640625" customWidth="1"/>
    <col min="6184" max="6185" width="10.6640625" customWidth="1"/>
    <col min="6186" max="6186" width="13.5" customWidth="1"/>
    <col min="6187" max="6187" width="10.6640625" customWidth="1"/>
    <col min="6188" max="6189" width="9.1640625" customWidth="1"/>
    <col min="6401" max="6401" width="11.5" bestFit="1" customWidth="1"/>
    <col min="6403" max="6403" width="23" customWidth="1"/>
    <col min="6404" max="6404" width="11.1640625" customWidth="1"/>
    <col min="6405" max="6405" width="19.5" customWidth="1"/>
    <col min="6406" max="6406" width="10.5" customWidth="1"/>
    <col min="6407" max="6407" width="12.33203125" customWidth="1"/>
    <col min="6408" max="6408" width="11.33203125" customWidth="1"/>
    <col min="6420" max="6420" width="18.33203125" customWidth="1"/>
    <col min="6421" max="6421" width="10.6640625" customWidth="1"/>
    <col min="6422" max="6422" width="11" customWidth="1"/>
    <col min="6423" max="6423" width="10.83203125" customWidth="1"/>
    <col min="6424" max="6424" width="10.6640625" bestFit="1" customWidth="1"/>
    <col min="6425" max="6428" width="10.6640625" customWidth="1"/>
    <col min="6429" max="6429" width="9.1640625" customWidth="1"/>
    <col min="6430" max="6432" width="10.6640625" customWidth="1"/>
    <col min="6433" max="6439" width="9.1640625" customWidth="1"/>
    <col min="6440" max="6441" width="10.6640625" customWidth="1"/>
    <col min="6442" max="6442" width="13.5" customWidth="1"/>
    <col min="6443" max="6443" width="10.6640625" customWidth="1"/>
    <col min="6444" max="6445" width="9.1640625" customWidth="1"/>
    <col min="6657" max="6657" width="11.5" bestFit="1" customWidth="1"/>
    <col min="6659" max="6659" width="23" customWidth="1"/>
    <col min="6660" max="6660" width="11.1640625" customWidth="1"/>
    <col min="6661" max="6661" width="19.5" customWidth="1"/>
    <col min="6662" max="6662" width="10.5" customWidth="1"/>
    <col min="6663" max="6663" width="12.33203125" customWidth="1"/>
    <col min="6664" max="6664" width="11.33203125" customWidth="1"/>
    <col min="6676" max="6676" width="18.33203125" customWidth="1"/>
    <col min="6677" max="6677" width="10.6640625" customWidth="1"/>
    <col min="6678" max="6678" width="11" customWidth="1"/>
    <col min="6679" max="6679" width="10.83203125" customWidth="1"/>
    <col min="6680" max="6680" width="10.6640625" bestFit="1" customWidth="1"/>
    <col min="6681" max="6684" width="10.6640625" customWidth="1"/>
    <col min="6685" max="6685" width="9.1640625" customWidth="1"/>
    <col min="6686" max="6688" width="10.6640625" customWidth="1"/>
    <col min="6689" max="6695" width="9.1640625" customWidth="1"/>
    <col min="6696" max="6697" width="10.6640625" customWidth="1"/>
    <col min="6698" max="6698" width="13.5" customWidth="1"/>
    <col min="6699" max="6699" width="10.6640625" customWidth="1"/>
    <col min="6700" max="6701" width="9.1640625" customWidth="1"/>
    <col min="6913" max="6913" width="11.5" bestFit="1" customWidth="1"/>
    <col min="6915" max="6915" width="23" customWidth="1"/>
    <col min="6916" max="6916" width="11.1640625" customWidth="1"/>
    <col min="6917" max="6917" width="19.5" customWidth="1"/>
    <col min="6918" max="6918" width="10.5" customWidth="1"/>
    <col min="6919" max="6919" width="12.33203125" customWidth="1"/>
    <col min="6920" max="6920" width="11.33203125" customWidth="1"/>
    <col min="6932" max="6932" width="18.33203125" customWidth="1"/>
    <col min="6933" max="6933" width="10.6640625" customWidth="1"/>
    <col min="6934" max="6934" width="11" customWidth="1"/>
    <col min="6935" max="6935" width="10.83203125" customWidth="1"/>
    <col min="6936" max="6936" width="10.6640625" bestFit="1" customWidth="1"/>
    <col min="6937" max="6940" width="10.6640625" customWidth="1"/>
    <col min="6941" max="6941" width="9.1640625" customWidth="1"/>
    <col min="6942" max="6944" width="10.6640625" customWidth="1"/>
    <col min="6945" max="6951" width="9.1640625" customWidth="1"/>
    <col min="6952" max="6953" width="10.6640625" customWidth="1"/>
    <col min="6954" max="6954" width="13.5" customWidth="1"/>
    <col min="6955" max="6955" width="10.6640625" customWidth="1"/>
    <col min="6956" max="6957" width="9.1640625" customWidth="1"/>
    <col min="7169" max="7169" width="11.5" bestFit="1" customWidth="1"/>
    <col min="7171" max="7171" width="23" customWidth="1"/>
    <col min="7172" max="7172" width="11.1640625" customWidth="1"/>
    <col min="7173" max="7173" width="19.5" customWidth="1"/>
    <col min="7174" max="7174" width="10.5" customWidth="1"/>
    <col min="7175" max="7175" width="12.33203125" customWidth="1"/>
    <col min="7176" max="7176" width="11.33203125" customWidth="1"/>
    <col min="7188" max="7188" width="18.33203125" customWidth="1"/>
    <col min="7189" max="7189" width="10.6640625" customWidth="1"/>
    <col min="7190" max="7190" width="11" customWidth="1"/>
    <col min="7191" max="7191" width="10.83203125" customWidth="1"/>
    <col min="7192" max="7192" width="10.6640625" bestFit="1" customWidth="1"/>
    <col min="7193" max="7196" width="10.6640625" customWidth="1"/>
    <col min="7197" max="7197" width="9.1640625" customWidth="1"/>
    <col min="7198" max="7200" width="10.6640625" customWidth="1"/>
    <col min="7201" max="7207" width="9.1640625" customWidth="1"/>
    <col min="7208" max="7209" width="10.6640625" customWidth="1"/>
    <col min="7210" max="7210" width="13.5" customWidth="1"/>
    <col min="7211" max="7211" width="10.6640625" customWidth="1"/>
    <col min="7212" max="7213" width="9.1640625" customWidth="1"/>
    <col min="7425" max="7425" width="11.5" bestFit="1" customWidth="1"/>
    <col min="7427" max="7427" width="23" customWidth="1"/>
    <col min="7428" max="7428" width="11.1640625" customWidth="1"/>
    <col min="7429" max="7429" width="19.5" customWidth="1"/>
    <col min="7430" max="7430" width="10.5" customWidth="1"/>
    <col min="7431" max="7431" width="12.33203125" customWidth="1"/>
    <col min="7432" max="7432" width="11.33203125" customWidth="1"/>
    <col min="7444" max="7444" width="18.33203125" customWidth="1"/>
    <col min="7445" max="7445" width="10.6640625" customWidth="1"/>
    <col min="7446" max="7446" width="11" customWidth="1"/>
    <col min="7447" max="7447" width="10.83203125" customWidth="1"/>
    <col min="7448" max="7448" width="10.6640625" bestFit="1" customWidth="1"/>
    <col min="7449" max="7452" width="10.6640625" customWidth="1"/>
    <col min="7453" max="7453" width="9.1640625" customWidth="1"/>
    <col min="7454" max="7456" width="10.6640625" customWidth="1"/>
    <col min="7457" max="7463" width="9.1640625" customWidth="1"/>
    <col min="7464" max="7465" width="10.6640625" customWidth="1"/>
    <col min="7466" max="7466" width="13.5" customWidth="1"/>
    <col min="7467" max="7467" width="10.6640625" customWidth="1"/>
    <col min="7468" max="7469" width="9.1640625" customWidth="1"/>
    <col min="7681" max="7681" width="11.5" bestFit="1" customWidth="1"/>
    <col min="7683" max="7683" width="23" customWidth="1"/>
    <col min="7684" max="7684" width="11.1640625" customWidth="1"/>
    <col min="7685" max="7685" width="19.5" customWidth="1"/>
    <col min="7686" max="7686" width="10.5" customWidth="1"/>
    <col min="7687" max="7687" width="12.33203125" customWidth="1"/>
    <col min="7688" max="7688" width="11.33203125" customWidth="1"/>
    <col min="7700" max="7700" width="18.33203125" customWidth="1"/>
    <col min="7701" max="7701" width="10.6640625" customWidth="1"/>
    <col min="7702" max="7702" width="11" customWidth="1"/>
    <col min="7703" max="7703" width="10.83203125" customWidth="1"/>
    <col min="7704" max="7704" width="10.6640625" bestFit="1" customWidth="1"/>
    <col min="7705" max="7708" width="10.6640625" customWidth="1"/>
    <col min="7709" max="7709" width="9.1640625" customWidth="1"/>
    <col min="7710" max="7712" width="10.6640625" customWidth="1"/>
    <col min="7713" max="7719" width="9.1640625" customWidth="1"/>
    <col min="7720" max="7721" width="10.6640625" customWidth="1"/>
    <col min="7722" max="7722" width="13.5" customWidth="1"/>
    <col min="7723" max="7723" width="10.6640625" customWidth="1"/>
    <col min="7724" max="7725" width="9.1640625" customWidth="1"/>
    <col min="7937" max="7937" width="11.5" bestFit="1" customWidth="1"/>
    <col min="7939" max="7939" width="23" customWidth="1"/>
    <col min="7940" max="7940" width="11.1640625" customWidth="1"/>
    <col min="7941" max="7941" width="19.5" customWidth="1"/>
    <col min="7942" max="7942" width="10.5" customWidth="1"/>
    <col min="7943" max="7943" width="12.33203125" customWidth="1"/>
    <col min="7944" max="7944" width="11.33203125" customWidth="1"/>
    <col min="7956" max="7956" width="18.33203125" customWidth="1"/>
    <col min="7957" max="7957" width="10.6640625" customWidth="1"/>
    <col min="7958" max="7958" width="11" customWidth="1"/>
    <col min="7959" max="7959" width="10.83203125" customWidth="1"/>
    <col min="7960" max="7960" width="10.6640625" bestFit="1" customWidth="1"/>
    <col min="7961" max="7964" width="10.6640625" customWidth="1"/>
    <col min="7965" max="7965" width="9.1640625" customWidth="1"/>
    <col min="7966" max="7968" width="10.6640625" customWidth="1"/>
    <col min="7969" max="7975" width="9.1640625" customWidth="1"/>
    <col min="7976" max="7977" width="10.6640625" customWidth="1"/>
    <col min="7978" max="7978" width="13.5" customWidth="1"/>
    <col min="7979" max="7979" width="10.6640625" customWidth="1"/>
    <col min="7980" max="7981" width="9.1640625" customWidth="1"/>
    <col min="8193" max="8193" width="11.5" bestFit="1" customWidth="1"/>
    <col min="8195" max="8195" width="23" customWidth="1"/>
    <col min="8196" max="8196" width="11.1640625" customWidth="1"/>
    <col min="8197" max="8197" width="19.5" customWidth="1"/>
    <col min="8198" max="8198" width="10.5" customWidth="1"/>
    <col min="8199" max="8199" width="12.33203125" customWidth="1"/>
    <col min="8200" max="8200" width="11.33203125" customWidth="1"/>
    <col min="8212" max="8212" width="18.33203125" customWidth="1"/>
    <col min="8213" max="8213" width="10.6640625" customWidth="1"/>
    <col min="8214" max="8214" width="11" customWidth="1"/>
    <col min="8215" max="8215" width="10.83203125" customWidth="1"/>
    <col min="8216" max="8216" width="10.6640625" bestFit="1" customWidth="1"/>
    <col min="8217" max="8220" width="10.6640625" customWidth="1"/>
    <col min="8221" max="8221" width="9.1640625" customWidth="1"/>
    <col min="8222" max="8224" width="10.6640625" customWidth="1"/>
    <col min="8225" max="8231" width="9.1640625" customWidth="1"/>
    <col min="8232" max="8233" width="10.6640625" customWidth="1"/>
    <col min="8234" max="8234" width="13.5" customWidth="1"/>
    <col min="8235" max="8235" width="10.6640625" customWidth="1"/>
    <col min="8236" max="8237" width="9.1640625" customWidth="1"/>
    <col min="8449" max="8449" width="11.5" bestFit="1" customWidth="1"/>
    <col min="8451" max="8451" width="23" customWidth="1"/>
    <col min="8452" max="8452" width="11.1640625" customWidth="1"/>
    <col min="8453" max="8453" width="19.5" customWidth="1"/>
    <col min="8454" max="8454" width="10.5" customWidth="1"/>
    <col min="8455" max="8455" width="12.33203125" customWidth="1"/>
    <col min="8456" max="8456" width="11.33203125" customWidth="1"/>
    <col min="8468" max="8468" width="18.33203125" customWidth="1"/>
    <col min="8469" max="8469" width="10.6640625" customWidth="1"/>
    <col min="8470" max="8470" width="11" customWidth="1"/>
    <col min="8471" max="8471" width="10.83203125" customWidth="1"/>
    <col min="8472" max="8472" width="10.6640625" bestFit="1" customWidth="1"/>
    <col min="8473" max="8476" width="10.6640625" customWidth="1"/>
    <col min="8477" max="8477" width="9.1640625" customWidth="1"/>
    <col min="8478" max="8480" width="10.6640625" customWidth="1"/>
    <col min="8481" max="8487" width="9.1640625" customWidth="1"/>
    <col min="8488" max="8489" width="10.6640625" customWidth="1"/>
    <col min="8490" max="8490" width="13.5" customWidth="1"/>
    <col min="8491" max="8491" width="10.6640625" customWidth="1"/>
    <col min="8492" max="8493" width="9.1640625" customWidth="1"/>
    <col min="8705" max="8705" width="11.5" bestFit="1" customWidth="1"/>
    <col min="8707" max="8707" width="23" customWidth="1"/>
    <col min="8708" max="8708" width="11.1640625" customWidth="1"/>
    <col min="8709" max="8709" width="19.5" customWidth="1"/>
    <col min="8710" max="8710" width="10.5" customWidth="1"/>
    <col min="8711" max="8711" width="12.33203125" customWidth="1"/>
    <col min="8712" max="8712" width="11.33203125" customWidth="1"/>
    <col min="8724" max="8724" width="18.33203125" customWidth="1"/>
    <col min="8725" max="8725" width="10.6640625" customWidth="1"/>
    <col min="8726" max="8726" width="11" customWidth="1"/>
    <col min="8727" max="8727" width="10.83203125" customWidth="1"/>
    <col min="8728" max="8728" width="10.6640625" bestFit="1" customWidth="1"/>
    <col min="8729" max="8732" width="10.6640625" customWidth="1"/>
    <col min="8733" max="8733" width="9.1640625" customWidth="1"/>
    <col min="8734" max="8736" width="10.6640625" customWidth="1"/>
    <col min="8737" max="8743" width="9.1640625" customWidth="1"/>
    <col min="8744" max="8745" width="10.6640625" customWidth="1"/>
    <col min="8746" max="8746" width="13.5" customWidth="1"/>
    <col min="8747" max="8747" width="10.6640625" customWidth="1"/>
    <col min="8748" max="8749" width="9.1640625" customWidth="1"/>
    <col min="8961" max="8961" width="11.5" bestFit="1" customWidth="1"/>
    <col min="8963" max="8963" width="23" customWidth="1"/>
    <col min="8964" max="8964" width="11.1640625" customWidth="1"/>
    <col min="8965" max="8965" width="19.5" customWidth="1"/>
    <col min="8966" max="8966" width="10.5" customWidth="1"/>
    <col min="8967" max="8967" width="12.33203125" customWidth="1"/>
    <col min="8968" max="8968" width="11.33203125" customWidth="1"/>
    <col min="8980" max="8980" width="18.33203125" customWidth="1"/>
    <col min="8981" max="8981" width="10.6640625" customWidth="1"/>
    <col min="8982" max="8982" width="11" customWidth="1"/>
    <col min="8983" max="8983" width="10.83203125" customWidth="1"/>
    <col min="8984" max="8984" width="10.6640625" bestFit="1" customWidth="1"/>
    <col min="8985" max="8988" width="10.6640625" customWidth="1"/>
    <col min="8989" max="8989" width="9.1640625" customWidth="1"/>
    <col min="8990" max="8992" width="10.6640625" customWidth="1"/>
    <col min="8993" max="8999" width="9.1640625" customWidth="1"/>
    <col min="9000" max="9001" width="10.6640625" customWidth="1"/>
    <col min="9002" max="9002" width="13.5" customWidth="1"/>
    <col min="9003" max="9003" width="10.6640625" customWidth="1"/>
    <col min="9004" max="9005" width="9.1640625" customWidth="1"/>
    <col min="9217" max="9217" width="11.5" bestFit="1" customWidth="1"/>
    <col min="9219" max="9219" width="23" customWidth="1"/>
    <col min="9220" max="9220" width="11.1640625" customWidth="1"/>
    <col min="9221" max="9221" width="19.5" customWidth="1"/>
    <col min="9222" max="9222" width="10.5" customWidth="1"/>
    <col min="9223" max="9223" width="12.33203125" customWidth="1"/>
    <col min="9224" max="9224" width="11.33203125" customWidth="1"/>
    <col min="9236" max="9236" width="18.33203125" customWidth="1"/>
    <col min="9237" max="9237" width="10.6640625" customWidth="1"/>
    <col min="9238" max="9238" width="11" customWidth="1"/>
    <col min="9239" max="9239" width="10.83203125" customWidth="1"/>
    <col min="9240" max="9240" width="10.6640625" bestFit="1" customWidth="1"/>
    <col min="9241" max="9244" width="10.6640625" customWidth="1"/>
    <col min="9245" max="9245" width="9.1640625" customWidth="1"/>
    <col min="9246" max="9248" width="10.6640625" customWidth="1"/>
    <col min="9249" max="9255" width="9.1640625" customWidth="1"/>
    <col min="9256" max="9257" width="10.6640625" customWidth="1"/>
    <col min="9258" max="9258" width="13.5" customWidth="1"/>
    <col min="9259" max="9259" width="10.6640625" customWidth="1"/>
    <col min="9260" max="9261" width="9.1640625" customWidth="1"/>
    <col min="9473" max="9473" width="11.5" bestFit="1" customWidth="1"/>
    <col min="9475" max="9475" width="23" customWidth="1"/>
    <col min="9476" max="9476" width="11.1640625" customWidth="1"/>
    <col min="9477" max="9477" width="19.5" customWidth="1"/>
    <col min="9478" max="9478" width="10.5" customWidth="1"/>
    <col min="9479" max="9479" width="12.33203125" customWidth="1"/>
    <col min="9480" max="9480" width="11.33203125" customWidth="1"/>
    <col min="9492" max="9492" width="18.33203125" customWidth="1"/>
    <col min="9493" max="9493" width="10.6640625" customWidth="1"/>
    <col min="9494" max="9494" width="11" customWidth="1"/>
    <col min="9495" max="9495" width="10.83203125" customWidth="1"/>
    <col min="9496" max="9496" width="10.6640625" bestFit="1" customWidth="1"/>
    <col min="9497" max="9500" width="10.6640625" customWidth="1"/>
    <col min="9501" max="9501" width="9.1640625" customWidth="1"/>
    <col min="9502" max="9504" width="10.6640625" customWidth="1"/>
    <col min="9505" max="9511" width="9.1640625" customWidth="1"/>
    <col min="9512" max="9513" width="10.6640625" customWidth="1"/>
    <col min="9514" max="9514" width="13.5" customWidth="1"/>
    <col min="9515" max="9515" width="10.6640625" customWidth="1"/>
    <col min="9516" max="9517" width="9.1640625" customWidth="1"/>
    <col min="9729" max="9729" width="11.5" bestFit="1" customWidth="1"/>
    <col min="9731" max="9731" width="23" customWidth="1"/>
    <col min="9732" max="9732" width="11.1640625" customWidth="1"/>
    <col min="9733" max="9733" width="19.5" customWidth="1"/>
    <col min="9734" max="9734" width="10.5" customWidth="1"/>
    <col min="9735" max="9735" width="12.33203125" customWidth="1"/>
    <col min="9736" max="9736" width="11.33203125" customWidth="1"/>
    <col min="9748" max="9748" width="18.33203125" customWidth="1"/>
    <col min="9749" max="9749" width="10.6640625" customWidth="1"/>
    <col min="9750" max="9750" width="11" customWidth="1"/>
    <col min="9751" max="9751" width="10.83203125" customWidth="1"/>
    <col min="9752" max="9752" width="10.6640625" bestFit="1" customWidth="1"/>
    <col min="9753" max="9756" width="10.6640625" customWidth="1"/>
    <col min="9757" max="9757" width="9.1640625" customWidth="1"/>
    <col min="9758" max="9760" width="10.6640625" customWidth="1"/>
    <col min="9761" max="9767" width="9.1640625" customWidth="1"/>
    <col min="9768" max="9769" width="10.6640625" customWidth="1"/>
    <col min="9770" max="9770" width="13.5" customWidth="1"/>
    <col min="9771" max="9771" width="10.6640625" customWidth="1"/>
    <col min="9772" max="9773" width="9.1640625" customWidth="1"/>
    <col min="9985" max="9985" width="11.5" bestFit="1" customWidth="1"/>
    <col min="9987" max="9987" width="23" customWidth="1"/>
    <col min="9988" max="9988" width="11.1640625" customWidth="1"/>
    <col min="9989" max="9989" width="19.5" customWidth="1"/>
    <col min="9990" max="9990" width="10.5" customWidth="1"/>
    <col min="9991" max="9991" width="12.33203125" customWidth="1"/>
    <col min="9992" max="9992" width="11.33203125" customWidth="1"/>
    <col min="10004" max="10004" width="18.33203125" customWidth="1"/>
    <col min="10005" max="10005" width="10.6640625" customWidth="1"/>
    <col min="10006" max="10006" width="11" customWidth="1"/>
    <col min="10007" max="10007" width="10.83203125" customWidth="1"/>
    <col min="10008" max="10008" width="10.6640625" bestFit="1" customWidth="1"/>
    <col min="10009" max="10012" width="10.6640625" customWidth="1"/>
    <col min="10013" max="10013" width="9.1640625" customWidth="1"/>
    <col min="10014" max="10016" width="10.6640625" customWidth="1"/>
    <col min="10017" max="10023" width="9.1640625" customWidth="1"/>
    <col min="10024" max="10025" width="10.6640625" customWidth="1"/>
    <col min="10026" max="10026" width="13.5" customWidth="1"/>
    <col min="10027" max="10027" width="10.6640625" customWidth="1"/>
    <col min="10028" max="10029" width="9.1640625" customWidth="1"/>
    <col min="10241" max="10241" width="11.5" bestFit="1" customWidth="1"/>
    <col min="10243" max="10243" width="23" customWidth="1"/>
    <col min="10244" max="10244" width="11.1640625" customWidth="1"/>
    <col min="10245" max="10245" width="19.5" customWidth="1"/>
    <col min="10246" max="10246" width="10.5" customWidth="1"/>
    <col min="10247" max="10247" width="12.33203125" customWidth="1"/>
    <col min="10248" max="10248" width="11.33203125" customWidth="1"/>
    <col min="10260" max="10260" width="18.33203125" customWidth="1"/>
    <col min="10261" max="10261" width="10.6640625" customWidth="1"/>
    <col min="10262" max="10262" width="11" customWidth="1"/>
    <col min="10263" max="10263" width="10.83203125" customWidth="1"/>
    <col min="10264" max="10264" width="10.6640625" bestFit="1" customWidth="1"/>
    <col min="10265" max="10268" width="10.6640625" customWidth="1"/>
    <col min="10269" max="10269" width="9.1640625" customWidth="1"/>
    <col min="10270" max="10272" width="10.6640625" customWidth="1"/>
    <col min="10273" max="10279" width="9.1640625" customWidth="1"/>
    <col min="10280" max="10281" width="10.6640625" customWidth="1"/>
    <col min="10282" max="10282" width="13.5" customWidth="1"/>
    <col min="10283" max="10283" width="10.6640625" customWidth="1"/>
    <col min="10284" max="10285" width="9.1640625" customWidth="1"/>
    <col min="10497" max="10497" width="11.5" bestFit="1" customWidth="1"/>
    <col min="10499" max="10499" width="23" customWidth="1"/>
    <col min="10500" max="10500" width="11.1640625" customWidth="1"/>
    <col min="10501" max="10501" width="19.5" customWidth="1"/>
    <col min="10502" max="10502" width="10.5" customWidth="1"/>
    <col min="10503" max="10503" width="12.33203125" customWidth="1"/>
    <col min="10504" max="10504" width="11.33203125" customWidth="1"/>
    <col min="10516" max="10516" width="18.33203125" customWidth="1"/>
    <col min="10517" max="10517" width="10.6640625" customWidth="1"/>
    <col min="10518" max="10518" width="11" customWidth="1"/>
    <col min="10519" max="10519" width="10.83203125" customWidth="1"/>
    <col min="10520" max="10520" width="10.6640625" bestFit="1" customWidth="1"/>
    <col min="10521" max="10524" width="10.6640625" customWidth="1"/>
    <col min="10525" max="10525" width="9.1640625" customWidth="1"/>
    <col min="10526" max="10528" width="10.6640625" customWidth="1"/>
    <col min="10529" max="10535" width="9.1640625" customWidth="1"/>
    <col min="10536" max="10537" width="10.6640625" customWidth="1"/>
    <col min="10538" max="10538" width="13.5" customWidth="1"/>
    <col min="10539" max="10539" width="10.6640625" customWidth="1"/>
    <col min="10540" max="10541" width="9.1640625" customWidth="1"/>
    <col min="10753" max="10753" width="11.5" bestFit="1" customWidth="1"/>
    <col min="10755" max="10755" width="23" customWidth="1"/>
    <col min="10756" max="10756" width="11.1640625" customWidth="1"/>
    <col min="10757" max="10757" width="19.5" customWidth="1"/>
    <col min="10758" max="10758" width="10.5" customWidth="1"/>
    <col min="10759" max="10759" width="12.33203125" customWidth="1"/>
    <col min="10760" max="10760" width="11.33203125" customWidth="1"/>
    <col min="10772" max="10772" width="18.33203125" customWidth="1"/>
    <col min="10773" max="10773" width="10.6640625" customWidth="1"/>
    <col min="10774" max="10774" width="11" customWidth="1"/>
    <col min="10775" max="10775" width="10.83203125" customWidth="1"/>
    <col min="10776" max="10776" width="10.6640625" bestFit="1" customWidth="1"/>
    <col min="10777" max="10780" width="10.6640625" customWidth="1"/>
    <col min="10781" max="10781" width="9.1640625" customWidth="1"/>
    <col min="10782" max="10784" width="10.6640625" customWidth="1"/>
    <col min="10785" max="10791" width="9.1640625" customWidth="1"/>
    <col min="10792" max="10793" width="10.6640625" customWidth="1"/>
    <col min="10794" max="10794" width="13.5" customWidth="1"/>
    <col min="10795" max="10795" width="10.6640625" customWidth="1"/>
    <col min="10796" max="10797" width="9.1640625" customWidth="1"/>
    <col min="11009" max="11009" width="11.5" bestFit="1" customWidth="1"/>
    <col min="11011" max="11011" width="23" customWidth="1"/>
    <col min="11012" max="11012" width="11.1640625" customWidth="1"/>
    <col min="11013" max="11013" width="19.5" customWidth="1"/>
    <col min="11014" max="11014" width="10.5" customWidth="1"/>
    <col min="11015" max="11015" width="12.33203125" customWidth="1"/>
    <col min="11016" max="11016" width="11.33203125" customWidth="1"/>
    <col min="11028" max="11028" width="18.33203125" customWidth="1"/>
    <col min="11029" max="11029" width="10.6640625" customWidth="1"/>
    <col min="11030" max="11030" width="11" customWidth="1"/>
    <col min="11031" max="11031" width="10.83203125" customWidth="1"/>
    <col min="11032" max="11032" width="10.6640625" bestFit="1" customWidth="1"/>
    <col min="11033" max="11036" width="10.6640625" customWidth="1"/>
    <col min="11037" max="11037" width="9.1640625" customWidth="1"/>
    <col min="11038" max="11040" width="10.6640625" customWidth="1"/>
    <col min="11041" max="11047" width="9.1640625" customWidth="1"/>
    <col min="11048" max="11049" width="10.6640625" customWidth="1"/>
    <col min="11050" max="11050" width="13.5" customWidth="1"/>
    <col min="11051" max="11051" width="10.6640625" customWidth="1"/>
    <col min="11052" max="11053" width="9.1640625" customWidth="1"/>
    <col min="11265" max="11265" width="11.5" bestFit="1" customWidth="1"/>
    <col min="11267" max="11267" width="23" customWidth="1"/>
    <col min="11268" max="11268" width="11.1640625" customWidth="1"/>
    <col min="11269" max="11269" width="19.5" customWidth="1"/>
    <col min="11270" max="11270" width="10.5" customWidth="1"/>
    <col min="11271" max="11271" width="12.33203125" customWidth="1"/>
    <col min="11272" max="11272" width="11.33203125" customWidth="1"/>
    <col min="11284" max="11284" width="18.33203125" customWidth="1"/>
    <col min="11285" max="11285" width="10.6640625" customWidth="1"/>
    <col min="11286" max="11286" width="11" customWidth="1"/>
    <col min="11287" max="11287" width="10.83203125" customWidth="1"/>
    <col min="11288" max="11288" width="10.6640625" bestFit="1" customWidth="1"/>
    <col min="11289" max="11292" width="10.6640625" customWidth="1"/>
    <col min="11293" max="11293" width="9.1640625" customWidth="1"/>
    <col min="11294" max="11296" width="10.6640625" customWidth="1"/>
    <col min="11297" max="11303" width="9.1640625" customWidth="1"/>
    <col min="11304" max="11305" width="10.6640625" customWidth="1"/>
    <col min="11306" max="11306" width="13.5" customWidth="1"/>
    <col min="11307" max="11307" width="10.6640625" customWidth="1"/>
    <col min="11308" max="11309" width="9.1640625" customWidth="1"/>
    <col min="11521" max="11521" width="11.5" bestFit="1" customWidth="1"/>
    <col min="11523" max="11523" width="23" customWidth="1"/>
    <col min="11524" max="11524" width="11.1640625" customWidth="1"/>
    <col min="11525" max="11525" width="19.5" customWidth="1"/>
    <col min="11526" max="11526" width="10.5" customWidth="1"/>
    <col min="11527" max="11527" width="12.33203125" customWidth="1"/>
    <col min="11528" max="11528" width="11.33203125" customWidth="1"/>
    <col min="11540" max="11540" width="18.33203125" customWidth="1"/>
    <col min="11541" max="11541" width="10.6640625" customWidth="1"/>
    <col min="11542" max="11542" width="11" customWidth="1"/>
    <col min="11543" max="11543" width="10.83203125" customWidth="1"/>
    <col min="11544" max="11544" width="10.6640625" bestFit="1" customWidth="1"/>
    <col min="11545" max="11548" width="10.6640625" customWidth="1"/>
    <col min="11549" max="11549" width="9.1640625" customWidth="1"/>
    <col min="11550" max="11552" width="10.6640625" customWidth="1"/>
    <col min="11553" max="11559" width="9.1640625" customWidth="1"/>
    <col min="11560" max="11561" width="10.6640625" customWidth="1"/>
    <col min="11562" max="11562" width="13.5" customWidth="1"/>
    <col min="11563" max="11563" width="10.6640625" customWidth="1"/>
    <col min="11564" max="11565" width="9.1640625" customWidth="1"/>
    <col min="11777" max="11777" width="11.5" bestFit="1" customWidth="1"/>
    <col min="11779" max="11779" width="23" customWidth="1"/>
    <col min="11780" max="11780" width="11.1640625" customWidth="1"/>
    <col min="11781" max="11781" width="19.5" customWidth="1"/>
    <col min="11782" max="11782" width="10.5" customWidth="1"/>
    <col min="11783" max="11783" width="12.33203125" customWidth="1"/>
    <col min="11784" max="11784" width="11.33203125" customWidth="1"/>
    <col min="11796" max="11796" width="18.33203125" customWidth="1"/>
    <col min="11797" max="11797" width="10.6640625" customWidth="1"/>
    <col min="11798" max="11798" width="11" customWidth="1"/>
    <col min="11799" max="11799" width="10.83203125" customWidth="1"/>
    <col min="11800" max="11800" width="10.6640625" bestFit="1" customWidth="1"/>
    <col min="11801" max="11804" width="10.6640625" customWidth="1"/>
    <col min="11805" max="11805" width="9.1640625" customWidth="1"/>
    <col min="11806" max="11808" width="10.6640625" customWidth="1"/>
    <col min="11809" max="11815" width="9.1640625" customWidth="1"/>
    <col min="11816" max="11817" width="10.6640625" customWidth="1"/>
    <col min="11818" max="11818" width="13.5" customWidth="1"/>
    <col min="11819" max="11819" width="10.6640625" customWidth="1"/>
    <col min="11820" max="11821" width="9.1640625" customWidth="1"/>
    <col min="12033" max="12033" width="11.5" bestFit="1" customWidth="1"/>
    <col min="12035" max="12035" width="23" customWidth="1"/>
    <col min="12036" max="12036" width="11.1640625" customWidth="1"/>
    <col min="12037" max="12037" width="19.5" customWidth="1"/>
    <col min="12038" max="12038" width="10.5" customWidth="1"/>
    <col min="12039" max="12039" width="12.33203125" customWidth="1"/>
    <col min="12040" max="12040" width="11.33203125" customWidth="1"/>
    <col min="12052" max="12052" width="18.33203125" customWidth="1"/>
    <col min="12053" max="12053" width="10.6640625" customWidth="1"/>
    <col min="12054" max="12054" width="11" customWidth="1"/>
    <col min="12055" max="12055" width="10.83203125" customWidth="1"/>
    <col min="12056" max="12056" width="10.6640625" bestFit="1" customWidth="1"/>
    <col min="12057" max="12060" width="10.6640625" customWidth="1"/>
    <col min="12061" max="12061" width="9.1640625" customWidth="1"/>
    <col min="12062" max="12064" width="10.6640625" customWidth="1"/>
    <col min="12065" max="12071" width="9.1640625" customWidth="1"/>
    <col min="12072" max="12073" width="10.6640625" customWidth="1"/>
    <col min="12074" max="12074" width="13.5" customWidth="1"/>
    <col min="12075" max="12075" width="10.6640625" customWidth="1"/>
    <col min="12076" max="12077" width="9.1640625" customWidth="1"/>
    <col min="12289" max="12289" width="11.5" bestFit="1" customWidth="1"/>
    <col min="12291" max="12291" width="23" customWidth="1"/>
    <col min="12292" max="12292" width="11.1640625" customWidth="1"/>
    <col min="12293" max="12293" width="19.5" customWidth="1"/>
    <col min="12294" max="12294" width="10.5" customWidth="1"/>
    <col min="12295" max="12295" width="12.33203125" customWidth="1"/>
    <col min="12296" max="12296" width="11.33203125" customWidth="1"/>
    <col min="12308" max="12308" width="18.33203125" customWidth="1"/>
    <col min="12309" max="12309" width="10.6640625" customWidth="1"/>
    <col min="12310" max="12310" width="11" customWidth="1"/>
    <col min="12311" max="12311" width="10.83203125" customWidth="1"/>
    <col min="12312" max="12312" width="10.6640625" bestFit="1" customWidth="1"/>
    <col min="12313" max="12316" width="10.6640625" customWidth="1"/>
    <col min="12317" max="12317" width="9.1640625" customWidth="1"/>
    <col min="12318" max="12320" width="10.6640625" customWidth="1"/>
    <col min="12321" max="12327" width="9.1640625" customWidth="1"/>
    <col min="12328" max="12329" width="10.6640625" customWidth="1"/>
    <col min="12330" max="12330" width="13.5" customWidth="1"/>
    <col min="12331" max="12331" width="10.6640625" customWidth="1"/>
    <col min="12332" max="12333" width="9.1640625" customWidth="1"/>
    <col min="12545" max="12545" width="11.5" bestFit="1" customWidth="1"/>
    <col min="12547" max="12547" width="23" customWidth="1"/>
    <col min="12548" max="12548" width="11.1640625" customWidth="1"/>
    <col min="12549" max="12549" width="19.5" customWidth="1"/>
    <col min="12550" max="12550" width="10.5" customWidth="1"/>
    <col min="12551" max="12551" width="12.33203125" customWidth="1"/>
    <col min="12552" max="12552" width="11.33203125" customWidth="1"/>
    <col min="12564" max="12564" width="18.33203125" customWidth="1"/>
    <col min="12565" max="12565" width="10.6640625" customWidth="1"/>
    <col min="12566" max="12566" width="11" customWidth="1"/>
    <col min="12567" max="12567" width="10.83203125" customWidth="1"/>
    <col min="12568" max="12568" width="10.6640625" bestFit="1" customWidth="1"/>
    <col min="12569" max="12572" width="10.6640625" customWidth="1"/>
    <col min="12573" max="12573" width="9.1640625" customWidth="1"/>
    <col min="12574" max="12576" width="10.6640625" customWidth="1"/>
    <col min="12577" max="12583" width="9.1640625" customWidth="1"/>
    <col min="12584" max="12585" width="10.6640625" customWidth="1"/>
    <col min="12586" max="12586" width="13.5" customWidth="1"/>
    <col min="12587" max="12587" width="10.6640625" customWidth="1"/>
    <col min="12588" max="12589" width="9.1640625" customWidth="1"/>
    <col min="12801" max="12801" width="11.5" bestFit="1" customWidth="1"/>
    <col min="12803" max="12803" width="23" customWidth="1"/>
    <col min="12804" max="12804" width="11.1640625" customWidth="1"/>
    <col min="12805" max="12805" width="19.5" customWidth="1"/>
    <col min="12806" max="12806" width="10.5" customWidth="1"/>
    <col min="12807" max="12807" width="12.33203125" customWidth="1"/>
    <col min="12808" max="12808" width="11.33203125" customWidth="1"/>
    <col min="12820" max="12820" width="18.33203125" customWidth="1"/>
    <col min="12821" max="12821" width="10.6640625" customWidth="1"/>
    <col min="12822" max="12822" width="11" customWidth="1"/>
    <col min="12823" max="12823" width="10.83203125" customWidth="1"/>
    <col min="12824" max="12824" width="10.6640625" bestFit="1" customWidth="1"/>
    <col min="12825" max="12828" width="10.6640625" customWidth="1"/>
    <col min="12829" max="12829" width="9.1640625" customWidth="1"/>
    <col min="12830" max="12832" width="10.6640625" customWidth="1"/>
    <col min="12833" max="12839" width="9.1640625" customWidth="1"/>
    <col min="12840" max="12841" width="10.6640625" customWidth="1"/>
    <col min="12842" max="12842" width="13.5" customWidth="1"/>
    <col min="12843" max="12843" width="10.6640625" customWidth="1"/>
    <col min="12844" max="12845" width="9.1640625" customWidth="1"/>
    <col min="13057" max="13057" width="11.5" bestFit="1" customWidth="1"/>
    <col min="13059" max="13059" width="23" customWidth="1"/>
    <col min="13060" max="13060" width="11.1640625" customWidth="1"/>
    <col min="13061" max="13061" width="19.5" customWidth="1"/>
    <col min="13062" max="13062" width="10.5" customWidth="1"/>
    <col min="13063" max="13063" width="12.33203125" customWidth="1"/>
    <col min="13064" max="13064" width="11.33203125" customWidth="1"/>
    <col min="13076" max="13076" width="18.33203125" customWidth="1"/>
    <col min="13077" max="13077" width="10.6640625" customWidth="1"/>
    <col min="13078" max="13078" width="11" customWidth="1"/>
    <col min="13079" max="13079" width="10.83203125" customWidth="1"/>
    <col min="13080" max="13080" width="10.6640625" bestFit="1" customWidth="1"/>
    <col min="13081" max="13084" width="10.6640625" customWidth="1"/>
    <col min="13085" max="13085" width="9.1640625" customWidth="1"/>
    <col min="13086" max="13088" width="10.6640625" customWidth="1"/>
    <col min="13089" max="13095" width="9.1640625" customWidth="1"/>
    <col min="13096" max="13097" width="10.6640625" customWidth="1"/>
    <col min="13098" max="13098" width="13.5" customWidth="1"/>
    <col min="13099" max="13099" width="10.6640625" customWidth="1"/>
    <col min="13100" max="13101" width="9.1640625" customWidth="1"/>
    <col min="13313" max="13313" width="11.5" bestFit="1" customWidth="1"/>
    <col min="13315" max="13315" width="23" customWidth="1"/>
    <col min="13316" max="13316" width="11.1640625" customWidth="1"/>
    <col min="13317" max="13317" width="19.5" customWidth="1"/>
    <col min="13318" max="13318" width="10.5" customWidth="1"/>
    <col min="13319" max="13319" width="12.33203125" customWidth="1"/>
    <col min="13320" max="13320" width="11.33203125" customWidth="1"/>
    <col min="13332" max="13332" width="18.33203125" customWidth="1"/>
    <col min="13333" max="13333" width="10.6640625" customWidth="1"/>
    <col min="13334" max="13334" width="11" customWidth="1"/>
    <col min="13335" max="13335" width="10.83203125" customWidth="1"/>
    <col min="13336" max="13336" width="10.6640625" bestFit="1" customWidth="1"/>
    <col min="13337" max="13340" width="10.6640625" customWidth="1"/>
    <col min="13341" max="13341" width="9.1640625" customWidth="1"/>
    <col min="13342" max="13344" width="10.6640625" customWidth="1"/>
    <col min="13345" max="13351" width="9.1640625" customWidth="1"/>
    <col min="13352" max="13353" width="10.6640625" customWidth="1"/>
    <col min="13354" max="13354" width="13.5" customWidth="1"/>
    <col min="13355" max="13355" width="10.6640625" customWidth="1"/>
    <col min="13356" max="13357" width="9.1640625" customWidth="1"/>
    <col min="13569" max="13569" width="11.5" bestFit="1" customWidth="1"/>
    <col min="13571" max="13571" width="23" customWidth="1"/>
    <col min="13572" max="13572" width="11.1640625" customWidth="1"/>
    <col min="13573" max="13573" width="19.5" customWidth="1"/>
    <col min="13574" max="13574" width="10.5" customWidth="1"/>
    <col min="13575" max="13575" width="12.33203125" customWidth="1"/>
    <col min="13576" max="13576" width="11.33203125" customWidth="1"/>
    <col min="13588" max="13588" width="18.33203125" customWidth="1"/>
    <col min="13589" max="13589" width="10.6640625" customWidth="1"/>
    <col min="13590" max="13590" width="11" customWidth="1"/>
    <col min="13591" max="13591" width="10.83203125" customWidth="1"/>
    <col min="13592" max="13592" width="10.6640625" bestFit="1" customWidth="1"/>
    <col min="13593" max="13596" width="10.6640625" customWidth="1"/>
    <col min="13597" max="13597" width="9.1640625" customWidth="1"/>
    <col min="13598" max="13600" width="10.6640625" customWidth="1"/>
    <col min="13601" max="13607" width="9.1640625" customWidth="1"/>
    <col min="13608" max="13609" width="10.6640625" customWidth="1"/>
    <col min="13610" max="13610" width="13.5" customWidth="1"/>
    <col min="13611" max="13611" width="10.6640625" customWidth="1"/>
    <col min="13612" max="13613" width="9.1640625" customWidth="1"/>
    <col min="13825" max="13825" width="11.5" bestFit="1" customWidth="1"/>
    <col min="13827" max="13827" width="23" customWidth="1"/>
    <col min="13828" max="13828" width="11.1640625" customWidth="1"/>
    <col min="13829" max="13829" width="19.5" customWidth="1"/>
    <col min="13830" max="13830" width="10.5" customWidth="1"/>
    <col min="13831" max="13831" width="12.33203125" customWidth="1"/>
    <col min="13832" max="13832" width="11.33203125" customWidth="1"/>
    <col min="13844" max="13844" width="18.33203125" customWidth="1"/>
    <col min="13845" max="13845" width="10.6640625" customWidth="1"/>
    <col min="13846" max="13846" width="11" customWidth="1"/>
    <col min="13847" max="13847" width="10.83203125" customWidth="1"/>
    <col min="13848" max="13848" width="10.6640625" bestFit="1" customWidth="1"/>
    <col min="13849" max="13852" width="10.6640625" customWidth="1"/>
    <col min="13853" max="13853" width="9.1640625" customWidth="1"/>
    <col min="13854" max="13856" width="10.6640625" customWidth="1"/>
    <col min="13857" max="13863" width="9.1640625" customWidth="1"/>
    <col min="13864" max="13865" width="10.6640625" customWidth="1"/>
    <col min="13866" max="13866" width="13.5" customWidth="1"/>
    <col min="13867" max="13867" width="10.6640625" customWidth="1"/>
    <col min="13868" max="13869" width="9.1640625" customWidth="1"/>
    <col min="14081" max="14081" width="11.5" bestFit="1" customWidth="1"/>
    <col min="14083" max="14083" width="23" customWidth="1"/>
    <col min="14084" max="14084" width="11.1640625" customWidth="1"/>
    <col min="14085" max="14085" width="19.5" customWidth="1"/>
    <col min="14086" max="14086" width="10.5" customWidth="1"/>
    <col min="14087" max="14087" width="12.33203125" customWidth="1"/>
    <col min="14088" max="14088" width="11.33203125" customWidth="1"/>
    <col min="14100" max="14100" width="18.33203125" customWidth="1"/>
    <col min="14101" max="14101" width="10.6640625" customWidth="1"/>
    <col min="14102" max="14102" width="11" customWidth="1"/>
    <col min="14103" max="14103" width="10.83203125" customWidth="1"/>
    <col min="14104" max="14104" width="10.6640625" bestFit="1" customWidth="1"/>
    <col min="14105" max="14108" width="10.6640625" customWidth="1"/>
    <col min="14109" max="14109" width="9.1640625" customWidth="1"/>
    <col min="14110" max="14112" width="10.6640625" customWidth="1"/>
    <col min="14113" max="14119" width="9.1640625" customWidth="1"/>
    <col min="14120" max="14121" width="10.6640625" customWidth="1"/>
    <col min="14122" max="14122" width="13.5" customWidth="1"/>
    <col min="14123" max="14123" width="10.6640625" customWidth="1"/>
    <col min="14124" max="14125" width="9.1640625" customWidth="1"/>
    <col min="14337" max="14337" width="11.5" bestFit="1" customWidth="1"/>
    <col min="14339" max="14339" width="23" customWidth="1"/>
    <col min="14340" max="14340" width="11.1640625" customWidth="1"/>
    <col min="14341" max="14341" width="19.5" customWidth="1"/>
    <col min="14342" max="14342" width="10.5" customWidth="1"/>
    <col min="14343" max="14343" width="12.33203125" customWidth="1"/>
    <col min="14344" max="14344" width="11.33203125" customWidth="1"/>
    <col min="14356" max="14356" width="18.33203125" customWidth="1"/>
    <col min="14357" max="14357" width="10.6640625" customWidth="1"/>
    <col min="14358" max="14358" width="11" customWidth="1"/>
    <col min="14359" max="14359" width="10.83203125" customWidth="1"/>
    <col min="14360" max="14360" width="10.6640625" bestFit="1" customWidth="1"/>
    <col min="14361" max="14364" width="10.6640625" customWidth="1"/>
    <col min="14365" max="14365" width="9.1640625" customWidth="1"/>
    <col min="14366" max="14368" width="10.6640625" customWidth="1"/>
    <col min="14369" max="14375" width="9.1640625" customWidth="1"/>
    <col min="14376" max="14377" width="10.6640625" customWidth="1"/>
    <col min="14378" max="14378" width="13.5" customWidth="1"/>
    <col min="14379" max="14379" width="10.6640625" customWidth="1"/>
    <col min="14380" max="14381" width="9.1640625" customWidth="1"/>
    <col min="14593" max="14593" width="11.5" bestFit="1" customWidth="1"/>
    <col min="14595" max="14595" width="23" customWidth="1"/>
    <col min="14596" max="14596" width="11.1640625" customWidth="1"/>
    <col min="14597" max="14597" width="19.5" customWidth="1"/>
    <col min="14598" max="14598" width="10.5" customWidth="1"/>
    <col min="14599" max="14599" width="12.33203125" customWidth="1"/>
    <col min="14600" max="14600" width="11.33203125" customWidth="1"/>
    <col min="14612" max="14612" width="18.33203125" customWidth="1"/>
    <col min="14613" max="14613" width="10.6640625" customWidth="1"/>
    <col min="14614" max="14614" width="11" customWidth="1"/>
    <col min="14615" max="14615" width="10.83203125" customWidth="1"/>
    <col min="14616" max="14616" width="10.6640625" bestFit="1" customWidth="1"/>
    <col min="14617" max="14620" width="10.6640625" customWidth="1"/>
    <col min="14621" max="14621" width="9.1640625" customWidth="1"/>
    <col min="14622" max="14624" width="10.6640625" customWidth="1"/>
    <col min="14625" max="14631" width="9.1640625" customWidth="1"/>
    <col min="14632" max="14633" width="10.6640625" customWidth="1"/>
    <col min="14634" max="14634" width="13.5" customWidth="1"/>
    <col min="14635" max="14635" width="10.6640625" customWidth="1"/>
    <col min="14636" max="14637" width="9.1640625" customWidth="1"/>
    <col min="14849" max="14849" width="11.5" bestFit="1" customWidth="1"/>
    <col min="14851" max="14851" width="23" customWidth="1"/>
    <col min="14852" max="14852" width="11.1640625" customWidth="1"/>
    <col min="14853" max="14853" width="19.5" customWidth="1"/>
    <col min="14854" max="14854" width="10.5" customWidth="1"/>
    <col min="14855" max="14855" width="12.33203125" customWidth="1"/>
    <col min="14856" max="14856" width="11.33203125" customWidth="1"/>
    <col min="14868" max="14868" width="18.33203125" customWidth="1"/>
    <col min="14869" max="14869" width="10.6640625" customWidth="1"/>
    <col min="14870" max="14870" width="11" customWidth="1"/>
    <col min="14871" max="14871" width="10.83203125" customWidth="1"/>
    <col min="14872" max="14872" width="10.6640625" bestFit="1" customWidth="1"/>
    <col min="14873" max="14876" width="10.6640625" customWidth="1"/>
    <col min="14877" max="14877" width="9.1640625" customWidth="1"/>
    <col min="14878" max="14880" width="10.6640625" customWidth="1"/>
    <col min="14881" max="14887" width="9.1640625" customWidth="1"/>
    <col min="14888" max="14889" width="10.6640625" customWidth="1"/>
    <col min="14890" max="14890" width="13.5" customWidth="1"/>
    <col min="14891" max="14891" width="10.6640625" customWidth="1"/>
    <col min="14892" max="14893" width="9.1640625" customWidth="1"/>
    <col min="15105" max="15105" width="11.5" bestFit="1" customWidth="1"/>
    <col min="15107" max="15107" width="23" customWidth="1"/>
    <col min="15108" max="15108" width="11.1640625" customWidth="1"/>
    <col min="15109" max="15109" width="19.5" customWidth="1"/>
    <col min="15110" max="15110" width="10.5" customWidth="1"/>
    <col min="15111" max="15111" width="12.33203125" customWidth="1"/>
    <col min="15112" max="15112" width="11.33203125" customWidth="1"/>
    <col min="15124" max="15124" width="18.33203125" customWidth="1"/>
    <col min="15125" max="15125" width="10.6640625" customWidth="1"/>
    <col min="15126" max="15126" width="11" customWidth="1"/>
    <col min="15127" max="15127" width="10.83203125" customWidth="1"/>
    <col min="15128" max="15128" width="10.6640625" bestFit="1" customWidth="1"/>
    <col min="15129" max="15132" width="10.6640625" customWidth="1"/>
    <col min="15133" max="15133" width="9.1640625" customWidth="1"/>
    <col min="15134" max="15136" width="10.6640625" customWidth="1"/>
    <col min="15137" max="15143" width="9.1640625" customWidth="1"/>
    <col min="15144" max="15145" width="10.6640625" customWidth="1"/>
    <col min="15146" max="15146" width="13.5" customWidth="1"/>
    <col min="15147" max="15147" width="10.6640625" customWidth="1"/>
    <col min="15148" max="15149" width="9.1640625" customWidth="1"/>
    <col min="15361" max="15361" width="11.5" bestFit="1" customWidth="1"/>
    <col min="15363" max="15363" width="23" customWidth="1"/>
    <col min="15364" max="15364" width="11.1640625" customWidth="1"/>
    <col min="15365" max="15365" width="19.5" customWidth="1"/>
    <col min="15366" max="15366" width="10.5" customWidth="1"/>
    <col min="15367" max="15367" width="12.33203125" customWidth="1"/>
    <col min="15368" max="15368" width="11.33203125" customWidth="1"/>
    <col min="15380" max="15380" width="18.33203125" customWidth="1"/>
    <col min="15381" max="15381" width="10.6640625" customWidth="1"/>
    <col min="15382" max="15382" width="11" customWidth="1"/>
    <col min="15383" max="15383" width="10.83203125" customWidth="1"/>
    <col min="15384" max="15384" width="10.6640625" bestFit="1" customWidth="1"/>
    <col min="15385" max="15388" width="10.6640625" customWidth="1"/>
    <col min="15389" max="15389" width="9.1640625" customWidth="1"/>
    <col min="15390" max="15392" width="10.6640625" customWidth="1"/>
    <col min="15393" max="15399" width="9.1640625" customWidth="1"/>
    <col min="15400" max="15401" width="10.6640625" customWidth="1"/>
    <col min="15402" max="15402" width="13.5" customWidth="1"/>
    <col min="15403" max="15403" width="10.6640625" customWidth="1"/>
    <col min="15404" max="15405" width="9.1640625" customWidth="1"/>
    <col min="15617" max="15617" width="11.5" bestFit="1" customWidth="1"/>
    <col min="15619" max="15619" width="23" customWidth="1"/>
    <col min="15620" max="15620" width="11.1640625" customWidth="1"/>
    <col min="15621" max="15621" width="19.5" customWidth="1"/>
    <col min="15622" max="15622" width="10.5" customWidth="1"/>
    <col min="15623" max="15623" width="12.33203125" customWidth="1"/>
    <col min="15624" max="15624" width="11.33203125" customWidth="1"/>
    <col min="15636" max="15636" width="18.33203125" customWidth="1"/>
    <col min="15637" max="15637" width="10.6640625" customWidth="1"/>
    <col min="15638" max="15638" width="11" customWidth="1"/>
    <col min="15639" max="15639" width="10.83203125" customWidth="1"/>
    <col min="15640" max="15640" width="10.6640625" bestFit="1" customWidth="1"/>
    <col min="15641" max="15644" width="10.6640625" customWidth="1"/>
    <col min="15645" max="15645" width="9.1640625" customWidth="1"/>
    <col min="15646" max="15648" width="10.6640625" customWidth="1"/>
    <col min="15649" max="15655" width="9.1640625" customWidth="1"/>
    <col min="15656" max="15657" width="10.6640625" customWidth="1"/>
    <col min="15658" max="15658" width="13.5" customWidth="1"/>
    <col min="15659" max="15659" width="10.6640625" customWidth="1"/>
    <col min="15660" max="15661" width="9.1640625" customWidth="1"/>
    <col min="15873" max="15873" width="11.5" bestFit="1" customWidth="1"/>
    <col min="15875" max="15875" width="23" customWidth="1"/>
    <col min="15876" max="15876" width="11.1640625" customWidth="1"/>
    <col min="15877" max="15877" width="19.5" customWidth="1"/>
    <col min="15878" max="15878" width="10.5" customWidth="1"/>
    <col min="15879" max="15879" width="12.33203125" customWidth="1"/>
    <col min="15880" max="15880" width="11.33203125" customWidth="1"/>
    <col min="15892" max="15892" width="18.33203125" customWidth="1"/>
    <col min="15893" max="15893" width="10.6640625" customWidth="1"/>
    <col min="15894" max="15894" width="11" customWidth="1"/>
    <col min="15895" max="15895" width="10.83203125" customWidth="1"/>
    <col min="15896" max="15896" width="10.6640625" bestFit="1" customWidth="1"/>
    <col min="15897" max="15900" width="10.6640625" customWidth="1"/>
    <col min="15901" max="15901" width="9.1640625" customWidth="1"/>
    <col min="15902" max="15904" width="10.6640625" customWidth="1"/>
    <col min="15905" max="15911" width="9.1640625" customWidth="1"/>
    <col min="15912" max="15913" width="10.6640625" customWidth="1"/>
    <col min="15914" max="15914" width="13.5" customWidth="1"/>
    <col min="15915" max="15915" width="10.6640625" customWidth="1"/>
    <col min="15916" max="15917" width="9.1640625" customWidth="1"/>
    <col min="16129" max="16129" width="11.5" bestFit="1" customWidth="1"/>
    <col min="16131" max="16131" width="23" customWidth="1"/>
    <col min="16132" max="16132" width="11.1640625" customWidth="1"/>
    <col min="16133" max="16133" width="19.5" customWidth="1"/>
    <col min="16134" max="16134" width="10.5" customWidth="1"/>
    <col min="16135" max="16135" width="12.33203125" customWidth="1"/>
    <col min="16136" max="16136" width="11.33203125" customWidth="1"/>
    <col min="16148" max="16148" width="18.33203125" customWidth="1"/>
    <col min="16149" max="16149" width="10.6640625" customWidth="1"/>
    <col min="16150" max="16150" width="11" customWidth="1"/>
    <col min="16151" max="16151" width="10.83203125" customWidth="1"/>
    <col min="16152" max="16152" width="10.6640625" bestFit="1" customWidth="1"/>
    <col min="16153" max="16156" width="10.6640625" customWidth="1"/>
    <col min="16157" max="16157" width="9.1640625" customWidth="1"/>
    <col min="16158" max="16160" width="10.6640625" customWidth="1"/>
    <col min="16161" max="16167" width="9.1640625" customWidth="1"/>
    <col min="16168" max="16169" width="10.6640625" customWidth="1"/>
    <col min="16170" max="16170" width="13.5" customWidth="1"/>
    <col min="16171" max="16171" width="10.6640625" customWidth="1"/>
    <col min="16172" max="16173" width="9.1640625" customWidth="1"/>
  </cols>
  <sheetData>
    <row r="1" spans="1:45" s="238" customFormat="1" ht="14" x14ac:dyDescent="0.15">
      <c r="A1" s="234" t="s">
        <v>86</v>
      </c>
      <c r="B1" s="235" t="s">
        <v>650</v>
      </c>
      <c r="C1" s="235" t="s">
        <v>651</v>
      </c>
      <c r="D1" s="236" t="s">
        <v>652</v>
      </c>
      <c r="E1" s="236" t="s">
        <v>653</v>
      </c>
      <c r="F1" s="236" t="s">
        <v>654</v>
      </c>
      <c r="G1" s="236" t="s">
        <v>655</v>
      </c>
      <c r="H1" s="236" t="s">
        <v>656</v>
      </c>
      <c r="I1" s="236" t="s">
        <v>657</v>
      </c>
      <c r="J1" s="236" t="s">
        <v>658</v>
      </c>
      <c r="K1" s="235" t="s">
        <v>659</v>
      </c>
      <c r="L1" s="237" t="s">
        <v>660</v>
      </c>
      <c r="U1" s="239"/>
      <c r="V1" s="239"/>
      <c r="W1" s="239"/>
      <c r="X1" s="239"/>
      <c r="Y1" s="239"/>
      <c r="Z1" s="239"/>
      <c r="AA1" s="239"/>
      <c r="AB1" s="239"/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</row>
    <row r="2" spans="1:45" x14ac:dyDescent="0.15">
      <c r="A2" s="240">
        <v>40302</v>
      </c>
      <c r="B2" s="71" t="s">
        <v>661</v>
      </c>
      <c r="C2" s="71" t="s">
        <v>662</v>
      </c>
      <c r="D2" s="71">
        <v>150.70208791270338</v>
      </c>
      <c r="E2" s="71">
        <v>4.3899999999999997</v>
      </c>
      <c r="F2" s="71">
        <v>0</v>
      </c>
      <c r="G2" s="71">
        <v>0</v>
      </c>
      <c r="H2" s="71">
        <v>0</v>
      </c>
      <c r="I2" s="71">
        <v>0</v>
      </c>
      <c r="J2" s="71">
        <v>0</v>
      </c>
      <c r="K2" s="71">
        <v>1</v>
      </c>
      <c r="L2" s="241">
        <v>0</v>
      </c>
    </row>
    <row r="3" spans="1:45" x14ac:dyDescent="0.15">
      <c r="A3" s="240">
        <v>40309</v>
      </c>
      <c r="B3" s="71" t="s">
        <v>661</v>
      </c>
      <c r="C3" s="71" t="s">
        <v>662</v>
      </c>
      <c r="D3" s="71">
        <v>197.40379746159692</v>
      </c>
      <c r="E3" s="71">
        <v>3.997692308</v>
      </c>
      <c r="F3" s="71">
        <v>0</v>
      </c>
      <c r="G3" s="71">
        <v>0</v>
      </c>
      <c r="H3" s="71">
        <v>0</v>
      </c>
      <c r="I3" s="71">
        <v>0</v>
      </c>
      <c r="J3" s="71">
        <v>0</v>
      </c>
      <c r="K3" s="71">
        <v>1</v>
      </c>
      <c r="L3" s="241">
        <v>0</v>
      </c>
    </row>
    <row r="4" spans="1:45" x14ac:dyDescent="0.15">
      <c r="A4" s="240">
        <v>40316</v>
      </c>
      <c r="B4" s="71" t="s">
        <v>661</v>
      </c>
      <c r="C4" s="71" t="s">
        <v>662</v>
      </c>
      <c r="D4" s="71">
        <v>235.10617151568056</v>
      </c>
      <c r="E4" s="71">
        <v>3.809230769</v>
      </c>
      <c r="F4" s="71">
        <v>0</v>
      </c>
      <c r="G4" s="71">
        <v>0</v>
      </c>
      <c r="H4" s="71">
        <v>0</v>
      </c>
      <c r="I4" s="71">
        <v>0</v>
      </c>
      <c r="J4" s="71">
        <v>0</v>
      </c>
      <c r="K4" s="71">
        <v>1</v>
      </c>
      <c r="L4" s="241">
        <v>0</v>
      </c>
      <c r="T4" t="s">
        <v>0</v>
      </c>
    </row>
    <row r="5" spans="1:45" ht="14" thickBot="1" x14ac:dyDescent="0.2">
      <c r="A5" s="240">
        <v>40323</v>
      </c>
      <c r="B5" s="71" t="s">
        <v>661</v>
      </c>
      <c r="C5" s="71" t="s">
        <v>662</v>
      </c>
      <c r="D5" s="71">
        <v>226.69242729239602</v>
      </c>
      <c r="E5" s="71">
        <v>3.835</v>
      </c>
      <c r="F5" s="71">
        <v>0</v>
      </c>
      <c r="G5" s="71">
        <v>0</v>
      </c>
      <c r="H5" s="71">
        <v>0</v>
      </c>
      <c r="I5" s="71">
        <v>0</v>
      </c>
      <c r="J5" s="71">
        <v>0</v>
      </c>
      <c r="K5" s="71">
        <v>1</v>
      </c>
      <c r="L5" s="241">
        <v>0</v>
      </c>
      <c r="O5" s="130">
        <v>45050</v>
      </c>
      <c r="Q5">
        <f>AVERAGE(P6:P8)</f>
        <v>3.8333333333333335</v>
      </c>
    </row>
    <row r="6" spans="1:45" x14ac:dyDescent="0.15">
      <c r="A6" s="240">
        <v>40330</v>
      </c>
      <c r="B6" s="71" t="s">
        <v>661</v>
      </c>
      <c r="C6" s="71" t="s">
        <v>662</v>
      </c>
      <c r="D6" s="71">
        <v>257.68815075814371</v>
      </c>
      <c r="E6" s="71">
        <v>3.9024999999999999</v>
      </c>
      <c r="F6" s="71">
        <v>0</v>
      </c>
      <c r="G6" s="71">
        <v>0</v>
      </c>
      <c r="H6" s="71">
        <v>0</v>
      </c>
      <c r="I6" s="71">
        <v>0</v>
      </c>
      <c r="J6" s="71">
        <v>0</v>
      </c>
      <c r="K6" s="71">
        <v>1</v>
      </c>
      <c r="L6" s="241">
        <v>0</v>
      </c>
      <c r="N6" s="85" t="s">
        <v>663</v>
      </c>
      <c r="O6" s="242">
        <v>10</v>
      </c>
      <c r="P6" s="242">
        <v>4</v>
      </c>
      <c r="T6" s="243" t="s">
        <v>1</v>
      </c>
      <c r="U6" s="243"/>
    </row>
    <row r="7" spans="1:45" x14ac:dyDescent="0.15">
      <c r="A7" s="240">
        <v>40337</v>
      </c>
      <c r="B7" s="71" t="s">
        <v>661</v>
      </c>
      <c r="C7" s="71" t="s">
        <v>662</v>
      </c>
      <c r="D7" s="71">
        <v>132.95718978003359</v>
      </c>
      <c r="E7" s="71">
        <v>4.4976923080000004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1</v>
      </c>
      <c r="L7" s="241">
        <v>0</v>
      </c>
      <c r="N7" s="85" t="s">
        <v>664</v>
      </c>
      <c r="O7" s="242">
        <v>3</v>
      </c>
      <c r="P7" s="242">
        <v>4.5</v>
      </c>
      <c r="T7" s="74" t="s">
        <v>2</v>
      </c>
      <c r="U7" s="74">
        <v>0.82014344219757784</v>
      </c>
    </row>
    <row r="8" spans="1:45" x14ac:dyDescent="0.15">
      <c r="A8" s="240">
        <v>40344</v>
      </c>
      <c r="B8" s="71" t="s">
        <v>661</v>
      </c>
      <c r="C8" s="71" t="s">
        <v>662</v>
      </c>
      <c r="D8" s="71">
        <v>221.88996854773592</v>
      </c>
      <c r="E8" s="71">
        <v>4.1166666669999996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1</v>
      </c>
      <c r="L8" s="241">
        <v>0</v>
      </c>
      <c r="N8" s="85" t="s">
        <v>665</v>
      </c>
      <c r="O8" s="242">
        <v>12</v>
      </c>
      <c r="P8" s="242">
        <v>3</v>
      </c>
      <c r="T8" s="74" t="s">
        <v>3</v>
      </c>
      <c r="U8" s="74">
        <v>0.67263526577969168</v>
      </c>
    </row>
    <row r="9" spans="1:45" x14ac:dyDescent="0.15">
      <c r="A9" s="240">
        <v>40351</v>
      </c>
      <c r="B9" s="71" t="s">
        <v>661</v>
      </c>
      <c r="C9" s="71" t="s">
        <v>662</v>
      </c>
      <c r="D9" s="71">
        <v>245.88135635491409</v>
      </c>
      <c r="E9" s="71">
        <v>4.1166666669999996</v>
      </c>
      <c r="F9" s="71">
        <v>0</v>
      </c>
      <c r="G9" s="71">
        <v>0</v>
      </c>
      <c r="H9" s="71">
        <v>0</v>
      </c>
      <c r="I9" s="71">
        <v>0</v>
      </c>
      <c r="J9" s="71">
        <v>0</v>
      </c>
      <c r="K9" s="71">
        <v>1</v>
      </c>
      <c r="L9" s="241">
        <v>0</v>
      </c>
      <c r="N9" s="85" t="s">
        <v>666</v>
      </c>
      <c r="O9" s="242">
        <v>4</v>
      </c>
      <c r="P9" s="242">
        <v>3.8</v>
      </c>
      <c r="T9" s="74" t="s">
        <v>4</v>
      </c>
      <c r="U9" s="74">
        <v>0.67073336463679956</v>
      </c>
    </row>
    <row r="10" spans="1:45" x14ac:dyDescent="0.15">
      <c r="A10" s="240">
        <v>40358</v>
      </c>
      <c r="B10" s="71" t="s">
        <v>661</v>
      </c>
      <c r="C10" s="71" t="s">
        <v>662</v>
      </c>
      <c r="D10" s="71">
        <v>156.10253495207493</v>
      </c>
      <c r="E10" s="71">
        <v>4.1166666669999996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4</v>
      </c>
      <c r="L10" s="241">
        <v>0</v>
      </c>
      <c r="O10" s="71">
        <f>AVERAGE(O6:O9)</f>
        <v>7.25</v>
      </c>
      <c r="P10" s="85" t="s">
        <v>85</v>
      </c>
      <c r="T10" s="74" t="s">
        <v>5</v>
      </c>
      <c r="U10" s="74">
        <v>63.693025245766485</v>
      </c>
    </row>
    <row r="11" spans="1:45" ht="14" thickBot="1" x14ac:dyDescent="0.2">
      <c r="A11" s="240">
        <v>40365</v>
      </c>
      <c r="B11" s="71" t="s">
        <v>661</v>
      </c>
      <c r="C11" s="71" t="s">
        <v>662</v>
      </c>
      <c r="D11" s="71">
        <v>200.103966035524</v>
      </c>
      <c r="E11" s="71">
        <v>3.7473333329999998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1</v>
      </c>
      <c r="L11" s="241">
        <v>0</v>
      </c>
      <c r="T11" s="75" t="s">
        <v>6</v>
      </c>
      <c r="U11" s="75">
        <v>1386</v>
      </c>
    </row>
    <row r="12" spans="1:45" x14ac:dyDescent="0.15">
      <c r="A12" s="240">
        <v>40372</v>
      </c>
      <c r="B12" s="71" t="s">
        <v>661</v>
      </c>
      <c r="C12" s="71" t="s">
        <v>662</v>
      </c>
      <c r="D12" s="71">
        <v>128.3960033534251</v>
      </c>
      <c r="E12" s="71">
        <v>4.0125000000000002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1</v>
      </c>
      <c r="L12" s="241">
        <v>0</v>
      </c>
    </row>
    <row r="13" spans="1:45" ht="14" thickBot="1" x14ac:dyDescent="0.2">
      <c r="A13" s="240">
        <v>40302</v>
      </c>
      <c r="B13" s="71" t="s">
        <v>661</v>
      </c>
      <c r="C13" s="71" t="s">
        <v>667</v>
      </c>
      <c r="D13" s="71">
        <v>142.77821016191319</v>
      </c>
      <c r="E13" s="71">
        <v>4.3899999999999997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241">
        <v>4</v>
      </c>
      <c r="T13" t="s">
        <v>7</v>
      </c>
    </row>
    <row r="14" spans="1:45" x14ac:dyDescent="0.15">
      <c r="A14" s="240">
        <v>40309</v>
      </c>
      <c r="B14" s="71" t="s">
        <v>661</v>
      </c>
      <c r="C14" s="71" t="s">
        <v>667</v>
      </c>
      <c r="D14" s="71">
        <v>237.54455427205485</v>
      </c>
      <c r="E14" s="71">
        <v>4.2354545449999996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241">
        <v>4</v>
      </c>
      <c r="T14" s="244"/>
      <c r="U14" s="244" t="s">
        <v>8</v>
      </c>
      <c r="V14" s="244" t="s">
        <v>9</v>
      </c>
      <c r="W14" s="244" t="s">
        <v>10</v>
      </c>
      <c r="X14" s="244" t="s">
        <v>11</v>
      </c>
      <c r="Y14" s="244" t="s">
        <v>12</v>
      </c>
    </row>
    <row r="15" spans="1:45" x14ac:dyDescent="0.15">
      <c r="A15" s="240">
        <v>40316</v>
      </c>
      <c r="B15" s="71" t="s">
        <v>661</v>
      </c>
      <c r="C15" s="71" t="s">
        <v>667</v>
      </c>
      <c r="D15" s="71">
        <v>141.53329677413038</v>
      </c>
      <c r="E15" s="71">
        <v>3.809230769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241">
        <v>4</v>
      </c>
      <c r="T15" s="74" t="s">
        <v>13</v>
      </c>
      <c r="U15" s="74">
        <v>8</v>
      </c>
      <c r="V15" s="74">
        <v>11477979.249532957</v>
      </c>
      <c r="W15" s="74">
        <v>1434747.4061916196</v>
      </c>
      <c r="X15" s="74">
        <v>353.66468351601412</v>
      </c>
      <c r="Y15" s="74">
        <v>0</v>
      </c>
    </row>
    <row r="16" spans="1:45" x14ac:dyDescent="0.15">
      <c r="A16" s="240">
        <v>40323</v>
      </c>
      <c r="B16" s="71" t="s">
        <v>661</v>
      </c>
      <c r="C16" s="71" t="s">
        <v>667</v>
      </c>
      <c r="D16" s="71">
        <v>158.07394923631875</v>
      </c>
      <c r="E16" s="71">
        <v>3.809230769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241">
        <v>4</v>
      </c>
      <c r="T16" s="74" t="s">
        <v>14</v>
      </c>
      <c r="U16" s="74">
        <v>1377</v>
      </c>
      <c r="V16" s="74">
        <v>5586215.6172469556</v>
      </c>
      <c r="W16" s="74">
        <v>4056.8014649578472</v>
      </c>
      <c r="X16" s="74"/>
      <c r="Y16" s="74"/>
    </row>
    <row r="17" spans="1:28" ht="14" thickBot="1" x14ac:dyDescent="0.2">
      <c r="A17" s="240">
        <v>40330</v>
      </c>
      <c r="B17" s="71" t="s">
        <v>661</v>
      </c>
      <c r="C17" s="71" t="s">
        <v>667</v>
      </c>
      <c r="D17" s="71">
        <v>255.1177433993459</v>
      </c>
      <c r="E17" s="71">
        <v>4.055625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241">
        <v>4</v>
      </c>
      <c r="T17" s="75" t="s">
        <v>15</v>
      </c>
      <c r="U17" s="75">
        <v>1385</v>
      </c>
      <c r="V17" s="75">
        <v>17064194.866779912</v>
      </c>
      <c r="W17" s="75"/>
      <c r="X17" s="75"/>
      <c r="Y17" s="75"/>
    </row>
    <row r="18" spans="1:28" ht="14" thickBot="1" x14ac:dyDescent="0.2">
      <c r="A18" s="240">
        <v>40337</v>
      </c>
      <c r="B18" s="71" t="s">
        <v>661</v>
      </c>
      <c r="C18" s="71" t="s">
        <v>667</v>
      </c>
      <c r="D18" s="71">
        <v>129.7936265289386</v>
      </c>
      <c r="E18" s="71">
        <v>4.3833333330000004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241">
        <v>4</v>
      </c>
    </row>
    <row r="19" spans="1:28" x14ac:dyDescent="0.15">
      <c r="A19" s="240">
        <v>40344</v>
      </c>
      <c r="B19" s="71" t="s">
        <v>661</v>
      </c>
      <c r="C19" s="71" t="s">
        <v>667</v>
      </c>
      <c r="D19" s="71">
        <v>137.76428505272105</v>
      </c>
      <c r="E19" s="71">
        <v>4.3587499999999997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241">
        <v>4</v>
      </c>
      <c r="T19" s="244"/>
      <c r="U19" s="244" t="s">
        <v>16</v>
      </c>
      <c r="V19" s="244" t="s">
        <v>5</v>
      </c>
      <c r="W19" s="244" t="s">
        <v>17</v>
      </c>
      <c r="X19" s="244" t="s">
        <v>18</v>
      </c>
      <c r="Y19" s="244" t="s">
        <v>19</v>
      </c>
      <c r="Z19" s="244" t="s">
        <v>20</v>
      </c>
      <c r="AA19" s="244" t="s">
        <v>21</v>
      </c>
      <c r="AB19" s="244" t="s">
        <v>22</v>
      </c>
    </row>
    <row r="20" spans="1:28" x14ac:dyDescent="0.15">
      <c r="A20" s="240">
        <v>40351</v>
      </c>
      <c r="B20" s="71" t="s">
        <v>661</v>
      </c>
      <c r="C20" s="71" t="s">
        <v>667</v>
      </c>
      <c r="D20" s="71">
        <v>306.79381870647745</v>
      </c>
      <c r="E20" s="71">
        <v>4.3587499999999997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241">
        <v>4</v>
      </c>
      <c r="T20" s="74" t="s">
        <v>23</v>
      </c>
      <c r="U20" s="74">
        <v>298.48813055291151</v>
      </c>
      <c r="V20" s="74">
        <v>16.183093944434013</v>
      </c>
      <c r="W20" s="74">
        <v>18.444441562150917</v>
      </c>
      <c r="X20" s="74">
        <v>4.6234257458253179E-68</v>
      </c>
      <c r="Y20" s="74">
        <v>266.74194521021991</v>
      </c>
      <c r="Z20" s="74">
        <v>330.23431589560312</v>
      </c>
      <c r="AA20" s="74">
        <v>266.74194521021991</v>
      </c>
      <c r="AB20" s="74">
        <v>330.23431589560312</v>
      </c>
    </row>
    <row r="21" spans="1:28" x14ac:dyDescent="0.15">
      <c r="A21" s="240">
        <v>40358</v>
      </c>
      <c r="B21" s="71" t="s">
        <v>661</v>
      </c>
      <c r="C21" s="71" t="s">
        <v>667</v>
      </c>
      <c r="D21" s="71">
        <v>103.31902266752807</v>
      </c>
      <c r="E21" s="71">
        <v>4.3587499999999997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241">
        <v>4</v>
      </c>
      <c r="T21" s="74" t="s">
        <v>653</v>
      </c>
      <c r="U21" s="74">
        <v>-28.535365109754835</v>
      </c>
      <c r="V21" s="74">
        <v>3.952152658383727</v>
      </c>
      <c r="W21" s="74">
        <v>-7.2202082197464161</v>
      </c>
      <c r="X21" s="245">
        <v>8.5557844224093023E-13</v>
      </c>
      <c r="Y21" s="74">
        <v>-36.288256567127455</v>
      </c>
      <c r="Z21" s="74">
        <v>-20.782473652382215</v>
      </c>
      <c r="AA21" s="74">
        <v>-36.288256567127455</v>
      </c>
      <c r="AB21" s="74">
        <v>-20.782473652382215</v>
      </c>
    </row>
    <row r="22" spans="1:28" x14ac:dyDescent="0.15">
      <c r="A22" s="240">
        <v>40365</v>
      </c>
      <c r="B22" s="71" t="s">
        <v>661</v>
      </c>
      <c r="C22" s="71" t="s">
        <v>667</v>
      </c>
      <c r="D22" s="71">
        <v>240.22517723014784</v>
      </c>
      <c r="E22" s="71">
        <v>4.0125000000000002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241">
        <v>4</v>
      </c>
      <c r="T22" s="74" t="s">
        <v>654</v>
      </c>
      <c r="U22" s="74">
        <v>77.436913640409472</v>
      </c>
      <c r="V22" s="74">
        <v>3.8644527532618942</v>
      </c>
      <c r="W22" s="74">
        <v>20.038261193657185</v>
      </c>
      <c r="X22" s="245">
        <v>1.3901293510850844E-78</v>
      </c>
      <c r="Y22" s="74">
        <v>69.856062057000003</v>
      </c>
      <c r="Z22" s="74">
        <v>85.017765223818941</v>
      </c>
      <c r="AA22" s="74">
        <v>69.856062057000003</v>
      </c>
      <c r="AB22" s="74">
        <v>85.017765223818941</v>
      </c>
    </row>
    <row r="23" spans="1:28" x14ac:dyDescent="0.15">
      <c r="A23" s="240">
        <v>40372</v>
      </c>
      <c r="B23" s="71" t="s">
        <v>661</v>
      </c>
      <c r="C23" s="71" t="s">
        <v>667</v>
      </c>
      <c r="D23" s="71">
        <v>190.02480103062567</v>
      </c>
      <c r="E23" s="71">
        <v>4.0125000000000002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241">
        <v>4</v>
      </c>
      <c r="T23" s="74" t="s">
        <v>655</v>
      </c>
      <c r="U23" s="74">
        <v>305.10212264502474</v>
      </c>
      <c r="V23" s="74">
        <v>9.0557374136707747</v>
      </c>
      <c r="W23" s="74">
        <v>33.691582331487957</v>
      </c>
      <c r="X23" s="245">
        <v>5.4001243913922929E-182</v>
      </c>
      <c r="Y23" s="74">
        <v>287.33758890776517</v>
      </c>
      <c r="Z23" s="74">
        <v>322.8666563822843</v>
      </c>
      <c r="AA23" s="74">
        <v>287.33758890776517</v>
      </c>
      <c r="AB23" s="74">
        <v>322.8666563822843</v>
      </c>
    </row>
    <row r="24" spans="1:28" x14ac:dyDescent="0.15">
      <c r="A24" s="240">
        <v>40302</v>
      </c>
      <c r="B24" s="71" t="s">
        <v>661</v>
      </c>
      <c r="C24" s="71" t="s">
        <v>668</v>
      </c>
      <c r="D24" s="71">
        <v>149.76787147121499</v>
      </c>
      <c r="E24" s="71">
        <v>4.5185714289999996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2</v>
      </c>
      <c r="L24" s="241">
        <v>1</v>
      </c>
      <c r="T24" s="74" t="s">
        <v>656</v>
      </c>
      <c r="U24" s="74">
        <v>111.13284923725618</v>
      </c>
      <c r="V24" s="74">
        <v>7.4036982699874265</v>
      </c>
      <c r="W24" s="74">
        <v>15.010450883413016</v>
      </c>
      <c r="X24" s="245">
        <v>2.7785284376937999E-47</v>
      </c>
      <c r="Y24" s="74">
        <v>96.609101287240421</v>
      </c>
      <c r="Z24" s="74">
        <v>125.65659718727194</v>
      </c>
      <c r="AA24" s="74">
        <v>96.609101287240421</v>
      </c>
      <c r="AB24" s="74">
        <v>125.65659718727194</v>
      </c>
    </row>
    <row r="25" spans="1:28" x14ac:dyDescent="0.15">
      <c r="A25" s="240">
        <v>40309</v>
      </c>
      <c r="B25" s="71" t="s">
        <v>661</v>
      </c>
      <c r="C25" s="71" t="s">
        <v>668</v>
      </c>
      <c r="D25" s="71">
        <v>223.61275942695596</v>
      </c>
      <c r="E25" s="71">
        <v>3.72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2</v>
      </c>
      <c r="L25" s="241">
        <v>1</v>
      </c>
      <c r="T25" s="74" t="s">
        <v>657</v>
      </c>
      <c r="U25" s="74">
        <v>73.517170940291066</v>
      </c>
      <c r="V25" s="74">
        <v>4.8953838504554019</v>
      </c>
      <c r="W25" s="74">
        <v>15.017651972981035</v>
      </c>
      <c r="X25" s="245">
        <v>2.5309770938843243E-47</v>
      </c>
      <c r="Y25" s="74">
        <v>63.913953930380067</v>
      </c>
      <c r="Z25" s="74">
        <v>83.120387950202058</v>
      </c>
      <c r="AA25" s="74">
        <v>63.913953930380067</v>
      </c>
      <c r="AB25" s="74">
        <v>83.120387950202058</v>
      </c>
    </row>
    <row r="26" spans="1:28" x14ac:dyDescent="0.15">
      <c r="A26" s="240">
        <v>40316</v>
      </c>
      <c r="B26" s="71" t="s">
        <v>661</v>
      </c>
      <c r="C26" s="71" t="s">
        <v>668</v>
      </c>
      <c r="D26" s="71">
        <v>216.36969551659044</v>
      </c>
      <c r="E26" s="71">
        <v>3.7936363640000001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2</v>
      </c>
      <c r="L26" s="241">
        <v>1</v>
      </c>
      <c r="T26" s="74" t="s">
        <v>658</v>
      </c>
      <c r="U26" s="74">
        <v>67.569810609980621</v>
      </c>
      <c r="V26" s="74">
        <v>6.5419731811192268</v>
      </c>
      <c r="W26" s="74">
        <v>10.328659066502089</v>
      </c>
      <c r="X26" s="245">
        <v>3.8731640259811451E-24</v>
      </c>
      <c r="Y26" s="74">
        <v>54.736498647025684</v>
      </c>
      <c r="Z26" s="74">
        <v>80.403122572935558</v>
      </c>
      <c r="AA26" s="74">
        <v>54.736498647025684</v>
      </c>
      <c r="AB26" s="74">
        <v>80.403122572935558</v>
      </c>
    </row>
    <row r="27" spans="1:28" x14ac:dyDescent="0.15">
      <c r="A27" s="240">
        <v>40323</v>
      </c>
      <c r="B27" s="71" t="s">
        <v>661</v>
      </c>
      <c r="C27" s="71" t="s">
        <v>668</v>
      </c>
      <c r="D27" s="71">
        <v>205.53494026207323</v>
      </c>
      <c r="E27" s="71">
        <v>3.9039999999999999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2</v>
      </c>
      <c r="L27" s="241">
        <v>1</v>
      </c>
      <c r="T27" s="74" t="s">
        <v>659</v>
      </c>
      <c r="U27" s="74">
        <v>-1.5941682133037036</v>
      </c>
      <c r="V27" s="74">
        <v>1.7764006881233927</v>
      </c>
      <c r="W27" s="74">
        <v>-0.89741476906755691</v>
      </c>
      <c r="X27" s="245">
        <v>0.36965450766470176</v>
      </c>
      <c r="Y27" s="74">
        <v>-5.0789125818208332</v>
      </c>
      <c r="Z27" s="74">
        <v>1.8905761552134261</v>
      </c>
      <c r="AA27" s="74">
        <v>-5.0789125818208332</v>
      </c>
      <c r="AB27" s="74">
        <v>1.8905761552134261</v>
      </c>
    </row>
    <row r="28" spans="1:28" ht="14" thickBot="1" x14ac:dyDescent="0.2">
      <c r="A28" s="240">
        <v>40330</v>
      </c>
      <c r="B28" s="71" t="s">
        <v>661</v>
      </c>
      <c r="C28" s="71" t="s">
        <v>668</v>
      </c>
      <c r="D28" s="71">
        <v>131.62652953310501</v>
      </c>
      <c r="E28" s="71">
        <v>4.0433333329999996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2</v>
      </c>
      <c r="L28" s="241">
        <v>1</v>
      </c>
      <c r="T28" s="75" t="s">
        <v>660</v>
      </c>
      <c r="U28" s="75">
        <v>-1.0196711539187437</v>
      </c>
      <c r="V28" s="75">
        <v>1.0840229001474397</v>
      </c>
      <c r="W28" s="75">
        <v>-0.94063617454950132</v>
      </c>
      <c r="X28" s="246">
        <v>0.34705631508509016</v>
      </c>
      <c r="Y28" s="75">
        <v>-3.1461861467850385</v>
      </c>
      <c r="Z28" s="75">
        <v>1.106843838947551</v>
      </c>
      <c r="AA28" s="75">
        <v>-3.1461861467850385</v>
      </c>
      <c r="AB28" s="75">
        <v>1.106843838947551</v>
      </c>
    </row>
    <row r="29" spans="1:28" x14ac:dyDescent="0.15">
      <c r="A29" s="240">
        <v>40337</v>
      </c>
      <c r="B29" s="71" t="s">
        <v>661</v>
      </c>
      <c r="C29" s="71" t="s">
        <v>668</v>
      </c>
      <c r="D29" s="71">
        <v>199.93391075024829</v>
      </c>
      <c r="E29" s="71">
        <v>4.4066666669999996</v>
      </c>
      <c r="F29" s="71">
        <v>0</v>
      </c>
      <c r="G29" s="71">
        <v>1</v>
      </c>
      <c r="H29" s="71">
        <v>0</v>
      </c>
      <c r="I29" s="71">
        <v>0</v>
      </c>
      <c r="J29" s="71">
        <v>0</v>
      </c>
      <c r="K29" s="71">
        <v>2</v>
      </c>
      <c r="L29" s="241">
        <v>1</v>
      </c>
    </row>
    <row r="30" spans="1:28" x14ac:dyDescent="0.15">
      <c r="A30" s="240">
        <v>40344</v>
      </c>
      <c r="B30" s="71" t="s">
        <v>661</v>
      </c>
      <c r="C30" s="71" t="s">
        <v>668</v>
      </c>
      <c r="D30" s="71">
        <v>217.95188990662001</v>
      </c>
      <c r="E30" s="71">
        <v>4.3587499999999997</v>
      </c>
      <c r="F30" s="71">
        <v>0</v>
      </c>
      <c r="G30" s="71">
        <v>1</v>
      </c>
      <c r="H30" s="71">
        <v>0</v>
      </c>
      <c r="I30" s="71">
        <v>0</v>
      </c>
      <c r="J30" s="71">
        <v>0</v>
      </c>
      <c r="K30" s="71">
        <v>2</v>
      </c>
      <c r="L30" s="241">
        <v>1</v>
      </c>
    </row>
    <row r="31" spans="1:28" ht="18" x14ac:dyDescent="0.2">
      <c r="A31" s="240">
        <v>40351</v>
      </c>
      <c r="B31" s="71" t="s">
        <v>661</v>
      </c>
      <c r="C31" s="71" t="s">
        <v>668</v>
      </c>
      <c r="D31" s="71">
        <v>139.61353155344537</v>
      </c>
      <c r="E31" s="71">
        <v>4.3899999999999997</v>
      </c>
      <c r="F31" s="71">
        <v>0</v>
      </c>
      <c r="G31" s="71">
        <v>1</v>
      </c>
      <c r="H31" s="71">
        <v>0</v>
      </c>
      <c r="I31" s="71">
        <v>0</v>
      </c>
      <c r="J31" s="71">
        <v>0</v>
      </c>
      <c r="K31" s="71">
        <v>2</v>
      </c>
      <c r="L31" s="241">
        <v>1</v>
      </c>
      <c r="T31" s="247" t="s">
        <v>669</v>
      </c>
    </row>
    <row r="32" spans="1:28" x14ac:dyDescent="0.15">
      <c r="A32" s="240">
        <v>40358</v>
      </c>
      <c r="B32" s="71" t="s">
        <v>661</v>
      </c>
      <c r="C32" s="71" t="s">
        <v>668</v>
      </c>
      <c r="D32" s="71">
        <v>106.41656568614175</v>
      </c>
      <c r="E32" s="71">
        <v>4.5207692310000001</v>
      </c>
      <c r="F32" s="71">
        <v>0</v>
      </c>
      <c r="G32" s="71">
        <v>1</v>
      </c>
      <c r="H32" s="71">
        <v>0</v>
      </c>
      <c r="I32" s="71">
        <v>0</v>
      </c>
      <c r="J32" s="71">
        <v>0</v>
      </c>
      <c r="K32" s="71">
        <v>2</v>
      </c>
      <c r="L32" s="241">
        <v>1</v>
      </c>
      <c r="T32" s="85" t="s">
        <v>670</v>
      </c>
    </row>
    <row r="33" spans="1:12" x14ac:dyDescent="0.15">
      <c r="A33" s="240">
        <v>40365</v>
      </c>
      <c r="B33" s="71" t="s">
        <v>661</v>
      </c>
      <c r="C33" s="71" t="s">
        <v>668</v>
      </c>
      <c r="D33" s="71">
        <v>203.74320370760171</v>
      </c>
      <c r="E33" s="71">
        <v>3.901538462</v>
      </c>
      <c r="F33" s="71">
        <v>0</v>
      </c>
      <c r="G33" s="71">
        <v>1</v>
      </c>
      <c r="H33" s="71">
        <v>0</v>
      </c>
      <c r="I33" s="71">
        <v>0</v>
      </c>
      <c r="J33" s="71">
        <v>0</v>
      </c>
      <c r="K33" s="71">
        <v>2</v>
      </c>
      <c r="L33" s="241">
        <v>1</v>
      </c>
    </row>
    <row r="34" spans="1:12" x14ac:dyDescent="0.15">
      <c r="A34" s="240">
        <v>40372</v>
      </c>
      <c r="B34" s="71" t="s">
        <v>661</v>
      </c>
      <c r="C34" s="71" t="s">
        <v>668</v>
      </c>
      <c r="D34" s="71">
        <v>159.4336953663794</v>
      </c>
      <c r="E34" s="71">
        <v>4.1935714290000004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2</v>
      </c>
      <c r="L34" s="241">
        <v>1</v>
      </c>
    </row>
    <row r="35" spans="1:12" x14ac:dyDescent="0.15">
      <c r="A35" s="240">
        <v>40302</v>
      </c>
      <c r="B35" s="71" t="s">
        <v>661</v>
      </c>
      <c r="C35" s="71" t="s">
        <v>671</v>
      </c>
      <c r="D35" s="71">
        <v>305.18329023177324</v>
      </c>
      <c r="E35" s="71">
        <v>4.49</v>
      </c>
      <c r="F35" s="71">
        <v>0</v>
      </c>
      <c r="G35" s="71">
        <v>0</v>
      </c>
      <c r="H35" s="71">
        <v>0</v>
      </c>
      <c r="I35" s="71">
        <v>0</v>
      </c>
      <c r="J35" s="71">
        <v>1</v>
      </c>
      <c r="K35" s="71">
        <v>1</v>
      </c>
      <c r="L35" s="241">
        <v>1</v>
      </c>
    </row>
    <row r="36" spans="1:12" x14ac:dyDescent="0.15">
      <c r="A36" s="240">
        <v>40309</v>
      </c>
      <c r="B36" s="71" t="s">
        <v>661</v>
      </c>
      <c r="C36" s="71" t="s">
        <v>671</v>
      </c>
      <c r="D36" s="71">
        <v>235.45710901698865</v>
      </c>
      <c r="E36" s="71">
        <v>4.4011111109999996</v>
      </c>
      <c r="F36" s="71">
        <v>0</v>
      </c>
      <c r="G36" s="71">
        <v>0</v>
      </c>
      <c r="H36" s="71">
        <v>0</v>
      </c>
      <c r="I36" s="71">
        <v>0</v>
      </c>
      <c r="J36" s="71">
        <v>1</v>
      </c>
      <c r="K36" s="71">
        <v>1</v>
      </c>
      <c r="L36" s="241">
        <v>1</v>
      </c>
    </row>
    <row r="37" spans="1:12" x14ac:dyDescent="0.15">
      <c r="A37" s="240">
        <v>40316</v>
      </c>
      <c r="B37" s="71" t="s">
        <v>661</v>
      </c>
      <c r="C37" s="71" t="s">
        <v>671</v>
      </c>
      <c r="D37" s="71">
        <v>239.69490187969444</v>
      </c>
      <c r="E37" s="71">
        <v>3.809230769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1</v>
      </c>
      <c r="L37" s="241">
        <v>1</v>
      </c>
    </row>
    <row r="38" spans="1:12" x14ac:dyDescent="0.15">
      <c r="A38" s="240">
        <v>40323</v>
      </c>
      <c r="B38" s="71" t="s">
        <v>661</v>
      </c>
      <c r="C38" s="71" t="s">
        <v>671</v>
      </c>
      <c r="D38" s="71">
        <v>220.94679052989571</v>
      </c>
      <c r="E38" s="71">
        <v>4.0640000000000001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1</v>
      </c>
      <c r="L38" s="241">
        <v>1</v>
      </c>
    </row>
    <row r="39" spans="1:12" x14ac:dyDescent="0.15">
      <c r="A39" s="240">
        <v>40330</v>
      </c>
      <c r="B39" s="71" t="s">
        <v>661</v>
      </c>
      <c r="C39" s="71" t="s">
        <v>671</v>
      </c>
      <c r="D39" s="71">
        <v>233.32600297584861</v>
      </c>
      <c r="E39" s="71">
        <v>3.957857143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1</v>
      </c>
      <c r="L39" s="241">
        <v>1</v>
      </c>
    </row>
    <row r="40" spans="1:12" x14ac:dyDescent="0.15">
      <c r="A40" s="240">
        <v>40337</v>
      </c>
      <c r="B40" s="71" t="s">
        <v>661</v>
      </c>
      <c r="C40" s="71" t="s">
        <v>671</v>
      </c>
      <c r="D40" s="71">
        <v>143.79479905431191</v>
      </c>
      <c r="E40" s="71">
        <v>3.69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</v>
      </c>
      <c r="L40" s="241">
        <v>1</v>
      </c>
    </row>
    <row r="41" spans="1:12" x14ac:dyDescent="0.15">
      <c r="A41" s="240">
        <v>40344</v>
      </c>
      <c r="B41" s="71" t="s">
        <v>661</v>
      </c>
      <c r="C41" s="71" t="s">
        <v>671</v>
      </c>
      <c r="D41" s="71">
        <v>192.92288859275689</v>
      </c>
      <c r="E41" s="71">
        <v>4.6438461540000002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1</v>
      </c>
      <c r="L41" s="241">
        <v>1</v>
      </c>
    </row>
    <row r="42" spans="1:12" x14ac:dyDescent="0.15">
      <c r="A42" s="240">
        <v>40351</v>
      </c>
      <c r="B42" s="71" t="s">
        <v>661</v>
      </c>
      <c r="C42" s="71" t="s">
        <v>671</v>
      </c>
      <c r="D42" s="71">
        <v>134.71292337328191</v>
      </c>
      <c r="E42" s="71">
        <v>4.3650000000000002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1</v>
      </c>
      <c r="L42" s="241">
        <v>1</v>
      </c>
    </row>
    <row r="43" spans="1:12" x14ac:dyDescent="0.15">
      <c r="A43" s="240">
        <v>40358</v>
      </c>
      <c r="B43" s="71" t="s">
        <v>661</v>
      </c>
      <c r="C43" s="71" t="s">
        <v>671</v>
      </c>
      <c r="D43" s="71">
        <v>118.93892330308717</v>
      </c>
      <c r="E43" s="71">
        <v>4.6438461540000002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1</v>
      </c>
      <c r="L43" s="241">
        <v>1</v>
      </c>
    </row>
    <row r="44" spans="1:12" x14ac:dyDescent="0.15">
      <c r="A44" s="240">
        <v>40365</v>
      </c>
      <c r="B44" s="71" t="s">
        <v>661</v>
      </c>
      <c r="C44" s="71" t="s">
        <v>671</v>
      </c>
      <c r="D44" s="71">
        <v>206.22037266815911</v>
      </c>
      <c r="E44" s="71">
        <v>3.901538462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1</v>
      </c>
      <c r="L44" s="241">
        <v>1</v>
      </c>
    </row>
    <row r="45" spans="1:12" x14ac:dyDescent="0.15">
      <c r="A45" s="240">
        <v>40372</v>
      </c>
      <c r="B45" s="71" t="s">
        <v>661</v>
      </c>
      <c r="C45" s="71" t="s">
        <v>671</v>
      </c>
      <c r="D45" s="71">
        <v>149.38332773588644</v>
      </c>
      <c r="E45" s="71">
        <v>4.1016666669999999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1</v>
      </c>
      <c r="L45" s="241">
        <v>1</v>
      </c>
    </row>
    <row r="46" spans="1:12" x14ac:dyDescent="0.15">
      <c r="A46" s="240">
        <v>40302</v>
      </c>
      <c r="B46" s="71" t="s">
        <v>661</v>
      </c>
      <c r="C46" s="71" t="s">
        <v>672</v>
      </c>
      <c r="D46" s="71">
        <v>152.35028517200249</v>
      </c>
      <c r="E46" s="71">
        <v>4.3733333329999997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3</v>
      </c>
      <c r="L46" s="241">
        <v>2</v>
      </c>
    </row>
    <row r="47" spans="1:12" x14ac:dyDescent="0.15">
      <c r="A47" s="240">
        <v>40309</v>
      </c>
      <c r="B47" s="71" t="s">
        <v>661</v>
      </c>
      <c r="C47" s="71" t="s">
        <v>672</v>
      </c>
      <c r="D47" s="71">
        <v>118.7681238714665</v>
      </c>
      <c r="E47" s="71">
        <v>4.0366666670000004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3</v>
      </c>
      <c r="L47" s="241">
        <v>2</v>
      </c>
    </row>
    <row r="48" spans="1:12" x14ac:dyDescent="0.15">
      <c r="A48" s="240">
        <v>40316</v>
      </c>
      <c r="B48" s="71" t="s">
        <v>661</v>
      </c>
      <c r="C48" s="71" t="s">
        <v>672</v>
      </c>
      <c r="D48" s="71">
        <v>147.81766512787331</v>
      </c>
      <c r="E48" s="71">
        <v>3.8435714289999998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3</v>
      </c>
      <c r="L48" s="241">
        <v>2</v>
      </c>
    </row>
    <row r="49" spans="1:12" x14ac:dyDescent="0.15">
      <c r="A49" s="240">
        <v>40323</v>
      </c>
      <c r="B49" s="71" t="s">
        <v>661</v>
      </c>
      <c r="C49" s="71" t="s">
        <v>672</v>
      </c>
      <c r="D49" s="71">
        <v>199.09332638806947</v>
      </c>
      <c r="E49" s="71">
        <v>4.0553846150000004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3</v>
      </c>
      <c r="L49" s="241">
        <v>2</v>
      </c>
    </row>
    <row r="50" spans="1:12" x14ac:dyDescent="0.15">
      <c r="A50" s="240">
        <v>40330</v>
      </c>
      <c r="B50" s="71" t="s">
        <v>661</v>
      </c>
      <c r="C50" s="71" t="s">
        <v>672</v>
      </c>
      <c r="D50" s="71">
        <v>160.96977035976758</v>
      </c>
      <c r="E50" s="71">
        <v>3.8435714289999998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3</v>
      </c>
      <c r="L50" s="241">
        <v>2</v>
      </c>
    </row>
    <row r="51" spans="1:12" x14ac:dyDescent="0.15">
      <c r="A51" s="240">
        <v>40337</v>
      </c>
      <c r="B51" s="71" t="s">
        <v>661</v>
      </c>
      <c r="C51" s="71" t="s">
        <v>672</v>
      </c>
      <c r="D51" s="71">
        <v>204.55912904318689</v>
      </c>
      <c r="E51" s="71">
        <v>4.1042857140000004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3</v>
      </c>
      <c r="L51" s="241">
        <v>2</v>
      </c>
    </row>
    <row r="52" spans="1:12" x14ac:dyDescent="0.15">
      <c r="A52" s="240">
        <v>40344</v>
      </c>
      <c r="B52" s="71" t="s">
        <v>661</v>
      </c>
      <c r="C52" s="71" t="s">
        <v>672</v>
      </c>
      <c r="D52" s="71">
        <v>189.28982781307974</v>
      </c>
      <c r="E52" s="71">
        <v>4.1166666669999996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3</v>
      </c>
      <c r="L52" s="241">
        <v>2</v>
      </c>
    </row>
    <row r="53" spans="1:12" x14ac:dyDescent="0.15">
      <c r="A53" s="240">
        <v>40351</v>
      </c>
      <c r="B53" s="71" t="s">
        <v>661</v>
      </c>
      <c r="C53" s="71" t="s">
        <v>672</v>
      </c>
      <c r="D53" s="71">
        <v>177.42078362711993</v>
      </c>
      <c r="E53" s="71">
        <v>4.1042857140000004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3</v>
      </c>
      <c r="L53" s="241">
        <v>2</v>
      </c>
    </row>
    <row r="54" spans="1:12" x14ac:dyDescent="0.15">
      <c r="A54" s="240">
        <v>40358</v>
      </c>
      <c r="B54" s="71" t="s">
        <v>661</v>
      </c>
      <c r="C54" s="71" t="s">
        <v>672</v>
      </c>
      <c r="D54" s="71">
        <v>173.99129602766169</v>
      </c>
      <c r="E54" s="71">
        <v>4.1166666669999996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3</v>
      </c>
      <c r="L54" s="241">
        <v>2</v>
      </c>
    </row>
    <row r="55" spans="1:12" x14ac:dyDescent="0.15">
      <c r="A55" s="240">
        <v>40365</v>
      </c>
      <c r="B55" s="71" t="s">
        <v>661</v>
      </c>
      <c r="C55" s="71" t="s">
        <v>672</v>
      </c>
      <c r="D55" s="71">
        <v>141.86786679206392</v>
      </c>
      <c r="E55" s="71">
        <v>3.708571429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3</v>
      </c>
      <c r="L55" s="241">
        <v>2</v>
      </c>
    </row>
    <row r="56" spans="1:12" x14ac:dyDescent="0.15">
      <c r="A56" s="240">
        <v>40372</v>
      </c>
      <c r="B56" s="71" t="s">
        <v>661</v>
      </c>
      <c r="C56" s="71" t="s">
        <v>672</v>
      </c>
      <c r="D56" s="71">
        <v>232.06234637484712</v>
      </c>
      <c r="E56" s="71">
        <v>3.708571429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3</v>
      </c>
      <c r="L56" s="241">
        <v>2</v>
      </c>
    </row>
    <row r="57" spans="1:12" x14ac:dyDescent="0.15">
      <c r="A57" s="240">
        <v>40302</v>
      </c>
      <c r="B57" s="71" t="s">
        <v>661</v>
      </c>
      <c r="C57" s="71" t="s">
        <v>673</v>
      </c>
      <c r="D57" s="71">
        <v>179.03076002818565</v>
      </c>
      <c r="E57" s="71">
        <v>4.559230769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1</v>
      </c>
      <c r="L57" s="241">
        <v>4</v>
      </c>
    </row>
    <row r="58" spans="1:12" x14ac:dyDescent="0.15">
      <c r="A58" s="240">
        <v>40309</v>
      </c>
      <c r="B58" s="71" t="s">
        <v>661</v>
      </c>
      <c r="C58" s="71" t="s">
        <v>673</v>
      </c>
      <c r="D58" s="71">
        <v>238.27528556402828</v>
      </c>
      <c r="E58" s="71">
        <v>4.2087500000000002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1</v>
      </c>
      <c r="L58" s="241">
        <v>4</v>
      </c>
    </row>
    <row r="59" spans="1:12" x14ac:dyDescent="0.15">
      <c r="A59" s="240">
        <v>40316</v>
      </c>
      <c r="B59" s="71" t="s">
        <v>661</v>
      </c>
      <c r="C59" s="71" t="s">
        <v>673</v>
      </c>
      <c r="D59" s="71">
        <v>163.09534122547697</v>
      </c>
      <c r="E59" s="71">
        <v>4.055625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1</v>
      </c>
      <c r="L59" s="241">
        <v>4</v>
      </c>
    </row>
    <row r="60" spans="1:12" x14ac:dyDescent="0.15">
      <c r="A60" s="240">
        <v>40323</v>
      </c>
      <c r="B60" s="71" t="s">
        <v>661</v>
      </c>
      <c r="C60" s="71" t="s">
        <v>673</v>
      </c>
      <c r="D60" s="71">
        <v>239.57606242366339</v>
      </c>
      <c r="E60" s="71">
        <v>4.055625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1</v>
      </c>
      <c r="L60" s="241">
        <v>4</v>
      </c>
    </row>
    <row r="61" spans="1:12" x14ac:dyDescent="0.15">
      <c r="A61" s="240">
        <v>40330</v>
      </c>
      <c r="B61" s="71" t="s">
        <v>661</v>
      </c>
      <c r="C61" s="71" t="s">
        <v>673</v>
      </c>
      <c r="D61" s="71">
        <v>204.93451075922309</v>
      </c>
      <c r="E61" s="71">
        <v>4.055625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1</v>
      </c>
      <c r="L61" s="241">
        <v>4</v>
      </c>
    </row>
    <row r="62" spans="1:12" x14ac:dyDescent="0.15">
      <c r="A62" s="240">
        <v>40337</v>
      </c>
      <c r="B62" s="71" t="s">
        <v>661</v>
      </c>
      <c r="C62" s="71" t="s">
        <v>673</v>
      </c>
      <c r="D62" s="71">
        <v>156.40946381163693</v>
      </c>
      <c r="E62" s="71">
        <v>4.3833333330000004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1</v>
      </c>
      <c r="L62" s="241">
        <v>4</v>
      </c>
    </row>
    <row r="63" spans="1:12" x14ac:dyDescent="0.15">
      <c r="A63" s="240">
        <v>40344</v>
      </c>
      <c r="B63" s="71" t="s">
        <v>661</v>
      </c>
      <c r="C63" s="71" t="s">
        <v>673</v>
      </c>
      <c r="D63" s="71">
        <v>242.68880717096485</v>
      </c>
      <c r="E63" s="71">
        <v>4.47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1</v>
      </c>
      <c r="L63" s="241">
        <v>4</v>
      </c>
    </row>
    <row r="64" spans="1:12" x14ac:dyDescent="0.15">
      <c r="A64" s="240">
        <v>40351</v>
      </c>
      <c r="B64" s="71" t="s">
        <v>661</v>
      </c>
      <c r="C64" s="71" t="s">
        <v>673</v>
      </c>
      <c r="D64" s="71">
        <v>239.1235110094795</v>
      </c>
      <c r="E64" s="71">
        <v>4.47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1</v>
      </c>
      <c r="L64" s="241">
        <v>4</v>
      </c>
    </row>
    <row r="65" spans="1:12" x14ac:dyDescent="0.15">
      <c r="A65" s="240">
        <v>40358</v>
      </c>
      <c r="B65" s="71" t="s">
        <v>661</v>
      </c>
      <c r="C65" s="71" t="s">
        <v>673</v>
      </c>
      <c r="D65" s="71">
        <v>199.01339937790152</v>
      </c>
      <c r="E65" s="71">
        <v>4.0983333330000002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1</v>
      </c>
      <c r="L65" s="241">
        <v>4</v>
      </c>
    </row>
    <row r="66" spans="1:12" x14ac:dyDescent="0.15">
      <c r="A66" s="240">
        <v>40365</v>
      </c>
      <c r="B66" s="71" t="s">
        <v>661</v>
      </c>
      <c r="C66" s="71" t="s">
        <v>673</v>
      </c>
      <c r="D66" s="71">
        <v>107.13302889135136</v>
      </c>
      <c r="E66" s="71">
        <v>4.1935714290000004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1</v>
      </c>
      <c r="L66" s="241">
        <v>4</v>
      </c>
    </row>
    <row r="67" spans="1:12" x14ac:dyDescent="0.15">
      <c r="A67" s="240">
        <v>40372</v>
      </c>
      <c r="B67" s="71" t="s">
        <v>661</v>
      </c>
      <c r="C67" s="71" t="s">
        <v>673</v>
      </c>
      <c r="D67" s="71">
        <v>241.64242867984262</v>
      </c>
      <c r="E67" s="71">
        <v>4.371428571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1</v>
      </c>
      <c r="L67" s="241">
        <v>4</v>
      </c>
    </row>
    <row r="68" spans="1:12" x14ac:dyDescent="0.15">
      <c r="A68" s="240">
        <v>40302</v>
      </c>
      <c r="B68" s="71" t="s">
        <v>661</v>
      </c>
      <c r="C68" s="71" t="s">
        <v>674</v>
      </c>
      <c r="D68" s="71">
        <v>201.31407102859163</v>
      </c>
      <c r="E68" s="71">
        <v>4.3899999999999997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2</v>
      </c>
      <c r="L68" s="241">
        <v>5</v>
      </c>
    </row>
    <row r="69" spans="1:12" x14ac:dyDescent="0.15">
      <c r="A69" s="240">
        <v>40309</v>
      </c>
      <c r="B69" s="71" t="s">
        <v>661</v>
      </c>
      <c r="C69" s="71" t="s">
        <v>674</v>
      </c>
      <c r="D69" s="71">
        <v>132.29828345052275</v>
      </c>
      <c r="E69" s="71">
        <v>4.3899999999999997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2</v>
      </c>
      <c r="L69" s="241">
        <v>5</v>
      </c>
    </row>
    <row r="70" spans="1:12" x14ac:dyDescent="0.15">
      <c r="A70" s="240">
        <v>40316</v>
      </c>
      <c r="B70" s="71" t="s">
        <v>661</v>
      </c>
      <c r="C70" s="71" t="s">
        <v>674</v>
      </c>
      <c r="D70" s="71">
        <v>165.5682952086573</v>
      </c>
      <c r="E70" s="71">
        <v>4.0127272730000003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2</v>
      </c>
      <c r="L70" s="241">
        <v>5</v>
      </c>
    </row>
    <row r="71" spans="1:12" x14ac:dyDescent="0.15">
      <c r="A71" s="240">
        <v>40323</v>
      </c>
      <c r="B71" s="71" t="s">
        <v>661</v>
      </c>
      <c r="C71" s="71" t="s">
        <v>674</v>
      </c>
      <c r="D71" s="71">
        <v>191.69830370073214</v>
      </c>
      <c r="E71" s="71">
        <v>3.809230769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2</v>
      </c>
      <c r="L71" s="241">
        <v>5</v>
      </c>
    </row>
    <row r="72" spans="1:12" x14ac:dyDescent="0.15">
      <c r="A72" s="240">
        <v>40330</v>
      </c>
      <c r="B72" s="71" t="s">
        <v>661</v>
      </c>
      <c r="C72" s="71" t="s">
        <v>674</v>
      </c>
      <c r="D72" s="71">
        <v>182.73938911758734</v>
      </c>
      <c r="E72" s="71">
        <v>4.1466666669999999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2</v>
      </c>
      <c r="L72" s="241">
        <v>5</v>
      </c>
    </row>
    <row r="73" spans="1:12" x14ac:dyDescent="0.15">
      <c r="A73" s="240">
        <v>40337</v>
      </c>
      <c r="B73" s="71" t="s">
        <v>661</v>
      </c>
      <c r="C73" s="71" t="s">
        <v>674</v>
      </c>
      <c r="D73" s="71">
        <v>209.09797244700047</v>
      </c>
      <c r="E73" s="71">
        <v>4.3587499999999997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2</v>
      </c>
      <c r="L73" s="241">
        <v>5</v>
      </c>
    </row>
    <row r="74" spans="1:12" x14ac:dyDescent="0.15">
      <c r="A74" s="240">
        <v>40344</v>
      </c>
      <c r="B74" s="71" t="s">
        <v>661</v>
      </c>
      <c r="C74" s="71" t="s">
        <v>674</v>
      </c>
      <c r="D74" s="71">
        <v>239.34123096421791</v>
      </c>
      <c r="E74" s="71">
        <v>4.3587499999999997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2</v>
      </c>
      <c r="L74" s="241">
        <v>5</v>
      </c>
    </row>
    <row r="75" spans="1:12" x14ac:dyDescent="0.15">
      <c r="A75" s="240">
        <v>40351</v>
      </c>
      <c r="B75" s="71" t="s">
        <v>661</v>
      </c>
      <c r="C75" s="71" t="s">
        <v>674</v>
      </c>
      <c r="D75" s="71">
        <v>137.87190068510111</v>
      </c>
      <c r="E75" s="71">
        <v>4.1166666669999996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2</v>
      </c>
      <c r="L75" s="241">
        <v>5</v>
      </c>
    </row>
    <row r="76" spans="1:12" x14ac:dyDescent="0.15">
      <c r="A76" s="240">
        <v>40358</v>
      </c>
      <c r="B76" s="71" t="s">
        <v>661</v>
      </c>
      <c r="C76" s="71" t="s">
        <v>674</v>
      </c>
      <c r="D76" s="71">
        <v>238.40281201602659</v>
      </c>
      <c r="E76" s="71">
        <v>4.3361538460000002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2</v>
      </c>
      <c r="L76" s="241">
        <v>5</v>
      </c>
    </row>
    <row r="77" spans="1:12" x14ac:dyDescent="0.15">
      <c r="A77" s="240">
        <v>40365</v>
      </c>
      <c r="B77" s="71" t="s">
        <v>661</v>
      </c>
      <c r="C77" s="71" t="s">
        <v>674</v>
      </c>
      <c r="D77" s="71">
        <v>237.22506320119959</v>
      </c>
      <c r="E77" s="71">
        <v>4.0930769229999999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2</v>
      </c>
      <c r="L77" s="241">
        <v>5</v>
      </c>
    </row>
    <row r="78" spans="1:12" x14ac:dyDescent="0.15">
      <c r="A78" s="240">
        <v>40372</v>
      </c>
      <c r="B78" s="71" t="s">
        <v>661</v>
      </c>
      <c r="C78" s="71" t="s">
        <v>674</v>
      </c>
      <c r="D78" s="71">
        <v>111.44654122915425</v>
      </c>
      <c r="E78" s="71">
        <v>4.0930769229999999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2</v>
      </c>
      <c r="L78" s="241">
        <v>5</v>
      </c>
    </row>
    <row r="79" spans="1:12" x14ac:dyDescent="0.15">
      <c r="A79" s="240">
        <v>40302</v>
      </c>
      <c r="B79" s="71" t="s">
        <v>661</v>
      </c>
      <c r="C79" s="71" t="s">
        <v>675</v>
      </c>
      <c r="D79" s="71">
        <v>128.6919114210919</v>
      </c>
      <c r="E79" s="71">
        <v>4.3899999999999997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1</v>
      </c>
      <c r="L79" s="241">
        <v>3</v>
      </c>
    </row>
    <row r="80" spans="1:12" x14ac:dyDescent="0.15">
      <c r="A80" s="240">
        <v>40309</v>
      </c>
      <c r="B80" s="71" t="s">
        <v>661</v>
      </c>
      <c r="C80" s="71" t="s">
        <v>675</v>
      </c>
      <c r="D80" s="71">
        <v>281.94862788183991</v>
      </c>
      <c r="E80" s="71">
        <v>4.3899999999999997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1</v>
      </c>
      <c r="L80" s="241">
        <v>3</v>
      </c>
    </row>
    <row r="81" spans="1:12" x14ac:dyDescent="0.15">
      <c r="A81" s="240">
        <v>40316</v>
      </c>
      <c r="B81" s="71" t="s">
        <v>661</v>
      </c>
      <c r="C81" s="71" t="s">
        <v>675</v>
      </c>
      <c r="D81" s="71">
        <v>197.53479107574057</v>
      </c>
      <c r="E81" s="71">
        <v>4.1449999999999996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1</v>
      </c>
      <c r="L81" s="241">
        <v>3</v>
      </c>
    </row>
    <row r="82" spans="1:12" x14ac:dyDescent="0.15">
      <c r="A82" s="240">
        <v>40323</v>
      </c>
      <c r="B82" s="71" t="s">
        <v>661</v>
      </c>
      <c r="C82" s="71" t="s">
        <v>675</v>
      </c>
      <c r="D82" s="71">
        <v>265.47862152676822</v>
      </c>
      <c r="E82" s="71">
        <v>4.2166666670000001</v>
      </c>
      <c r="F82" s="71">
        <v>0</v>
      </c>
      <c r="G82" s="71">
        <v>1</v>
      </c>
      <c r="H82" s="71">
        <v>0</v>
      </c>
      <c r="I82" s="71">
        <v>0</v>
      </c>
      <c r="J82" s="71">
        <v>0</v>
      </c>
      <c r="K82" s="71">
        <v>1</v>
      </c>
      <c r="L82" s="241">
        <v>3</v>
      </c>
    </row>
    <row r="83" spans="1:12" x14ac:dyDescent="0.15">
      <c r="A83" s="240">
        <v>40330</v>
      </c>
      <c r="B83" s="71" t="s">
        <v>661</v>
      </c>
      <c r="C83" s="71" t="s">
        <v>675</v>
      </c>
      <c r="D83" s="71">
        <v>230.4895377513767</v>
      </c>
      <c r="E83" s="71">
        <v>3.957857143</v>
      </c>
      <c r="F83" s="71">
        <v>0</v>
      </c>
      <c r="G83" s="71">
        <v>1</v>
      </c>
      <c r="H83" s="71">
        <v>0</v>
      </c>
      <c r="I83" s="71">
        <v>0</v>
      </c>
      <c r="J83" s="71">
        <v>0</v>
      </c>
      <c r="K83" s="71">
        <v>1</v>
      </c>
      <c r="L83" s="241">
        <v>3</v>
      </c>
    </row>
    <row r="84" spans="1:12" x14ac:dyDescent="0.15">
      <c r="A84" s="240">
        <v>40337</v>
      </c>
      <c r="B84" s="71" t="s">
        <v>661</v>
      </c>
      <c r="C84" s="71" t="s">
        <v>675</v>
      </c>
      <c r="D84" s="71">
        <v>119.22865867609349</v>
      </c>
      <c r="E84" s="71">
        <v>4.1166666669999996</v>
      </c>
      <c r="F84" s="71">
        <v>0</v>
      </c>
      <c r="G84" s="71">
        <v>1</v>
      </c>
      <c r="H84" s="71">
        <v>0</v>
      </c>
      <c r="I84" s="71">
        <v>0</v>
      </c>
      <c r="J84" s="71">
        <v>0</v>
      </c>
      <c r="K84" s="71">
        <v>1</v>
      </c>
      <c r="L84" s="241">
        <v>3</v>
      </c>
    </row>
    <row r="85" spans="1:12" x14ac:dyDescent="0.15">
      <c r="A85" s="240">
        <v>40344</v>
      </c>
      <c r="B85" s="71" t="s">
        <v>661</v>
      </c>
      <c r="C85" s="71" t="s">
        <v>675</v>
      </c>
      <c r="D85" s="71">
        <v>172.05145587067798</v>
      </c>
      <c r="E85" s="71">
        <v>4.2185714289999998</v>
      </c>
      <c r="F85" s="71">
        <v>0</v>
      </c>
      <c r="G85" s="71">
        <v>1</v>
      </c>
      <c r="H85" s="71">
        <v>0</v>
      </c>
      <c r="I85" s="71">
        <v>0</v>
      </c>
      <c r="J85" s="71">
        <v>0</v>
      </c>
      <c r="K85" s="71">
        <v>1</v>
      </c>
      <c r="L85" s="241">
        <v>3</v>
      </c>
    </row>
    <row r="86" spans="1:12" x14ac:dyDescent="0.15">
      <c r="A86" s="240">
        <v>40351</v>
      </c>
      <c r="B86" s="71" t="s">
        <v>661</v>
      </c>
      <c r="C86" s="71" t="s">
        <v>675</v>
      </c>
      <c r="D86" s="71">
        <v>189.20587625552849</v>
      </c>
      <c r="E86" s="71">
        <v>4.5971428569999997</v>
      </c>
      <c r="F86" s="71">
        <v>0</v>
      </c>
      <c r="G86" s="71">
        <v>1</v>
      </c>
      <c r="H86" s="71">
        <v>0</v>
      </c>
      <c r="I86" s="71">
        <v>0</v>
      </c>
      <c r="J86" s="71">
        <v>0</v>
      </c>
      <c r="K86" s="71">
        <v>1</v>
      </c>
      <c r="L86" s="241">
        <v>3</v>
      </c>
    </row>
    <row r="87" spans="1:12" x14ac:dyDescent="0.15">
      <c r="A87" s="240">
        <v>40358</v>
      </c>
      <c r="B87" s="71" t="s">
        <v>661</v>
      </c>
      <c r="C87" s="71" t="s">
        <v>675</v>
      </c>
      <c r="D87" s="71">
        <v>222.53856116437623</v>
      </c>
      <c r="E87" s="71">
        <v>4.1042857140000004</v>
      </c>
      <c r="F87" s="71">
        <v>0</v>
      </c>
      <c r="G87" s="71">
        <v>1</v>
      </c>
      <c r="H87" s="71">
        <v>0</v>
      </c>
      <c r="I87" s="71">
        <v>0</v>
      </c>
      <c r="J87" s="71">
        <v>0</v>
      </c>
      <c r="K87" s="71">
        <v>1</v>
      </c>
      <c r="L87" s="241">
        <v>3</v>
      </c>
    </row>
    <row r="88" spans="1:12" x14ac:dyDescent="0.15">
      <c r="A88" s="240">
        <v>40365</v>
      </c>
      <c r="B88" s="71" t="s">
        <v>661</v>
      </c>
      <c r="C88" s="71" t="s">
        <v>675</v>
      </c>
      <c r="D88" s="71">
        <v>115.90130641407046</v>
      </c>
      <c r="E88" s="71">
        <v>3.9078571430000002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1</v>
      </c>
      <c r="L88" s="241">
        <v>3</v>
      </c>
    </row>
    <row r="89" spans="1:12" x14ac:dyDescent="0.15">
      <c r="A89" s="240">
        <v>40372</v>
      </c>
      <c r="B89" s="71" t="s">
        <v>661</v>
      </c>
      <c r="C89" s="71" t="s">
        <v>675</v>
      </c>
      <c r="D89" s="71">
        <v>177.09896642678768</v>
      </c>
      <c r="E89" s="71">
        <v>3.9940000000000002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1</v>
      </c>
      <c r="L89" s="241">
        <v>3</v>
      </c>
    </row>
    <row r="90" spans="1:12" x14ac:dyDescent="0.15">
      <c r="A90" s="240">
        <v>40302</v>
      </c>
      <c r="B90" s="71" t="s">
        <v>676</v>
      </c>
      <c r="C90" s="71" t="s">
        <v>677</v>
      </c>
      <c r="D90" s="71">
        <v>155.87295042608159</v>
      </c>
      <c r="E90" s="71">
        <v>3.9042857139999998</v>
      </c>
      <c r="F90" s="71">
        <v>0</v>
      </c>
      <c r="G90" s="71">
        <v>0</v>
      </c>
      <c r="H90" s="71">
        <v>0</v>
      </c>
      <c r="I90" s="71">
        <v>0</v>
      </c>
      <c r="J90" s="71">
        <v>0</v>
      </c>
      <c r="K90" s="71">
        <v>1</v>
      </c>
      <c r="L90" s="241">
        <v>1</v>
      </c>
    </row>
    <row r="91" spans="1:12" x14ac:dyDescent="0.15">
      <c r="A91" s="240">
        <v>40309</v>
      </c>
      <c r="B91" s="71" t="s">
        <v>676</v>
      </c>
      <c r="C91" s="71" t="s">
        <v>677</v>
      </c>
      <c r="D91" s="71">
        <v>193.51021803007458</v>
      </c>
      <c r="E91" s="71">
        <v>3.54</v>
      </c>
      <c r="F91" s="71">
        <v>0</v>
      </c>
      <c r="G91" s="71">
        <v>0</v>
      </c>
      <c r="H91" s="71">
        <v>0</v>
      </c>
      <c r="I91" s="71">
        <v>0</v>
      </c>
      <c r="J91" s="71">
        <v>0</v>
      </c>
      <c r="K91" s="71">
        <v>1</v>
      </c>
      <c r="L91" s="241">
        <v>1</v>
      </c>
    </row>
    <row r="92" spans="1:12" x14ac:dyDescent="0.15">
      <c r="A92" s="240">
        <v>40316</v>
      </c>
      <c r="B92" s="71" t="s">
        <v>676</v>
      </c>
      <c r="C92" s="71" t="s">
        <v>677</v>
      </c>
      <c r="D92" s="71">
        <v>309.49467078266366</v>
      </c>
      <c r="E92" s="71">
        <v>3.480909091</v>
      </c>
      <c r="F92" s="71">
        <v>0</v>
      </c>
      <c r="G92" s="71">
        <v>0</v>
      </c>
      <c r="H92" s="71">
        <v>0</v>
      </c>
      <c r="I92" s="71">
        <v>0</v>
      </c>
      <c r="J92" s="71">
        <v>0</v>
      </c>
      <c r="K92" s="71">
        <v>1</v>
      </c>
      <c r="L92" s="241">
        <v>1</v>
      </c>
    </row>
    <row r="93" spans="1:12" x14ac:dyDescent="0.15">
      <c r="A93" s="240">
        <v>40323</v>
      </c>
      <c r="B93" s="71" t="s">
        <v>676</v>
      </c>
      <c r="C93" s="71" t="s">
        <v>677</v>
      </c>
      <c r="D93" s="71">
        <v>254.92885294652805</v>
      </c>
      <c r="E93" s="71">
        <v>3.5983333329999998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1</v>
      </c>
      <c r="L93" s="241">
        <v>1</v>
      </c>
    </row>
    <row r="94" spans="1:12" x14ac:dyDescent="0.15">
      <c r="A94" s="240">
        <v>40330</v>
      </c>
      <c r="B94" s="71" t="s">
        <v>676</v>
      </c>
      <c r="C94" s="71" t="s">
        <v>677</v>
      </c>
      <c r="D94" s="71">
        <v>195.30839872109902</v>
      </c>
      <c r="E94" s="71">
        <v>3.480909091</v>
      </c>
      <c r="F94" s="71">
        <v>0</v>
      </c>
      <c r="G94" s="71">
        <v>0</v>
      </c>
      <c r="H94" s="71">
        <v>0</v>
      </c>
      <c r="I94" s="71">
        <v>0</v>
      </c>
      <c r="J94" s="71">
        <v>0</v>
      </c>
      <c r="K94" s="71">
        <v>1</v>
      </c>
      <c r="L94" s="241">
        <v>1</v>
      </c>
    </row>
    <row r="95" spans="1:12" x14ac:dyDescent="0.15">
      <c r="A95" s="240">
        <v>40337</v>
      </c>
      <c r="B95" s="71" t="s">
        <v>676</v>
      </c>
      <c r="C95" s="71" t="s">
        <v>677</v>
      </c>
      <c r="D95" s="71">
        <v>267.9387426433417</v>
      </c>
      <c r="E95" s="71">
        <v>4.056666667</v>
      </c>
      <c r="F95" s="71">
        <v>0</v>
      </c>
      <c r="G95" s="71">
        <v>0</v>
      </c>
      <c r="H95" s="71">
        <v>1</v>
      </c>
      <c r="I95" s="71">
        <v>0</v>
      </c>
      <c r="J95" s="71">
        <v>0</v>
      </c>
      <c r="K95" s="71">
        <v>1</v>
      </c>
      <c r="L95" s="241">
        <v>1</v>
      </c>
    </row>
    <row r="96" spans="1:12" x14ac:dyDescent="0.15">
      <c r="A96" s="240">
        <v>40344</v>
      </c>
      <c r="B96" s="71" t="s">
        <v>676</v>
      </c>
      <c r="C96" s="71" t="s">
        <v>677</v>
      </c>
      <c r="D96" s="71">
        <v>247.13009632274492</v>
      </c>
      <c r="E96" s="71">
        <v>4.056666667</v>
      </c>
      <c r="F96" s="71">
        <v>0</v>
      </c>
      <c r="G96" s="71">
        <v>0</v>
      </c>
      <c r="H96" s="71">
        <v>0</v>
      </c>
      <c r="I96" s="71">
        <v>1</v>
      </c>
      <c r="J96" s="71">
        <v>0</v>
      </c>
      <c r="K96" s="71">
        <v>1</v>
      </c>
      <c r="L96" s="241">
        <v>1</v>
      </c>
    </row>
    <row r="97" spans="1:12" x14ac:dyDescent="0.15">
      <c r="A97" s="240">
        <v>40351</v>
      </c>
      <c r="B97" s="71" t="s">
        <v>676</v>
      </c>
      <c r="C97" s="71" t="s">
        <v>677</v>
      </c>
      <c r="D97" s="71">
        <v>299.34168500631745</v>
      </c>
      <c r="E97" s="71">
        <v>3.7145454550000001</v>
      </c>
      <c r="F97" s="71">
        <v>0</v>
      </c>
      <c r="G97" s="71">
        <v>0</v>
      </c>
      <c r="H97" s="71">
        <v>0</v>
      </c>
      <c r="I97" s="71">
        <v>1</v>
      </c>
      <c r="J97" s="71">
        <v>0</v>
      </c>
      <c r="K97" s="71">
        <v>1</v>
      </c>
      <c r="L97" s="241">
        <v>1</v>
      </c>
    </row>
    <row r="98" spans="1:12" x14ac:dyDescent="0.15">
      <c r="A98" s="240">
        <v>40358</v>
      </c>
      <c r="B98" s="71" t="s">
        <v>676</v>
      </c>
      <c r="C98" s="71" t="s">
        <v>677</v>
      </c>
      <c r="D98" s="71">
        <v>265.72152913234976</v>
      </c>
      <c r="E98" s="71">
        <v>4.04</v>
      </c>
      <c r="F98" s="71">
        <v>0</v>
      </c>
      <c r="G98" s="71">
        <v>0</v>
      </c>
      <c r="H98" s="71">
        <v>0</v>
      </c>
      <c r="I98" s="71">
        <v>1</v>
      </c>
      <c r="J98" s="71">
        <v>0</v>
      </c>
      <c r="K98" s="71">
        <v>1</v>
      </c>
      <c r="L98" s="241">
        <v>1</v>
      </c>
    </row>
    <row r="99" spans="1:12" x14ac:dyDescent="0.15">
      <c r="A99" s="240">
        <v>40365</v>
      </c>
      <c r="B99" s="71" t="s">
        <v>676</v>
      </c>
      <c r="C99" s="71" t="s">
        <v>677</v>
      </c>
      <c r="D99" s="71">
        <v>259.04277945963253</v>
      </c>
      <c r="E99" s="71">
        <v>3.7116666669999998</v>
      </c>
      <c r="F99" s="71">
        <v>0</v>
      </c>
      <c r="G99" s="71">
        <v>0</v>
      </c>
      <c r="H99" s="71">
        <v>0</v>
      </c>
      <c r="I99" s="71">
        <v>0</v>
      </c>
      <c r="J99" s="71">
        <v>1</v>
      </c>
      <c r="K99" s="71">
        <v>1</v>
      </c>
      <c r="L99" s="241">
        <v>1</v>
      </c>
    </row>
    <row r="100" spans="1:12" x14ac:dyDescent="0.15">
      <c r="A100" s="240">
        <v>40372</v>
      </c>
      <c r="B100" s="71" t="s">
        <v>676</v>
      </c>
      <c r="C100" s="71" t="s">
        <v>677</v>
      </c>
      <c r="D100" s="71">
        <v>280.65767471499242</v>
      </c>
      <c r="E100" s="71">
        <v>3.7116666669999998</v>
      </c>
      <c r="F100" s="71">
        <v>0</v>
      </c>
      <c r="G100" s="71">
        <v>0</v>
      </c>
      <c r="H100" s="71">
        <v>0</v>
      </c>
      <c r="I100" s="71">
        <v>0</v>
      </c>
      <c r="J100" s="71">
        <v>1</v>
      </c>
      <c r="K100" s="71">
        <v>1</v>
      </c>
      <c r="L100" s="241">
        <v>1</v>
      </c>
    </row>
    <row r="101" spans="1:12" x14ac:dyDescent="0.15">
      <c r="A101" s="240">
        <v>40302</v>
      </c>
      <c r="B101" s="71" t="s">
        <v>676</v>
      </c>
      <c r="C101" s="71" t="s">
        <v>678</v>
      </c>
      <c r="D101" s="71">
        <v>138.23122585798117</v>
      </c>
      <c r="E101" s="71">
        <v>3.94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3</v>
      </c>
      <c r="L101" s="241">
        <v>3</v>
      </c>
    </row>
    <row r="102" spans="1:12" x14ac:dyDescent="0.15">
      <c r="A102" s="240">
        <v>40309</v>
      </c>
      <c r="B102" s="71" t="s">
        <v>676</v>
      </c>
      <c r="C102" s="71" t="s">
        <v>678</v>
      </c>
      <c r="D102" s="71">
        <v>263.23886655750505</v>
      </c>
      <c r="E102" s="71">
        <v>3.5233333330000001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3</v>
      </c>
      <c r="L102" s="241">
        <v>3</v>
      </c>
    </row>
    <row r="103" spans="1:12" x14ac:dyDescent="0.15">
      <c r="A103" s="240">
        <v>40316</v>
      </c>
      <c r="B103" s="71" t="s">
        <v>676</v>
      </c>
      <c r="C103" s="71" t="s">
        <v>678</v>
      </c>
      <c r="D103" s="71">
        <v>119.96198152396379</v>
      </c>
      <c r="E103" s="71">
        <v>3.5471428569999999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3</v>
      </c>
      <c r="L103" s="241">
        <v>3</v>
      </c>
    </row>
    <row r="104" spans="1:12" x14ac:dyDescent="0.15">
      <c r="A104" s="240">
        <v>40323</v>
      </c>
      <c r="B104" s="71" t="s">
        <v>676</v>
      </c>
      <c r="C104" s="71" t="s">
        <v>678</v>
      </c>
      <c r="D104" s="71">
        <v>212.36199176664081</v>
      </c>
      <c r="E104" s="71">
        <v>3.44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3</v>
      </c>
      <c r="L104" s="241">
        <v>3</v>
      </c>
    </row>
    <row r="105" spans="1:12" x14ac:dyDescent="0.15">
      <c r="A105" s="240">
        <v>40330</v>
      </c>
      <c r="B105" s="71" t="s">
        <v>676</v>
      </c>
      <c r="C105" s="71" t="s">
        <v>678</v>
      </c>
      <c r="D105" s="71">
        <v>167.08937074641238</v>
      </c>
      <c r="E105" s="71">
        <v>3.5471428569999999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3</v>
      </c>
      <c r="L105" s="241">
        <v>3</v>
      </c>
    </row>
    <row r="106" spans="1:12" x14ac:dyDescent="0.15">
      <c r="A106" s="240">
        <v>40337</v>
      </c>
      <c r="B106" s="71" t="s">
        <v>676</v>
      </c>
      <c r="C106" s="71" t="s">
        <v>678</v>
      </c>
      <c r="D106" s="71">
        <v>293.52183413810963</v>
      </c>
      <c r="E106" s="71">
        <v>3.5233333330000001</v>
      </c>
      <c r="F106" s="71">
        <v>0</v>
      </c>
      <c r="G106" s="71">
        <v>1</v>
      </c>
      <c r="H106" s="71">
        <v>1</v>
      </c>
      <c r="I106" s="71">
        <v>0</v>
      </c>
      <c r="J106" s="71">
        <v>0</v>
      </c>
      <c r="K106" s="71">
        <v>3</v>
      </c>
      <c r="L106" s="241">
        <v>3</v>
      </c>
    </row>
    <row r="107" spans="1:12" x14ac:dyDescent="0.15">
      <c r="A107" s="240">
        <v>40344</v>
      </c>
      <c r="B107" s="71" t="s">
        <v>676</v>
      </c>
      <c r="C107" s="71" t="s">
        <v>678</v>
      </c>
      <c r="D107" s="71">
        <v>207.82069971104056</v>
      </c>
      <c r="E107" s="71">
        <v>3.6274999999999999</v>
      </c>
      <c r="F107" s="71">
        <v>0</v>
      </c>
      <c r="G107" s="71">
        <v>1</v>
      </c>
      <c r="H107" s="71">
        <v>0</v>
      </c>
      <c r="I107" s="71">
        <v>1</v>
      </c>
      <c r="J107" s="71">
        <v>0</v>
      </c>
      <c r="K107" s="71">
        <v>3</v>
      </c>
      <c r="L107" s="241">
        <v>3</v>
      </c>
    </row>
    <row r="108" spans="1:12" x14ac:dyDescent="0.15">
      <c r="A108" s="240">
        <v>40351</v>
      </c>
      <c r="B108" s="71" t="s">
        <v>676</v>
      </c>
      <c r="C108" s="71" t="s">
        <v>678</v>
      </c>
      <c r="D108" s="71">
        <v>273.70825654064475</v>
      </c>
      <c r="E108" s="71">
        <v>3.6274999999999999</v>
      </c>
      <c r="F108" s="71">
        <v>0</v>
      </c>
      <c r="G108" s="71">
        <v>1</v>
      </c>
      <c r="H108" s="71">
        <v>0</v>
      </c>
      <c r="I108" s="71">
        <v>1</v>
      </c>
      <c r="J108" s="71">
        <v>0</v>
      </c>
      <c r="K108" s="71">
        <v>3</v>
      </c>
      <c r="L108" s="241">
        <v>3</v>
      </c>
    </row>
    <row r="109" spans="1:12" x14ac:dyDescent="0.15">
      <c r="A109" s="240">
        <v>40358</v>
      </c>
      <c r="B109" s="71" t="s">
        <v>676</v>
      </c>
      <c r="C109" s="71" t="s">
        <v>678</v>
      </c>
      <c r="D109" s="71">
        <v>252.250376244991</v>
      </c>
      <c r="E109" s="71">
        <v>3.5233333330000001</v>
      </c>
      <c r="F109" s="71">
        <v>0</v>
      </c>
      <c r="G109" s="71">
        <v>1</v>
      </c>
      <c r="H109" s="71">
        <v>0</v>
      </c>
      <c r="I109" s="71">
        <v>1</v>
      </c>
      <c r="J109" s="71">
        <v>0</v>
      </c>
      <c r="K109" s="71">
        <v>3</v>
      </c>
      <c r="L109" s="241">
        <v>3</v>
      </c>
    </row>
    <row r="110" spans="1:12" x14ac:dyDescent="0.15">
      <c r="A110" s="240">
        <v>40365</v>
      </c>
      <c r="B110" s="71" t="s">
        <v>676</v>
      </c>
      <c r="C110" s="71" t="s">
        <v>678</v>
      </c>
      <c r="D110" s="71">
        <v>299.63568551302262</v>
      </c>
      <c r="E110" s="71">
        <v>3.19625</v>
      </c>
      <c r="F110" s="71">
        <v>0</v>
      </c>
      <c r="G110" s="71">
        <v>1</v>
      </c>
      <c r="H110" s="71">
        <v>0</v>
      </c>
      <c r="I110" s="71">
        <v>0</v>
      </c>
      <c r="J110" s="71">
        <v>1</v>
      </c>
      <c r="K110" s="71">
        <v>3</v>
      </c>
      <c r="L110" s="241">
        <v>3</v>
      </c>
    </row>
    <row r="111" spans="1:12" x14ac:dyDescent="0.15">
      <c r="A111" s="240">
        <v>40372</v>
      </c>
      <c r="B111" s="71" t="s">
        <v>676</v>
      </c>
      <c r="C111" s="71" t="s">
        <v>678</v>
      </c>
      <c r="D111" s="71">
        <v>305.56784938341957</v>
      </c>
      <c r="E111" s="71">
        <v>3.19625</v>
      </c>
      <c r="F111" s="71">
        <v>0</v>
      </c>
      <c r="G111" s="71">
        <v>1</v>
      </c>
      <c r="H111" s="71">
        <v>0</v>
      </c>
      <c r="I111" s="71">
        <v>0</v>
      </c>
      <c r="J111" s="71">
        <v>1</v>
      </c>
      <c r="K111" s="71">
        <v>3</v>
      </c>
      <c r="L111" s="241">
        <v>3</v>
      </c>
    </row>
    <row r="112" spans="1:12" x14ac:dyDescent="0.15">
      <c r="A112" s="240">
        <v>40302</v>
      </c>
      <c r="B112" s="71" t="s">
        <v>676</v>
      </c>
      <c r="C112" s="71" t="s">
        <v>679</v>
      </c>
      <c r="D112" s="71">
        <v>170.70252409514936</v>
      </c>
      <c r="E112" s="71">
        <v>3.9042857139999998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2</v>
      </c>
      <c r="L112" s="241">
        <v>2</v>
      </c>
    </row>
    <row r="113" spans="1:12" x14ac:dyDescent="0.15">
      <c r="A113" s="240">
        <v>40309</v>
      </c>
      <c r="B113" s="71" t="s">
        <v>676</v>
      </c>
      <c r="C113" s="71" t="s">
        <v>679</v>
      </c>
      <c r="D113" s="71">
        <v>115.68799780222325</v>
      </c>
      <c r="E113" s="71">
        <v>3.9042857139999998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2</v>
      </c>
      <c r="L113" s="241">
        <v>2</v>
      </c>
    </row>
    <row r="114" spans="1:12" x14ac:dyDescent="0.15">
      <c r="A114" s="240">
        <v>40316</v>
      </c>
      <c r="B114" s="71" t="s">
        <v>676</v>
      </c>
      <c r="C114" s="71" t="s">
        <v>679</v>
      </c>
      <c r="D114" s="71">
        <v>162.40568885032002</v>
      </c>
      <c r="E114" s="71">
        <v>3.6185714290000002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2</v>
      </c>
      <c r="L114" s="241">
        <v>2</v>
      </c>
    </row>
    <row r="115" spans="1:12" x14ac:dyDescent="0.15">
      <c r="A115" s="240">
        <v>40323</v>
      </c>
      <c r="B115" s="71" t="s">
        <v>676</v>
      </c>
      <c r="C115" s="71" t="s">
        <v>679</v>
      </c>
      <c r="D115" s="71">
        <v>257.48777303138098</v>
      </c>
      <c r="E115" s="71">
        <v>3.7774999999999999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2</v>
      </c>
      <c r="L115" s="241">
        <v>2</v>
      </c>
    </row>
    <row r="116" spans="1:12" x14ac:dyDescent="0.15">
      <c r="A116" s="240">
        <v>40330</v>
      </c>
      <c r="B116" s="71" t="s">
        <v>676</v>
      </c>
      <c r="C116" s="71" t="s">
        <v>679</v>
      </c>
      <c r="D116" s="71">
        <v>248.69065608190527</v>
      </c>
      <c r="E116" s="71">
        <v>3.7774999999999999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2</v>
      </c>
      <c r="L116" s="241">
        <v>2</v>
      </c>
    </row>
    <row r="117" spans="1:12" x14ac:dyDescent="0.15">
      <c r="A117" s="240">
        <v>40337</v>
      </c>
      <c r="B117" s="71" t="s">
        <v>676</v>
      </c>
      <c r="C117" s="71" t="s">
        <v>679</v>
      </c>
      <c r="D117" s="71">
        <v>151.29341196605321</v>
      </c>
      <c r="E117" s="71">
        <v>3.7524999999999999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2</v>
      </c>
      <c r="L117" s="241">
        <v>2</v>
      </c>
    </row>
    <row r="118" spans="1:12" x14ac:dyDescent="0.15">
      <c r="A118" s="240">
        <v>40344</v>
      </c>
      <c r="B118" s="71" t="s">
        <v>676</v>
      </c>
      <c r="C118" s="71" t="s">
        <v>679</v>
      </c>
      <c r="D118" s="71">
        <v>155.60504802348748</v>
      </c>
      <c r="E118" s="71">
        <v>3.9444444440000002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2</v>
      </c>
      <c r="L118" s="241">
        <v>2</v>
      </c>
    </row>
    <row r="119" spans="1:12" x14ac:dyDescent="0.15">
      <c r="A119" s="240">
        <v>40351</v>
      </c>
      <c r="B119" s="71" t="s">
        <v>676</v>
      </c>
      <c r="C119" s="71" t="s">
        <v>679</v>
      </c>
      <c r="D119" s="71">
        <v>110.56019874438178</v>
      </c>
      <c r="E119" s="71">
        <v>3.8566666669999998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2</v>
      </c>
      <c r="L119" s="241">
        <v>2</v>
      </c>
    </row>
    <row r="120" spans="1:12" x14ac:dyDescent="0.15">
      <c r="A120" s="240">
        <v>40358</v>
      </c>
      <c r="B120" s="71" t="s">
        <v>676</v>
      </c>
      <c r="C120" s="71" t="s">
        <v>679</v>
      </c>
      <c r="D120" s="71">
        <v>233.25920301361484</v>
      </c>
      <c r="E120" s="71">
        <v>3.9677777779999999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2</v>
      </c>
      <c r="L120" s="241">
        <v>2</v>
      </c>
    </row>
    <row r="121" spans="1:12" x14ac:dyDescent="0.15">
      <c r="A121" s="240">
        <v>40365</v>
      </c>
      <c r="B121" s="71" t="s">
        <v>676</v>
      </c>
      <c r="C121" s="71" t="s">
        <v>679</v>
      </c>
      <c r="D121" s="71">
        <v>228.32504147049605</v>
      </c>
      <c r="E121" s="71">
        <v>3.4733333329999998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2</v>
      </c>
      <c r="L121" s="241">
        <v>2</v>
      </c>
    </row>
    <row r="122" spans="1:12" x14ac:dyDescent="0.15">
      <c r="A122" s="240">
        <v>40372</v>
      </c>
      <c r="B122" s="71" t="s">
        <v>676</v>
      </c>
      <c r="C122" s="71" t="s">
        <v>679</v>
      </c>
      <c r="D122" s="71">
        <v>221.7910534331412</v>
      </c>
      <c r="E122" s="71">
        <v>3.4733333329999998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2</v>
      </c>
      <c r="L122" s="241">
        <v>2</v>
      </c>
    </row>
    <row r="123" spans="1:12" x14ac:dyDescent="0.15">
      <c r="A123" s="240">
        <v>40302</v>
      </c>
      <c r="B123" s="71" t="s">
        <v>676</v>
      </c>
      <c r="C123" s="71" t="s">
        <v>680</v>
      </c>
      <c r="D123" s="71">
        <v>326.96440424362925</v>
      </c>
      <c r="E123" s="71">
        <v>4.1185714290000002</v>
      </c>
      <c r="F123" s="71">
        <v>0</v>
      </c>
      <c r="G123" s="71">
        <v>0</v>
      </c>
      <c r="H123" s="71">
        <v>0</v>
      </c>
      <c r="I123" s="71">
        <v>0</v>
      </c>
      <c r="J123" s="71">
        <v>1</v>
      </c>
      <c r="K123" s="71">
        <v>0</v>
      </c>
      <c r="L123" s="241">
        <v>4</v>
      </c>
    </row>
    <row r="124" spans="1:12" x14ac:dyDescent="0.15">
      <c r="A124" s="240">
        <v>40309</v>
      </c>
      <c r="B124" s="71" t="s">
        <v>676</v>
      </c>
      <c r="C124" s="71" t="s">
        <v>680</v>
      </c>
      <c r="D124" s="71">
        <v>172.13602123402049</v>
      </c>
      <c r="E124" s="71">
        <v>4.1275000000000004</v>
      </c>
      <c r="F124" s="71">
        <v>0</v>
      </c>
      <c r="G124" s="71">
        <v>0</v>
      </c>
      <c r="H124" s="71">
        <v>0</v>
      </c>
      <c r="I124" s="71">
        <v>0</v>
      </c>
      <c r="J124" s="71">
        <v>1</v>
      </c>
      <c r="K124" s="71">
        <v>0</v>
      </c>
      <c r="L124" s="241">
        <v>4</v>
      </c>
    </row>
    <row r="125" spans="1:12" x14ac:dyDescent="0.15">
      <c r="A125" s="240">
        <v>40316</v>
      </c>
      <c r="B125" s="71" t="s">
        <v>676</v>
      </c>
      <c r="C125" s="71" t="s">
        <v>680</v>
      </c>
      <c r="D125" s="71">
        <v>209.29898754632404</v>
      </c>
      <c r="E125" s="71">
        <v>3.6185714290000002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241">
        <v>4</v>
      </c>
    </row>
    <row r="126" spans="1:12" x14ac:dyDescent="0.15">
      <c r="A126" s="240">
        <v>40323</v>
      </c>
      <c r="B126" s="71" t="s">
        <v>676</v>
      </c>
      <c r="C126" s="71" t="s">
        <v>680</v>
      </c>
      <c r="D126" s="71">
        <v>158.70198965864137</v>
      </c>
      <c r="E126" s="71">
        <v>3.7562500000000001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241">
        <v>4</v>
      </c>
    </row>
    <row r="127" spans="1:12" x14ac:dyDescent="0.15">
      <c r="A127" s="240">
        <v>40330</v>
      </c>
      <c r="B127" s="71" t="s">
        <v>676</v>
      </c>
      <c r="C127" s="71" t="s">
        <v>680</v>
      </c>
      <c r="D127" s="71">
        <v>203.48322561971932</v>
      </c>
      <c r="E127" s="71">
        <v>3.7774999999999999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241">
        <v>4</v>
      </c>
    </row>
    <row r="128" spans="1:12" x14ac:dyDescent="0.15">
      <c r="A128" s="240">
        <v>40337</v>
      </c>
      <c r="B128" s="71" t="s">
        <v>676</v>
      </c>
      <c r="C128" s="71" t="s">
        <v>680</v>
      </c>
      <c r="D128" s="71">
        <v>183.09666170836235</v>
      </c>
      <c r="E128" s="71">
        <v>3.6344444440000001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241">
        <v>4</v>
      </c>
    </row>
    <row r="129" spans="1:12" x14ac:dyDescent="0.15">
      <c r="A129" s="240">
        <v>40344</v>
      </c>
      <c r="B129" s="71" t="s">
        <v>676</v>
      </c>
      <c r="C129" s="71" t="s">
        <v>680</v>
      </c>
      <c r="D129" s="71">
        <v>162.39531158880175</v>
      </c>
      <c r="E129" s="71">
        <v>3.7524999999999999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241">
        <v>4</v>
      </c>
    </row>
    <row r="130" spans="1:12" x14ac:dyDescent="0.15">
      <c r="A130" s="240">
        <v>40351</v>
      </c>
      <c r="B130" s="71" t="s">
        <v>676</v>
      </c>
      <c r="C130" s="71" t="s">
        <v>680</v>
      </c>
      <c r="D130" s="71">
        <v>372.16674821309607</v>
      </c>
      <c r="E130" s="71">
        <v>3.7354545450000001</v>
      </c>
      <c r="F130" s="71">
        <v>0</v>
      </c>
      <c r="G130" s="71">
        <v>0</v>
      </c>
      <c r="H130" s="71">
        <v>1</v>
      </c>
      <c r="I130" s="71">
        <v>0</v>
      </c>
      <c r="J130" s="71">
        <v>0</v>
      </c>
      <c r="K130" s="71">
        <v>0</v>
      </c>
      <c r="L130" s="241">
        <v>4</v>
      </c>
    </row>
    <row r="131" spans="1:12" x14ac:dyDescent="0.15">
      <c r="A131" s="240">
        <v>40358</v>
      </c>
      <c r="B131" s="71" t="s">
        <v>676</v>
      </c>
      <c r="C131" s="71" t="s">
        <v>680</v>
      </c>
      <c r="D131" s="71">
        <v>389.75935425641995</v>
      </c>
      <c r="E131" s="71">
        <v>3.7354545450000001</v>
      </c>
      <c r="F131" s="71">
        <v>0</v>
      </c>
      <c r="G131" s="71">
        <v>0</v>
      </c>
      <c r="H131" s="71">
        <v>0</v>
      </c>
      <c r="I131" s="71">
        <v>1</v>
      </c>
      <c r="J131" s="71">
        <v>0</v>
      </c>
      <c r="K131" s="71">
        <v>0</v>
      </c>
      <c r="L131" s="241">
        <v>4</v>
      </c>
    </row>
    <row r="132" spans="1:12" x14ac:dyDescent="0.15">
      <c r="A132" s="240">
        <v>40365</v>
      </c>
      <c r="B132" s="71" t="s">
        <v>676</v>
      </c>
      <c r="C132" s="71" t="s">
        <v>680</v>
      </c>
      <c r="D132" s="71">
        <v>302.68255911688232</v>
      </c>
      <c r="E132" s="71">
        <v>3.4950000000000001</v>
      </c>
      <c r="F132" s="71">
        <v>0</v>
      </c>
      <c r="G132" s="71">
        <v>0</v>
      </c>
      <c r="H132" s="71">
        <v>0</v>
      </c>
      <c r="I132" s="71">
        <v>1</v>
      </c>
      <c r="J132" s="71">
        <v>0</v>
      </c>
      <c r="K132" s="71">
        <v>0</v>
      </c>
      <c r="L132" s="241">
        <v>4</v>
      </c>
    </row>
    <row r="133" spans="1:12" x14ac:dyDescent="0.15">
      <c r="A133" s="240">
        <v>40372</v>
      </c>
      <c r="B133" s="71" t="s">
        <v>676</v>
      </c>
      <c r="C133" s="71" t="s">
        <v>680</v>
      </c>
      <c r="D133" s="71">
        <v>301.89694834697241</v>
      </c>
      <c r="E133" s="71">
        <v>3.4950000000000001</v>
      </c>
      <c r="F133" s="71">
        <v>0</v>
      </c>
      <c r="G133" s="71">
        <v>0</v>
      </c>
      <c r="H133" s="71">
        <v>0</v>
      </c>
      <c r="I133" s="71">
        <v>1</v>
      </c>
      <c r="J133" s="71">
        <v>0</v>
      </c>
      <c r="K133" s="71">
        <v>0</v>
      </c>
      <c r="L133" s="241">
        <v>4</v>
      </c>
    </row>
    <row r="134" spans="1:12" x14ac:dyDescent="0.15">
      <c r="A134" s="240">
        <v>40302</v>
      </c>
      <c r="B134" s="71" t="s">
        <v>676</v>
      </c>
      <c r="C134" s="71" t="s">
        <v>681</v>
      </c>
      <c r="D134" s="71">
        <v>137.12077837143028</v>
      </c>
      <c r="E134" s="71">
        <v>3.9042857139999998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3</v>
      </c>
      <c r="L134" s="241">
        <v>1</v>
      </c>
    </row>
    <row r="135" spans="1:12" x14ac:dyDescent="0.15">
      <c r="A135" s="240">
        <v>40309</v>
      </c>
      <c r="B135" s="71" t="s">
        <v>676</v>
      </c>
      <c r="C135" s="71" t="s">
        <v>681</v>
      </c>
      <c r="D135" s="71">
        <v>184.9234011847617</v>
      </c>
      <c r="E135" s="71">
        <v>3.54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3</v>
      </c>
      <c r="L135" s="241">
        <v>1</v>
      </c>
    </row>
    <row r="136" spans="1:12" x14ac:dyDescent="0.15">
      <c r="A136" s="240">
        <v>40316</v>
      </c>
      <c r="B136" s="71" t="s">
        <v>676</v>
      </c>
      <c r="C136" s="71" t="s">
        <v>681</v>
      </c>
      <c r="D136" s="71">
        <v>169.83557348780141</v>
      </c>
      <c r="E136" s="71">
        <v>3.34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3</v>
      </c>
      <c r="L136" s="241">
        <v>1</v>
      </c>
    </row>
    <row r="137" spans="1:12" x14ac:dyDescent="0.15">
      <c r="A137" s="240">
        <v>40323</v>
      </c>
      <c r="B137" s="71" t="s">
        <v>676</v>
      </c>
      <c r="C137" s="71" t="s">
        <v>681</v>
      </c>
      <c r="D137" s="71">
        <v>219.35191068157138</v>
      </c>
      <c r="E137" s="71">
        <v>3.34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3</v>
      </c>
      <c r="L137" s="241">
        <v>1</v>
      </c>
    </row>
    <row r="138" spans="1:12" x14ac:dyDescent="0.15">
      <c r="A138" s="240">
        <v>40330</v>
      </c>
      <c r="B138" s="71" t="s">
        <v>676</v>
      </c>
      <c r="C138" s="71" t="s">
        <v>681</v>
      </c>
      <c r="D138" s="71">
        <v>148.64037025483785</v>
      </c>
      <c r="E138" s="71">
        <v>3.34</v>
      </c>
      <c r="F138" s="71">
        <v>0</v>
      </c>
      <c r="G138" s="71">
        <v>0</v>
      </c>
      <c r="H138" s="71">
        <v>0</v>
      </c>
      <c r="I138" s="71">
        <v>0</v>
      </c>
      <c r="J138" s="71">
        <v>0</v>
      </c>
      <c r="K138" s="71">
        <v>3</v>
      </c>
      <c r="L138" s="241">
        <v>1</v>
      </c>
    </row>
    <row r="139" spans="1:12" x14ac:dyDescent="0.15">
      <c r="A139" s="240">
        <v>40337</v>
      </c>
      <c r="B139" s="71" t="s">
        <v>676</v>
      </c>
      <c r="C139" s="71" t="s">
        <v>681</v>
      </c>
      <c r="D139" s="71">
        <v>292.90619429115043</v>
      </c>
      <c r="E139" s="71">
        <v>3.54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3</v>
      </c>
      <c r="L139" s="241">
        <v>1</v>
      </c>
    </row>
    <row r="140" spans="1:12" x14ac:dyDescent="0.15">
      <c r="A140" s="240">
        <v>40344</v>
      </c>
      <c r="B140" s="71" t="s">
        <v>676</v>
      </c>
      <c r="C140" s="71" t="s">
        <v>681</v>
      </c>
      <c r="D140" s="71">
        <v>222.27630722949587</v>
      </c>
      <c r="E140" s="71">
        <v>3.54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3</v>
      </c>
      <c r="L140" s="241">
        <v>1</v>
      </c>
    </row>
    <row r="141" spans="1:12" x14ac:dyDescent="0.15">
      <c r="A141" s="240">
        <v>40351</v>
      </c>
      <c r="B141" s="71" t="s">
        <v>676</v>
      </c>
      <c r="C141" s="71" t="s">
        <v>681</v>
      </c>
      <c r="D141" s="71">
        <v>148.14743432601222</v>
      </c>
      <c r="E141" s="71">
        <v>3.6344444440000001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3</v>
      </c>
      <c r="L141" s="241">
        <v>1</v>
      </c>
    </row>
    <row r="142" spans="1:12" x14ac:dyDescent="0.15">
      <c r="A142" s="240">
        <v>40358</v>
      </c>
      <c r="B142" s="71" t="s">
        <v>676</v>
      </c>
      <c r="C142" s="71" t="s">
        <v>681</v>
      </c>
      <c r="D142" s="71">
        <v>270.14187028195647</v>
      </c>
      <c r="E142" s="71">
        <v>3.7524999999999999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3</v>
      </c>
      <c r="L142" s="241">
        <v>1</v>
      </c>
    </row>
    <row r="143" spans="1:12" x14ac:dyDescent="0.15">
      <c r="A143" s="240">
        <v>40365</v>
      </c>
      <c r="B143" s="71" t="s">
        <v>676</v>
      </c>
      <c r="C143" s="71" t="s">
        <v>681</v>
      </c>
      <c r="D143" s="71">
        <v>194.17912340552422</v>
      </c>
      <c r="E143" s="71">
        <v>3.2511111110000002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3</v>
      </c>
      <c r="L143" s="241">
        <v>1</v>
      </c>
    </row>
    <row r="144" spans="1:12" x14ac:dyDescent="0.15">
      <c r="A144" s="240">
        <v>40372</v>
      </c>
      <c r="B144" s="71" t="s">
        <v>676</v>
      </c>
      <c r="C144" s="71" t="s">
        <v>681</v>
      </c>
      <c r="D144" s="71">
        <v>170.53767932678917</v>
      </c>
      <c r="E144" s="71">
        <v>3.1259999999999999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3</v>
      </c>
      <c r="L144" s="241">
        <v>1</v>
      </c>
    </row>
    <row r="145" spans="1:12" x14ac:dyDescent="0.15">
      <c r="A145" s="240">
        <v>40302</v>
      </c>
      <c r="B145" s="71" t="s">
        <v>676</v>
      </c>
      <c r="C145" s="71" t="s">
        <v>682</v>
      </c>
      <c r="D145" s="71">
        <v>171.5658656938819</v>
      </c>
      <c r="E145" s="71">
        <v>3.6185714290000002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2</v>
      </c>
      <c r="L145" s="241">
        <v>0</v>
      </c>
    </row>
    <row r="146" spans="1:12" x14ac:dyDescent="0.15">
      <c r="A146" s="240">
        <v>40309</v>
      </c>
      <c r="B146" s="71" t="s">
        <v>676</v>
      </c>
      <c r="C146" s="71" t="s">
        <v>682</v>
      </c>
      <c r="D146" s="71">
        <v>227.65606238923721</v>
      </c>
      <c r="E146" s="71">
        <v>3.6185714290000002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2</v>
      </c>
      <c r="L146" s="241">
        <v>0</v>
      </c>
    </row>
    <row r="147" spans="1:12" x14ac:dyDescent="0.15">
      <c r="A147" s="240">
        <v>40316</v>
      </c>
      <c r="B147" s="71" t="s">
        <v>676</v>
      </c>
      <c r="C147" s="71" t="s">
        <v>682</v>
      </c>
      <c r="D147" s="71">
        <v>186.24847246700912</v>
      </c>
      <c r="E147" s="71">
        <v>3.34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2</v>
      </c>
      <c r="L147" s="241">
        <v>0</v>
      </c>
    </row>
    <row r="148" spans="1:12" x14ac:dyDescent="0.15">
      <c r="A148" s="240">
        <v>40323</v>
      </c>
      <c r="B148" s="71" t="s">
        <v>676</v>
      </c>
      <c r="C148" s="71" t="s">
        <v>682</v>
      </c>
      <c r="D148" s="71">
        <v>235.94996755382465</v>
      </c>
      <c r="E148" s="71">
        <v>3.3566666669999998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2</v>
      </c>
      <c r="L148" s="241">
        <v>0</v>
      </c>
    </row>
    <row r="149" spans="1:12" x14ac:dyDescent="0.15">
      <c r="A149" s="240">
        <v>40330</v>
      </c>
      <c r="B149" s="71" t="s">
        <v>676</v>
      </c>
      <c r="C149" s="71" t="s">
        <v>682</v>
      </c>
      <c r="D149" s="71">
        <v>193.89605758067142</v>
      </c>
      <c r="E149" s="71">
        <v>3.34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2</v>
      </c>
      <c r="L149" s="241">
        <v>0</v>
      </c>
    </row>
    <row r="150" spans="1:12" x14ac:dyDescent="0.15">
      <c r="A150" s="240">
        <v>40337</v>
      </c>
      <c r="B150" s="71" t="s">
        <v>676</v>
      </c>
      <c r="C150" s="71" t="s">
        <v>682</v>
      </c>
      <c r="D150" s="71">
        <v>293.98212083794215</v>
      </c>
      <c r="E150" s="71">
        <v>3.54</v>
      </c>
      <c r="F150" s="71">
        <v>0</v>
      </c>
      <c r="G150" s="71">
        <v>0</v>
      </c>
      <c r="H150" s="71">
        <v>1</v>
      </c>
      <c r="I150" s="71">
        <v>0</v>
      </c>
      <c r="J150" s="71">
        <v>0</v>
      </c>
      <c r="K150" s="71">
        <v>2</v>
      </c>
      <c r="L150" s="241">
        <v>0</v>
      </c>
    </row>
    <row r="151" spans="1:12" x14ac:dyDescent="0.15">
      <c r="A151" s="240">
        <v>40344</v>
      </c>
      <c r="B151" s="71" t="s">
        <v>676</v>
      </c>
      <c r="C151" s="71" t="s">
        <v>682</v>
      </c>
      <c r="D151" s="71">
        <v>288.09687412343368</v>
      </c>
      <c r="E151" s="71">
        <v>3.54</v>
      </c>
      <c r="F151" s="71">
        <v>0</v>
      </c>
      <c r="G151" s="71">
        <v>0</v>
      </c>
      <c r="H151" s="71">
        <v>0</v>
      </c>
      <c r="I151" s="71">
        <v>1</v>
      </c>
      <c r="J151" s="71">
        <v>0</v>
      </c>
      <c r="K151" s="71">
        <v>2</v>
      </c>
      <c r="L151" s="241">
        <v>0</v>
      </c>
    </row>
    <row r="152" spans="1:12" x14ac:dyDescent="0.15">
      <c r="A152" s="240">
        <v>40351</v>
      </c>
      <c r="B152" s="71" t="s">
        <v>676</v>
      </c>
      <c r="C152" s="71" t="s">
        <v>682</v>
      </c>
      <c r="D152" s="71">
        <v>220.34523058554214</v>
      </c>
      <c r="E152" s="71">
        <v>3.5233333330000001</v>
      </c>
      <c r="F152" s="71">
        <v>0</v>
      </c>
      <c r="G152" s="71">
        <v>0</v>
      </c>
      <c r="H152" s="71">
        <v>0</v>
      </c>
      <c r="I152" s="71">
        <v>1</v>
      </c>
      <c r="J152" s="71">
        <v>0</v>
      </c>
      <c r="K152" s="71">
        <v>2</v>
      </c>
      <c r="L152" s="241">
        <v>0</v>
      </c>
    </row>
    <row r="153" spans="1:12" x14ac:dyDescent="0.15">
      <c r="A153" s="240">
        <v>40358</v>
      </c>
      <c r="B153" s="71" t="s">
        <v>676</v>
      </c>
      <c r="C153" s="71" t="s">
        <v>682</v>
      </c>
      <c r="D153" s="71">
        <v>309.77610469016383</v>
      </c>
      <c r="E153" s="71">
        <v>3.6344444440000001</v>
      </c>
      <c r="F153" s="71">
        <v>0</v>
      </c>
      <c r="G153" s="71">
        <v>0</v>
      </c>
      <c r="H153" s="71">
        <v>0</v>
      </c>
      <c r="I153" s="71">
        <v>1</v>
      </c>
      <c r="J153" s="71">
        <v>0</v>
      </c>
      <c r="K153" s="71">
        <v>2</v>
      </c>
      <c r="L153" s="241">
        <v>0</v>
      </c>
    </row>
    <row r="154" spans="1:12" x14ac:dyDescent="0.15">
      <c r="A154" s="240">
        <v>40365</v>
      </c>
      <c r="B154" s="71" t="s">
        <v>676</v>
      </c>
      <c r="C154" s="71" t="s">
        <v>682</v>
      </c>
      <c r="D154" s="71">
        <v>252.82365819017272</v>
      </c>
      <c r="E154" s="71">
        <v>3.1259999999999999</v>
      </c>
      <c r="F154" s="71">
        <v>0</v>
      </c>
      <c r="G154" s="71">
        <v>0</v>
      </c>
      <c r="H154" s="71">
        <v>0</v>
      </c>
      <c r="I154" s="71">
        <v>0</v>
      </c>
      <c r="J154" s="71">
        <v>1</v>
      </c>
      <c r="K154" s="71">
        <v>2</v>
      </c>
      <c r="L154" s="241">
        <v>0</v>
      </c>
    </row>
    <row r="155" spans="1:12" x14ac:dyDescent="0.15">
      <c r="A155" s="240">
        <v>40372</v>
      </c>
      <c r="B155" s="71" t="s">
        <v>676</v>
      </c>
      <c r="C155" s="71" t="s">
        <v>682</v>
      </c>
      <c r="D155" s="71">
        <v>274.33208209994132</v>
      </c>
      <c r="E155" s="71">
        <v>3.19625</v>
      </c>
      <c r="F155" s="71">
        <v>0</v>
      </c>
      <c r="G155" s="71">
        <v>0</v>
      </c>
      <c r="H155" s="71">
        <v>0</v>
      </c>
      <c r="I155" s="71">
        <v>0</v>
      </c>
      <c r="J155" s="71">
        <v>1</v>
      </c>
      <c r="K155" s="71">
        <v>2</v>
      </c>
      <c r="L155" s="241">
        <v>0</v>
      </c>
    </row>
    <row r="156" spans="1:12" x14ac:dyDescent="0.15">
      <c r="A156" s="240">
        <v>40302</v>
      </c>
      <c r="B156" s="71" t="s">
        <v>676</v>
      </c>
      <c r="C156" s="71" t="s">
        <v>683</v>
      </c>
      <c r="D156" s="71">
        <v>221.17930909318608</v>
      </c>
      <c r="E156" s="71">
        <v>3.9042857139999998</v>
      </c>
      <c r="F156" s="71">
        <v>0</v>
      </c>
      <c r="G156" s="71">
        <v>0</v>
      </c>
      <c r="H156" s="71">
        <v>0</v>
      </c>
      <c r="I156" s="71">
        <v>0</v>
      </c>
      <c r="J156" s="71">
        <v>0</v>
      </c>
      <c r="K156" s="71">
        <v>1</v>
      </c>
      <c r="L156" s="241">
        <v>4</v>
      </c>
    </row>
    <row r="157" spans="1:12" x14ac:dyDescent="0.15">
      <c r="A157" s="240">
        <v>40309</v>
      </c>
      <c r="B157" s="71" t="s">
        <v>676</v>
      </c>
      <c r="C157" s="71" t="s">
        <v>683</v>
      </c>
      <c r="D157" s="71">
        <v>213.02564125954996</v>
      </c>
      <c r="E157" s="71">
        <v>3.9042857139999998</v>
      </c>
      <c r="F157" s="71">
        <v>0</v>
      </c>
      <c r="G157" s="71">
        <v>0</v>
      </c>
      <c r="H157" s="71">
        <v>0</v>
      </c>
      <c r="I157" s="71">
        <v>0</v>
      </c>
      <c r="J157" s="71">
        <v>0</v>
      </c>
      <c r="K157" s="71">
        <v>1</v>
      </c>
      <c r="L157" s="241">
        <v>4</v>
      </c>
    </row>
    <row r="158" spans="1:12" x14ac:dyDescent="0.15">
      <c r="A158" s="240">
        <v>40316</v>
      </c>
      <c r="B158" s="71" t="s">
        <v>676</v>
      </c>
      <c r="C158" s="71" t="s">
        <v>683</v>
      </c>
      <c r="D158" s="71">
        <v>239.81656983705022</v>
      </c>
      <c r="E158" s="71">
        <v>3.6185714290000002</v>
      </c>
      <c r="F158" s="71">
        <v>0</v>
      </c>
      <c r="G158" s="71">
        <v>0</v>
      </c>
      <c r="H158" s="71">
        <v>0</v>
      </c>
      <c r="I158" s="71">
        <v>0</v>
      </c>
      <c r="J158" s="71">
        <v>0</v>
      </c>
      <c r="K158" s="71">
        <v>1</v>
      </c>
      <c r="L158" s="241">
        <v>4</v>
      </c>
    </row>
    <row r="159" spans="1:12" x14ac:dyDescent="0.15">
      <c r="A159" s="240">
        <v>40323</v>
      </c>
      <c r="B159" s="71" t="s">
        <v>676</v>
      </c>
      <c r="C159" s="71" t="s">
        <v>683</v>
      </c>
      <c r="D159" s="71">
        <v>230.57759880104533</v>
      </c>
      <c r="E159" s="71">
        <v>3.6185714290000002</v>
      </c>
      <c r="F159" s="71">
        <v>0</v>
      </c>
      <c r="G159" s="71">
        <v>0</v>
      </c>
      <c r="H159" s="71">
        <v>0</v>
      </c>
      <c r="I159" s="71">
        <v>0</v>
      </c>
      <c r="J159" s="71">
        <v>0</v>
      </c>
      <c r="K159" s="71">
        <v>1</v>
      </c>
      <c r="L159" s="241">
        <v>4</v>
      </c>
    </row>
    <row r="160" spans="1:12" x14ac:dyDescent="0.15">
      <c r="A160" s="240">
        <v>40330</v>
      </c>
      <c r="B160" s="71" t="s">
        <v>676</v>
      </c>
      <c r="C160" s="71" t="s">
        <v>683</v>
      </c>
      <c r="D160" s="71">
        <v>192.07886176182706</v>
      </c>
      <c r="E160" s="71">
        <v>3.6185714290000002</v>
      </c>
      <c r="F160" s="71">
        <v>0</v>
      </c>
      <c r="G160" s="71">
        <v>0</v>
      </c>
      <c r="H160" s="71">
        <v>0</v>
      </c>
      <c r="I160" s="71">
        <v>0</v>
      </c>
      <c r="J160" s="71">
        <v>0</v>
      </c>
      <c r="K160" s="71">
        <v>1</v>
      </c>
      <c r="L160" s="241">
        <v>4</v>
      </c>
    </row>
    <row r="161" spans="1:12" x14ac:dyDescent="0.15">
      <c r="A161" s="240">
        <v>40337</v>
      </c>
      <c r="B161" s="71" t="s">
        <v>676</v>
      </c>
      <c r="C161" s="71" t="s">
        <v>683</v>
      </c>
      <c r="D161" s="71">
        <v>241.41485464344296</v>
      </c>
      <c r="E161" s="71">
        <v>3.9042857139999998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1</v>
      </c>
      <c r="L161" s="241">
        <v>4</v>
      </c>
    </row>
    <row r="162" spans="1:12" x14ac:dyDescent="0.15">
      <c r="A162" s="240">
        <v>40344</v>
      </c>
      <c r="B162" s="71" t="s">
        <v>676</v>
      </c>
      <c r="C162" s="71" t="s">
        <v>683</v>
      </c>
      <c r="D162" s="71">
        <v>129.92389501920059</v>
      </c>
      <c r="E162" s="71">
        <v>3.9042857139999998</v>
      </c>
      <c r="F162" s="71">
        <v>0</v>
      </c>
      <c r="G162" s="71">
        <v>0</v>
      </c>
      <c r="H162" s="71">
        <v>0</v>
      </c>
      <c r="I162" s="71">
        <v>0</v>
      </c>
      <c r="J162" s="71">
        <v>0</v>
      </c>
      <c r="K162" s="71">
        <v>1</v>
      </c>
      <c r="L162" s="241">
        <v>4</v>
      </c>
    </row>
    <row r="163" spans="1:12" x14ac:dyDescent="0.15">
      <c r="A163" s="240">
        <v>40351</v>
      </c>
      <c r="B163" s="71" t="s">
        <v>676</v>
      </c>
      <c r="C163" s="71" t="s">
        <v>683</v>
      </c>
      <c r="D163" s="71">
        <v>186.57298414603477</v>
      </c>
      <c r="E163" s="71">
        <v>3.54</v>
      </c>
      <c r="F163" s="71">
        <v>0</v>
      </c>
      <c r="G163" s="71">
        <v>0</v>
      </c>
      <c r="H163" s="71">
        <v>0</v>
      </c>
      <c r="I163" s="71">
        <v>0</v>
      </c>
      <c r="J163" s="71">
        <v>0</v>
      </c>
      <c r="K163" s="71">
        <v>1</v>
      </c>
      <c r="L163" s="241">
        <v>4</v>
      </c>
    </row>
    <row r="164" spans="1:12" x14ac:dyDescent="0.15">
      <c r="A164" s="240">
        <v>40358</v>
      </c>
      <c r="B164" s="71" t="s">
        <v>676</v>
      </c>
      <c r="C164" s="71" t="s">
        <v>683</v>
      </c>
      <c r="D164" s="71">
        <v>349.81802167746872</v>
      </c>
      <c r="E164" s="71">
        <v>3.54</v>
      </c>
      <c r="F164" s="71">
        <v>0</v>
      </c>
      <c r="G164" s="71">
        <v>0</v>
      </c>
      <c r="H164" s="71">
        <v>1</v>
      </c>
      <c r="I164" s="71">
        <v>0</v>
      </c>
      <c r="J164" s="71">
        <v>0</v>
      </c>
      <c r="K164" s="71">
        <v>1</v>
      </c>
      <c r="L164" s="241">
        <v>4</v>
      </c>
    </row>
    <row r="165" spans="1:12" x14ac:dyDescent="0.15">
      <c r="A165" s="240">
        <v>40365</v>
      </c>
      <c r="B165" s="71" t="s">
        <v>676</v>
      </c>
      <c r="C165" s="71" t="s">
        <v>683</v>
      </c>
      <c r="D165" s="71">
        <v>285.29345392369754</v>
      </c>
      <c r="E165" s="71">
        <v>3.1259999999999999</v>
      </c>
      <c r="F165" s="71">
        <v>0</v>
      </c>
      <c r="G165" s="71">
        <v>0</v>
      </c>
      <c r="H165" s="71">
        <v>0</v>
      </c>
      <c r="I165" s="71">
        <v>1</v>
      </c>
      <c r="J165" s="71">
        <v>0</v>
      </c>
      <c r="K165" s="71">
        <v>1</v>
      </c>
      <c r="L165" s="241">
        <v>4</v>
      </c>
    </row>
    <row r="166" spans="1:12" x14ac:dyDescent="0.15">
      <c r="A166" s="240">
        <v>40372</v>
      </c>
      <c r="B166" s="71" t="s">
        <v>676</v>
      </c>
      <c r="C166" s="71" t="s">
        <v>683</v>
      </c>
      <c r="D166" s="71">
        <v>272.73447246197435</v>
      </c>
      <c r="E166" s="71">
        <v>3.2511111110000002</v>
      </c>
      <c r="F166" s="71">
        <v>0</v>
      </c>
      <c r="G166" s="71">
        <v>0</v>
      </c>
      <c r="H166" s="71">
        <v>0</v>
      </c>
      <c r="I166" s="71">
        <v>1</v>
      </c>
      <c r="J166" s="71">
        <v>0</v>
      </c>
      <c r="K166" s="71">
        <v>1</v>
      </c>
      <c r="L166" s="241">
        <v>4</v>
      </c>
    </row>
    <row r="167" spans="1:12" x14ac:dyDescent="0.15">
      <c r="A167" s="240">
        <v>40302</v>
      </c>
      <c r="B167" s="71" t="s">
        <v>676</v>
      </c>
      <c r="C167" s="71" t="s">
        <v>684</v>
      </c>
      <c r="D167" s="71">
        <v>133.16738407448622</v>
      </c>
      <c r="E167" s="71">
        <v>3.9042857139999998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3</v>
      </c>
      <c r="L167" s="241">
        <v>0</v>
      </c>
    </row>
    <row r="168" spans="1:12" x14ac:dyDescent="0.15">
      <c r="A168" s="240">
        <v>40309</v>
      </c>
      <c r="B168" s="71" t="s">
        <v>676</v>
      </c>
      <c r="C168" s="71" t="s">
        <v>684</v>
      </c>
      <c r="D168" s="71">
        <v>228.09061092687614</v>
      </c>
      <c r="E168" s="71">
        <v>3.54</v>
      </c>
      <c r="F168" s="71">
        <v>0</v>
      </c>
      <c r="G168" s="71">
        <v>0</v>
      </c>
      <c r="H168" s="71">
        <v>0</v>
      </c>
      <c r="I168" s="71">
        <v>0</v>
      </c>
      <c r="J168" s="71">
        <v>0</v>
      </c>
      <c r="K168" s="71">
        <v>3</v>
      </c>
      <c r="L168" s="241">
        <v>0</v>
      </c>
    </row>
    <row r="169" spans="1:12" x14ac:dyDescent="0.15">
      <c r="A169" s="240">
        <v>40316</v>
      </c>
      <c r="B169" s="71" t="s">
        <v>676</v>
      </c>
      <c r="C169" s="71" t="s">
        <v>684</v>
      </c>
      <c r="D169" s="71">
        <v>169.67140976610085</v>
      </c>
      <c r="E169" s="71">
        <v>3.34</v>
      </c>
      <c r="F169" s="71">
        <v>0</v>
      </c>
      <c r="G169" s="71">
        <v>0</v>
      </c>
      <c r="H169" s="71">
        <v>0</v>
      </c>
      <c r="I169" s="71">
        <v>0</v>
      </c>
      <c r="J169" s="71">
        <v>0</v>
      </c>
      <c r="K169" s="71">
        <v>3</v>
      </c>
      <c r="L169" s="241">
        <v>0</v>
      </c>
    </row>
    <row r="170" spans="1:12" x14ac:dyDescent="0.15">
      <c r="A170" s="240">
        <v>40323</v>
      </c>
      <c r="B170" s="71" t="s">
        <v>676</v>
      </c>
      <c r="C170" s="71" t="s">
        <v>684</v>
      </c>
      <c r="D170" s="71">
        <v>182.00033620025252</v>
      </c>
      <c r="E170" s="71">
        <v>3.5024999999999999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3</v>
      </c>
      <c r="L170" s="241">
        <v>0</v>
      </c>
    </row>
    <row r="171" spans="1:12" x14ac:dyDescent="0.15">
      <c r="A171" s="240">
        <v>40330</v>
      </c>
      <c r="B171" s="71" t="s">
        <v>676</v>
      </c>
      <c r="C171" s="71" t="s">
        <v>684</v>
      </c>
      <c r="D171" s="71">
        <v>249.75552396175419</v>
      </c>
      <c r="E171" s="71">
        <v>3.34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3</v>
      </c>
      <c r="L171" s="241">
        <v>0</v>
      </c>
    </row>
    <row r="172" spans="1:12" x14ac:dyDescent="0.15">
      <c r="A172" s="240">
        <v>40337</v>
      </c>
      <c r="B172" s="71" t="s">
        <v>676</v>
      </c>
      <c r="C172" s="71" t="s">
        <v>684</v>
      </c>
      <c r="D172" s="71">
        <v>200.27799422552687</v>
      </c>
      <c r="E172" s="71">
        <v>3.54</v>
      </c>
      <c r="F172" s="71">
        <v>0</v>
      </c>
      <c r="G172" s="71">
        <v>0</v>
      </c>
      <c r="H172" s="71">
        <v>0</v>
      </c>
      <c r="I172" s="71">
        <v>0</v>
      </c>
      <c r="J172" s="71">
        <v>0</v>
      </c>
      <c r="K172" s="71">
        <v>3</v>
      </c>
      <c r="L172" s="241">
        <v>0</v>
      </c>
    </row>
    <row r="173" spans="1:12" x14ac:dyDescent="0.15">
      <c r="A173" s="240">
        <v>40344</v>
      </c>
      <c r="B173" s="71" t="s">
        <v>676</v>
      </c>
      <c r="C173" s="71" t="s">
        <v>684</v>
      </c>
      <c r="D173" s="71">
        <v>203.47503719571358</v>
      </c>
      <c r="E173" s="71">
        <v>3.54</v>
      </c>
      <c r="F173" s="71">
        <v>0</v>
      </c>
      <c r="G173" s="71">
        <v>0</v>
      </c>
      <c r="H173" s="71">
        <v>1</v>
      </c>
      <c r="I173" s="71">
        <v>0</v>
      </c>
      <c r="J173" s="71">
        <v>0</v>
      </c>
      <c r="K173" s="71">
        <v>3</v>
      </c>
      <c r="L173" s="241">
        <v>0</v>
      </c>
    </row>
    <row r="174" spans="1:12" x14ac:dyDescent="0.15">
      <c r="A174" s="240">
        <v>40351</v>
      </c>
      <c r="B174" s="71" t="s">
        <v>676</v>
      </c>
      <c r="C174" s="71" t="s">
        <v>684</v>
      </c>
      <c r="D174" s="71">
        <v>344.80229826183563</v>
      </c>
      <c r="E174" s="71">
        <v>3.54</v>
      </c>
      <c r="F174" s="71">
        <v>0</v>
      </c>
      <c r="G174" s="71">
        <v>0</v>
      </c>
      <c r="H174" s="71">
        <v>0</v>
      </c>
      <c r="I174" s="71">
        <v>1</v>
      </c>
      <c r="J174" s="71">
        <v>0</v>
      </c>
      <c r="K174" s="71">
        <v>3</v>
      </c>
      <c r="L174" s="241">
        <v>0</v>
      </c>
    </row>
    <row r="175" spans="1:12" x14ac:dyDescent="0.15">
      <c r="A175" s="240">
        <v>40358</v>
      </c>
      <c r="B175" s="71" t="s">
        <v>676</v>
      </c>
      <c r="C175" s="71" t="s">
        <v>684</v>
      </c>
      <c r="D175" s="71">
        <v>266.01853365352514</v>
      </c>
      <c r="E175" s="71">
        <v>3.6344444440000001</v>
      </c>
      <c r="F175" s="71">
        <v>0</v>
      </c>
      <c r="G175" s="71">
        <v>0</v>
      </c>
      <c r="H175" s="71">
        <v>0</v>
      </c>
      <c r="I175" s="71">
        <v>1</v>
      </c>
      <c r="J175" s="71">
        <v>0</v>
      </c>
      <c r="K175" s="71">
        <v>3</v>
      </c>
      <c r="L175" s="241">
        <v>0</v>
      </c>
    </row>
    <row r="176" spans="1:12" x14ac:dyDescent="0.15">
      <c r="A176" s="240">
        <v>40365</v>
      </c>
      <c r="B176" s="71" t="s">
        <v>676</v>
      </c>
      <c r="C176" s="71" t="s">
        <v>684</v>
      </c>
      <c r="D176" s="71">
        <v>299.90550581873674</v>
      </c>
      <c r="E176" s="71">
        <v>3.1259999999999999</v>
      </c>
      <c r="F176" s="71">
        <v>0</v>
      </c>
      <c r="G176" s="71">
        <v>0</v>
      </c>
      <c r="H176" s="71">
        <v>0</v>
      </c>
      <c r="I176" s="71">
        <v>1</v>
      </c>
      <c r="J176" s="71">
        <v>0</v>
      </c>
      <c r="K176" s="71">
        <v>3</v>
      </c>
      <c r="L176" s="241">
        <v>0</v>
      </c>
    </row>
    <row r="177" spans="1:12" x14ac:dyDescent="0.15">
      <c r="A177" s="240">
        <v>40372</v>
      </c>
      <c r="B177" s="71" t="s">
        <v>676</v>
      </c>
      <c r="C177" s="71" t="s">
        <v>684</v>
      </c>
      <c r="D177" s="71">
        <v>332.74298398661625</v>
      </c>
      <c r="E177" s="71">
        <v>3.0633333330000001</v>
      </c>
      <c r="F177" s="71">
        <v>0</v>
      </c>
      <c r="G177" s="71">
        <v>0</v>
      </c>
      <c r="H177" s="71">
        <v>0</v>
      </c>
      <c r="I177" s="71">
        <v>0</v>
      </c>
      <c r="J177" s="71">
        <v>1</v>
      </c>
      <c r="K177" s="71">
        <v>3</v>
      </c>
      <c r="L177" s="241">
        <v>0</v>
      </c>
    </row>
    <row r="178" spans="1:12" x14ac:dyDescent="0.15">
      <c r="A178" s="240">
        <v>40302</v>
      </c>
      <c r="B178" s="71" t="s">
        <v>676</v>
      </c>
      <c r="C178" s="71" t="s">
        <v>685</v>
      </c>
      <c r="D178" s="71">
        <v>245.79503869784969</v>
      </c>
      <c r="E178" s="71">
        <v>3.9677777779999999</v>
      </c>
      <c r="F178" s="71">
        <v>0</v>
      </c>
      <c r="G178" s="71">
        <v>0</v>
      </c>
      <c r="H178" s="71">
        <v>0</v>
      </c>
      <c r="I178" s="71">
        <v>0</v>
      </c>
      <c r="J178" s="71">
        <v>0</v>
      </c>
      <c r="K178" s="71">
        <v>4</v>
      </c>
      <c r="L178" s="241">
        <v>2</v>
      </c>
    </row>
    <row r="179" spans="1:12" x14ac:dyDescent="0.15">
      <c r="A179" s="240">
        <v>40309</v>
      </c>
      <c r="B179" s="71" t="s">
        <v>676</v>
      </c>
      <c r="C179" s="71" t="s">
        <v>685</v>
      </c>
      <c r="D179" s="71">
        <v>215.64611869375929</v>
      </c>
      <c r="E179" s="71">
        <v>4.056666667</v>
      </c>
      <c r="F179" s="71">
        <v>0</v>
      </c>
      <c r="G179" s="71">
        <v>0</v>
      </c>
      <c r="H179" s="71">
        <v>0</v>
      </c>
      <c r="I179" s="71">
        <v>0</v>
      </c>
      <c r="J179" s="71">
        <v>0</v>
      </c>
      <c r="K179" s="71">
        <v>4</v>
      </c>
      <c r="L179" s="241">
        <v>2</v>
      </c>
    </row>
    <row r="180" spans="1:12" x14ac:dyDescent="0.15">
      <c r="A180" s="240">
        <v>40316</v>
      </c>
      <c r="B180" s="71" t="s">
        <v>676</v>
      </c>
      <c r="C180" s="71" t="s">
        <v>685</v>
      </c>
      <c r="D180" s="71">
        <v>138.30679100460907</v>
      </c>
      <c r="E180" s="71">
        <v>3.5983333329999998</v>
      </c>
      <c r="F180" s="71">
        <v>0</v>
      </c>
      <c r="G180" s="71">
        <v>0</v>
      </c>
      <c r="H180" s="71">
        <v>0</v>
      </c>
      <c r="I180" s="71">
        <v>0</v>
      </c>
      <c r="J180" s="71">
        <v>0</v>
      </c>
      <c r="K180" s="71">
        <v>4</v>
      </c>
      <c r="L180" s="241">
        <v>2</v>
      </c>
    </row>
    <row r="181" spans="1:12" x14ac:dyDescent="0.15">
      <c r="A181" s="240">
        <v>40323</v>
      </c>
      <c r="B181" s="71" t="s">
        <v>676</v>
      </c>
      <c r="C181" s="71" t="s">
        <v>685</v>
      </c>
      <c r="D181" s="71">
        <v>201.3741550287497</v>
      </c>
      <c r="E181" s="71">
        <v>3.5983333329999998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4</v>
      </c>
      <c r="L181" s="241">
        <v>2</v>
      </c>
    </row>
    <row r="182" spans="1:12" x14ac:dyDescent="0.15">
      <c r="A182" s="240">
        <v>40330</v>
      </c>
      <c r="B182" s="71" t="s">
        <v>676</v>
      </c>
      <c r="C182" s="71" t="s">
        <v>685</v>
      </c>
      <c r="D182" s="71">
        <v>256.98591142015675</v>
      </c>
      <c r="E182" s="71">
        <v>3.5983333329999998</v>
      </c>
      <c r="F182" s="71">
        <v>0</v>
      </c>
      <c r="G182" s="71">
        <v>0</v>
      </c>
      <c r="H182" s="71">
        <v>0</v>
      </c>
      <c r="I182" s="71">
        <v>0</v>
      </c>
      <c r="J182" s="71">
        <v>0</v>
      </c>
      <c r="K182" s="71">
        <v>4</v>
      </c>
      <c r="L182" s="241">
        <v>2</v>
      </c>
    </row>
    <row r="183" spans="1:12" x14ac:dyDescent="0.15">
      <c r="A183" s="240">
        <v>40337</v>
      </c>
      <c r="B183" s="71" t="s">
        <v>676</v>
      </c>
      <c r="C183" s="71" t="s">
        <v>685</v>
      </c>
      <c r="D183" s="71">
        <v>188.10437388211932</v>
      </c>
      <c r="E183" s="71">
        <v>4.056666667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4</v>
      </c>
      <c r="L183" s="241">
        <v>2</v>
      </c>
    </row>
    <row r="184" spans="1:12" x14ac:dyDescent="0.15">
      <c r="A184" s="240">
        <v>40344</v>
      </c>
      <c r="B184" s="71" t="s">
        <v>676</v>
      </c>
      <c r="C184" s="71" t="s">
        <v>685</v>
      </c>
      <c r="D184" s="71">
        <v>124.38985083619701</v>
      </c>
      <c r="E184" s="71">
        <v>4.056666667</v>
      </c>
      <c r="F184" s="71">
        <v>0</v>
      </c>
      <c r="G184" s="71">
        <v>0</v>
      </c>
      <c r="H184" s="71">
        <v>0</v>
      </c>
      <c r="I184" s="71">
        <v>0</v>
      </c>
      <c r="J184" s="71">
        <v>0</v>
      </c>
      <c r="K184" s="71">
        <v>4</v>
      </c>
      <c r="L184" s="241">
        <v>2</v>
      </c>
    </row>
    <row r="185" spans="1:12" x14ac:dyDescent="0.15">
      <c r="A185" s="240">
        <v>40351</v>
      </c>
      <c r="B185" s="71" t="s">
        <v>676</v>
      </c>
      <c r="C185" s="71" t="s">
        <v>685</v>
      </c>
      <c r="D185" s="71">
        <v>156.1740682133599</v>
      </c>
      <c r="E185" s="71">
        <v>3.7354545450000001</v>
      </c>
      <c r="F185" s="71">
        <v>0</v>
      </c>
      <c r="G185" s="71">
        <v>0</v>
      </c>
      <c r="H185" s="71">
        <v>0</v>
      </c>
      <c r="I185" s="71">
        <v>0</v>
      </c>
      <c r="J185" s="71">
        <v>0</v>
      </c>
      <c r="K185" s="71">
        <v>4</v>
      </c>
      <c r="L185" s="241">
        <v>2</v>
      </c>
    </row>
    <row r="186" spans="1:12" x14ac:dyDescent="0.15">
      <c r="A186" s="240">
        <v>40358</v>
      </c>
      <c r="B186" s="71" t="s">
        <v>676</v>
      </c>
      <c r="C186" s="71" t="s">
        <v>685</v>
      </c>
      <c r="D186" s="71">
        <v>288.2326090392483</v>
      </c>
      <c r="E186" s="71">
        <v>4.056666667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4</v>
      </c>
      <c r="L186" s="241">
        <v>2</v>
      </c>
    </row>
    <row r="187" spans="1:12" x14ac:dyDescent="0.15">
      <c r="A187" s="240">
        <v>40365</v>
      </c>
      <c r="B187" s="71" t="s">
        <v>676</v>
      </c>
      <c r="C187" s="71" t="s">
        <v>685</v>
      </c>
      <c r="D187" s="71">
        <v>148.26599974059826</v>
      </c>
      <c r="E187" s="71">
        <v>3.7116666669999998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4</v>
      </c>
      <c r="L187" s="241">
        <v>2</v>
      </c>
    </row>
    <row r="188" spans="1:12" x14ac:dyDescent="0.15">
      <c r="A188" s="240">
        <v>40372</v>
      </c>
      <c r="B188" s="71" t="s">
        <v>676</v>
      </c>
      <c r="C188" s="71" t="s">
        <v>685</v>
      </c>
      <c r="D188" s="71">
        <v>142.45749506642406</v>
      </c>
      <c r="E188" s="71">
        <v>3.7116666669999998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4</v>
      </c>
      <c r="L188" s="241">
        <v>2</v>
      </c>
    </row>
    <row r="189" spans="1:12" x14ac:dyDescent="0.15">
      <c r="A189" s="240">
        <v>40302</v>
      </c>
      <c r="B189" s="71" t="s">
        <v>676</v>
      </c>
      <c r="C189" s="71" t="s">
        <v>686</v>
      </c>
      <c r="D189" s="71">
        <v>257.28028934429125</v>
      </c>
      <c r="E189" s="71">
        <v>3.7614285710000002</v>
      </c>
      <c r="F189" s="71">
        <v>0</v>
      </c>
      <c r="G189" s="71">
        <v>0</v>
      </c>
      <c r="H189" s="71">
        <v>0</v>
      </c>
      <c r="I189" s="71">
        <v>0</v>
      </c>
      <c r="J189" s="71">
        <v>0</v>
      </c>
      <c r="K189" s="71">
        <v>3</v>
      </c>
      <c r="L189" s="241">
        <v>0</v>
      </c>
    </row>
    <row r="190" spans="1:12" x14ac:dyDescent="0.15">
      <c r="A190" s="240">
        <v>40309</v>
      </c>
      <c r="B190" s="71" t="s">
        <v>676</v>
      </c>
      <c r="C190" s="71" t="s">
        <v>686</v>
      </c>
      <c r="D190" s="71">
        <v>164.27594682096412</v>
      </c>
      <c r="E190" s="71">
        <v>3.5233333330000001</v>
      </c>
      <c r="F190" s="71">
        <v>0</v>
      </c>
      <c r="G190" s="71">
        <v>0</v>
      </c>
      <c r="H190" s="71">
        <v>0</v>
      </c>
      <c r="I190" s="71">
        <v>0</v>
      </c>
      <c r="J190" s="71">
        <v>0</v>
      </c>
      <c r="K190" s="71">
        <v>3</v>
      </c>
      <c r="L190" s="241">
        <v>0</v>
      </c>
    </row>
    <row r="191" spans="1:12" x14ac:dyDescent="0.15">
      <c r="A191" s="240">
        <v>40316</v>
      </c>
      <c r="B191" s="71" t="s">
        <v>676</v>
      </c>
      <c r="C191" s="71" t="s">
        <v>686</v>
      </c>
      <c r="D191" s="71">
        <v>80.525118229865399</v>
      </c>
      <c r="E191" s="71">
        <v>3.3566666669999998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3</v>
      </c>
      <c r="L191" s="241">
        <v>0</v>
      </c>
    </row>
    <row r="192" spans="1:12" x14ac:dyDescent="0.15">
      <c r="A192" s="240">
        <v>40323</v>
      </c>
      <c r="B192" s="71" t="s">
        <v>676</v>
      </c>
      <c r="C192" s="71" t="s">
        <v>686</v>
      </c>
      <c r="D192" s="71">
        <v>271.65775763584571</v>
      </c>
      <c r="E192" s="71">
        <v>3.34</v>
      </c>
      <c r="F192" s="71">
        <v>0</v>
      </c>
      <c r="G192" s="71">
        <v>0</v>
      </c>
      <c r="H192" s="71">
        <v>0</v>
      </c>
      <c r="I192" s="71">
        <v>0</v>
      </c>
      <c r="J192" s="71">
        <v>0</v>
      </c>
      <c r="K192" s="71">
        <v>3</v>
      </c>
      <c r="L192" s="241">
        <v>0</v>
      </c>
    </row>
    <row r="193" spans="1:12" x14ac:dyDescent="0.15">
      <c r="A193" s="240">
        <v>40330</v>
      </c>
      <c r="B193" s="71" t="s">
        <v>676</v>
      </c>
      <c r="C193" s="71" t="s">
        <v>686</v>
      </c>
      <c r="D193" s="71">
        <v>208.29025637311878</v>
      </c>
      <c r="E193" s="71">
        <v>3.44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3</v>
      </c>
      <c r="L193" s="241">
        <v>0</v>
      </c>
    </row>
    <row r="194" spans="1:12" x14ac:dyDescent="0.15">
      <c r="A194" s="240">
        <v>40337</v>
      </c>
      <c r="B194" s="71" t="s">
        <v>676</v>
      </c>
      <c r="C194" s="71" t="s">
        <v>686</v>
      </c>
      <c r="D194" s="71">
        <v>332.28145488761788</v>
      </c>
      <c r="E194" s="71">
        <v>3.511111111</v>
      </c>
      <c r="F194" s="71">
        <v>0</v>
      </c>
      <c r="G194" s="71">
        <v>0</v>
      </c>
      <c r="H194" s="71">
        <v>1</v>
      </c>
      <c r="I194" s="71">
        <v>0</v>
      </c>
      <c r="J194" s="71">
        <v>0</v>
      </c>
      <c r="K194" s="71">
        <v>3</v>
      </c>
      <c r="L194" s="241">
        <v>0</v>
      </c>
    </row>
    <row r="195" spans="1:12" x14ac:dyDescent="0.15">
      <c r="A195" s="240">
        <v>40344</v>
      </c>
      <c r="B195" s="71" t="s">
        <v>676</v>
      </c>
      <c r="C195" s="71" t="s">
        <v>686</v>
      </c>
      <c r="D195" s="71">
        <v>314.43788867174294</v>
      </c>
      <c r="E195" s="71">
        <v>3.5233333330000001</v>
      </c>
      <c r="F195" s="71">
        <v>0</v>
      </c>
      <c r="G195" s="71">
        <v>0</v>
      </c>
      <c r="H195" s="71">
        <v>0</v>
      </c>
      <c r="I195" s="71">
        <v>1</v>
      </c>
      <c r="J195" s="71">
        <v>0</v>
      </c>
      <c r="K195" s="71">
        <v>3</v>
      </c>
      <c r="L195" s="241">
        <v>0</v>
      </c>
    </row>
    <row r="196" spans="1:12" x14ac:dyDescent="0.15">
      <c r="A196" s="240">
        <v>40351</v>
      </c>
      <c r="B196" s="71" t="s">
        <v>676</v>
      </c>
      <c r="C196" s="71" t="s">
        <v>686</v>
      </c>
      <c r="D196" s="71">
        <v>305.09423830561946</v>
      </c>
      <c r="E196" s="71">
        <v>3.5233333330000001</v>
      </c>
      <c r="F196" s="71">
        <v>0</v>
      </c>
      <c r="G196" s="71">
        <v>0</v>
      </c>
      <c r="H196" s="71">
        <v>0</v>
      </c>
      <c r="I196" s="71">
        <v>1</v>
      </c>
      <c r="J196" s="71">
        <v>0</v>
      </c>
      <c r="K196" s="71">
        <v>3</v>
      </c>
      <c r="L196" s="241">
        <v>0</v>
      </c>
    </row>
    <row r="197" spans="1:12" x14ac:dyDescent="0.15">
      <c r="A197" s="240">
        <v>40358</v>
      </c>
      <c r="B197" s="71" t="s">
        <v>676</v>
      </c>
      <c r="C197" s="71" t="s">
        <v>686</v>
      </c>
      <c r="D197" s="71">
        <v>224.28601613301373</v>
      </c>
      <c r="E197" s="71">
        <v>3.5233333330000001</v>
      </c>
      <c r="F197" s="71">
        <v>0</v>
      </c>
      <c r="G197" s="71">
        <v>0</v>
      </c>
      <c r="H197" s="71">
        <v>0</v>
      </c>
      <c r="I197" s="71">
        <v>1</v>
      </c>
      <c r="J197" s="71">
        <v>0</v>
      </c>
      <c r="K197" s="71">
        <v>3</v>
      </c>
      <c r="L197" s="241">
        <v>0</v>
      </c>
    </row>
    <row r="198" spans="1:12" x14ac:dyDescent="0.15">
      <c r="A198" s="240">
        <v>40365</v>
      </c>
      <c r="B198" s="71" t="s">
        <v>676</v>
      </c>
      <c r="C198" s="71" t="s">
        <v>686</v>
      </c>
      <c r="D198" s="71">
        <v>215.47607854894895</v>
      </c>
      <c r="E198" s="71">
        <v>3.0633333330000001</v>
      </c>
      <c r="F198" s="71">
        <v>0</v>
      </c>
      <c r="G198" s="71">
        <v>0</v>
      </c>
      <c r="H198" s="71">
        <v>0</v>
      </c>
      <c r="I198" s="71">
        <v>0</v>
      </c>
      <c r="J198" s="71">
        <v>1</v>
      </c>
      <c r="K198" s="71">
        <v>3</v>
      </c>
      <c r="L198" s="241">
        <v>0</v>
      </c>
    </row>
    <row r="199" spans="1:12" x14ac:dyDescent="0.15">
      <c r="A199" s="240">
        <v>40372</v>
      </c>
      <c r="B199" s="71" t="s">
        <v>676</v>
      </c>
      <c r="C199" s="71" t="s">
        <v>686</v>
      </c>
      <c r="D199" s="71">
        <v>322.6974827518498</v>
      </c>
      <c r="E199" s="71">
        <v>3.0633333330000001</v>
      </c>
      <c r="F199" s="71">
        <v>0</v>
      </c>
      <c r="G199" s="71">
        <v>0</v>
      </c>
      <c r="H199" s="71">
        <v>0</v>
      </c>
      <c r="I199" s="71">
        <v>0</v>
      </c>
      <c r="J199" s="71">
        <v>1</v>
      </c>
      <c r="K199" s="71">
        <v>3</v>
      </c>
      <c r="L199" s="241">
        <v>0</v>
      </c>
    </row>
    <row r="200" spans="1:12" x14ac:dyDescent="0.15">
      <c r="A200" s="240">
        <v>40302</v>
      </c>
      <c r="B200" s="71" t="s">
        <v>676</v>
      </c>
      <c r="C200" s="71" t="s">
        <v>687</v>
      </c>
      <c r="D200" s="71">
        <v>237.71606292693326</v>
      </c>
      <c r="E200" s="71">
        <v>3.9042857139999998</v>
      </c>
      <c r="F200" s="71">
        <v>0</v>
      </c>
      <c r="G200" s="71">
        <v>0</v>
      </c>
      <c r="H200" s="71">
        <v>0</v>
      </c>
      <c r="I200" s="71">
        <v>0</v>
      </c>
      <c r="J200" s="71">
        <v>0</v>
      </c>
      <c r="K200" s="71">
        <v>0</v>
      </c>
      <c r="L200" s="241">
        <v>0</v>
      </c>
    </row>
    <row r="201" spans="1:12" x14ac:dyDescent="0.15">
      <c r="A201" s="240">
        <v>40309</v>
      </c>
      <c r="B201" s="71" t="s">
        <v>676</v>
      </c>
      <c r="C201" s="71" t="s">
        <v>687</v>
      </c>
      <c r="D201" s="71">
        <v>149.31694764544551</v>
      </c>
      <c r="E201" s="71">
        <v>3.9042857139999998</v>
      </c>
      <c r="F201" s="71">
        <v>0</v>
      </c>
      <c r="G201" s="71">
        <v>0</v>
      </c>
      <c r="H201" s="71">
        <v>0</v>
      </c>
      <c r="I201" s="71">
        <v>0</v>
      </c>
      <c r="J201" s="71">
        <v>0</v>
      </c>
      <c r="K201" s="71">
        <v>0</v>
      </c>
      <c r="L201" s="241">
        <v>0</v>
      </c>
    </row>
    <row r="202" spans="1:12" x14ac:dyDescent="0.15">
      <c r="A202" s="240">
        <v>40316</v>
      </c>
      <c r="B202" s="71" t="s">
        <v>676</v>
      </c>
      <c r="C202" s="71" t="s">
        <v>687</v>
      </c>
      <c r="D202" s="71">
        <v>103.89607680236023</v>
      </c>
      <c r="E202" s="71">
        <v>3.6185714290000002</v>
      </c>
      <c r="F202" s="71">
        <v>0</v>
      </c>
      <c r="G202" s="71">
        <v>0</v>
      </c>
      <c r="H202" s="71">
        <v>0</v>
      </c>
      <c r="I202" s="71">
        <v>0</v>
      </c>
      <c r="J202" s="71">
        <v>0</v>
      </c>
      <c r="K202" s="71">
        <v>0</v>
      </c>
      <c r="L202" s="241">
        <v>0</v>
      </c>
    </row>
    <row r="203" spans="1:12" x14ac:dyDescent="0.15">
      <c r="A203" s="240">
        <v>40323</v>
      </c>
      <c r="B203" s="71" t="s">
        <v>676</v>
      </c>
      <c r="C203" s="71" t="s">
        <v>687</v>
      </c>
      <c r="D203" s="71">
        <v>141.20900644908161</v>
      </c>
      <c r="E203" s="71">
        <v>3.6185714290000002</v>
      </c>
      <c r="F203" s="71">
        <v>0</v>
      </c>
      <c r="G203" s="71">
        <v>0</v>
      </c>
      <c r="H203" s="71">
        <v>0</v>
      </c>
      <c r="I203" s="71">
        <v>0</v>
      </c>
      <c r="J203" s="71">
        <v>0</v>
      </c>
      <c r="K203" s="71">
        <v>0</v>
      </c>
      <c r="L203" s="241">
        <v>0</v>
      </c>
    </row>
    <row r="204" spans="1:12" x14ac:dyDescent="0.15">
      <c r="A204" s="240">
        <v>40330</v>
      </c>
      <c r="B204" s="71" t="s">
        <v>676</v>
      </c>
      <c r="C204" s="71" t="s">
        <v>687</v>
      </c>
      <c r="D204" s="71">
        <v>216.53256257865971</v>
      </c>
      <c r="E204" s="71">
        <v>3.6185714290000002</v>
      </c>
      <c r="F204" s="71">
        <v>0</v>
      </c>
      <c r="G204" s="71">
        <v>0</v>
      </c>
      <c r="H204" s="71">
        <v>0</v>
      </c>
      <c r="I204" s="71">
        <v>0</v>
      </c>
      <c r="J204" s="71">
        <v>0</v>
      </c>
      <c r="K204" s="71">
        <v>0</v>
      </c>
      <c r="L204" s="241">
        <v>0</v>
      </c>
    </row>
    <row r="205" spans="1:12" x14ac:dyDescent="0.15">
      <c r="A205" s="240">
        <v>40337</v>
      </c>
      <c r="B205" s="71" t="s">
        <v>676</v>
      </c>
      <c r="C205" s="71" t="s">
        <v>687</v>
      </c>
      <c r="D205" s="71">
        <v>352.4302633558284</v>
      </c>
      <c r="E205" s="71">
        <v>3.9042857139999998</v>
      </c>
      <c r="F205" s="71">
        <v>0</v>
      </c>
      <c r="G205" s="71">
        <v>0</v>
      </c>
      <c r="H205" s="71">
        <v>1</v>
      </c>
      <c r="I205" s="71">
        <v>0</v>
      </c>
      <c r="J205" s="71">
        <v>0</v>
      </c>
      <c r="K205" s="71">
        <v>0</v>
      </c>
      <c r="L205" s="241">
        <v>0</v>
      </c>
    </row>
    <row r="206" spans="1:12" x14ac:dyDescent="0.15">
      <c r="A206" s="240">
        <v>40344</v>
      </c>
      <c r="B206" s="71" t="s">
        <v>676</v>
      </c>
      <c r="C206" s="71" t="s">
        <v>687</v>
      </c>
      <c r="D206" s="71">
        <v>186.66780828770931</v>
      </c>
      <c r="E206" s="71">
        <v>3.9042857139999998</v>
      </c>
      <c r="F206" s="71">
        <v>0</v>
      </c>
      <c r="G206" s="71">
        <v>0</v>
      </c>
      <c r="H206" s="71">
        <v>0</v>
      </c>
      <c r="I206" s="71">
        <v>1</v>
      </c>
      <c r="J206" s="71">
        <v>0</v>
      </c>
      <c r="K206" s="71">
        <v>0</v>
      </c>
      <c r="L206" s="241">
        <v>0</v>
      </c>
    </row>
    <row r="207" spans="1:12" x14ac:dyDescent="0.15">
      <c r="A207" s="240">
        <v>40351</v>
      </c>
      <c r="B207" s="71" t="s">
        <v>676</v>
      </c>
      <c r="C207" s="71" t="s">
        <v>687</v>
      </c>
      <c r="D207" s="71">
        <v>290.779603084597</v>
      </c>
      <c r="E207" s="71">
        <v>3.9042857139999998</v>
      </c>
      <c r="F207" s="71">
        <v>0</v>
      </c>
      <c r="G207" s="71">
        <v>0</v>
      </c>
      <c r="H207" s="71">
        <v>0</v>
      </c>
      <c r="I207" s="71">
        <v>1</v>
      </c>
      <c r="J207" s="71">
        <v>0</v>
      </c>
      <c r="K207" s="71">
        <v>0</v>
      </c>
      <c r="L207" s="241">
        <v>0</v>
      </c>
    </row>
    <row r="208" spans="1:12" x14ac:dyDescent="0.15">
      <c r="A208" s="240">
        <v>40358</v>
      </c>
      <c r="B208" s="71" t="s">
        <v>676</v>
      </c>
      <c r="C208" s="71" t="s">
        <v>687</v>
      </c>
      <c r="D208" s="71">
        <v>273.34371354110527</v>
      </c>
      <c r="E208" s="71">
        <v>3.9042857139999998</v>
      </c>
      <c r="F208" s="71">
        <v>0</v>
      </c>
      <c r="G208" s="71">
        <v>0</v>
      </c>
      <c r="H208" s="71">
        <v>0</v>
      </c>
      <c r="I208" s="71">
        <v>1</v>
      </c>
      <c r="J208" s="71">
        <v>0</v>
      </c>
      <c r="K208" s="71">
        <v>0</v>
      </c>
      <c r="L208" s="241">
        <v>0</v>
      </c>
    </row>
    <row r="209" spans="1:12" x14ac:dyDescent="0.15">
      <c r="A209" s="240">
        <v>40365</v>
      </c>
      <c r="B209" s="71" t="s">
        <v>676</v>
      </c>
      <c r="C209" s="71" t="s">
        <v>687</v>
      </c>
      <c r="D209" s="71">
        <v>299.30554824711294</v>
      </c>
      <c r="E209" s="71">
        <v>3.6085714289999999</v>
      </c>
      <c r="F209" s="71">
        <v>0</v>
      </c>
      <c r="G209" s="71">
        <v>0</v>
      </c>
      <c r="H209" s="71">
        <v>0</v>
      </c>
      <c r="I209" s="71">
        <v>0</v>
      </c>
      <c r="J209" s="71">
        <v>1</v>
      </c>
      <c r="K209" s="71">
        <v>0</v>
      </c>
      <c r="L209" s="241">
        <v>0</v>
      </c>
    </row>
    <row r="210" spans="1:12" x14ac:dyDescent="0.15">
      <c r="A210" s="240">
        <v>40372</v>
      </c>
      <c r="B210" s="71" t="s">
        <v>676</v>
      </c>
      <c r="C210" s="71" t="s">
        <v>687</v>
      </c>
      <c r="D210" s="71">
        <v>249.27424817531522</v>
      </c>
      <c r="E210" s="71">
        <v>3.6085714289999999</v>
      </c>
      <c r="F210" s="71">
        <v>0</v>
      </c>
      <c r="G210" s="71">
        <v>0</v>
      </c>
      <c r="H210" s="71">
        <v>0</v>
      </c>
      <c r="I210" s="71">
        <v>0</v>
      </c>
      <c r="J210" s="71">
        <v>1</v>
      </c>
      <c r="K210" s="71">
        <v>0</v>
      </c>
      <c r="L210" s="241">
        <v>0</v>
      </c>
    </row>
    <row r="211" spans="1:12" x14ac:dyDescent="0.15">
      <c r="A211" s="240">
        <v>40302</v>
      </c>
      <c r="B211" s="71" t="s">
        <v>676</v>
      </c>
      <c r="C211" s="71" t="s">
        <v>688</v>
      </c>
      <c r="D211" s="71">
        <v>113.51073122779462</v>
      </c>
      <c r="E211" s="71">
        <v>3.9042857139999998</v>
      </c>
      <c r="F211" s="71">
        <v>0</v>
      </c>
      <c r="G211" s="71">
        <v>0</v>
      </c>
      <c r="H211" s="71">
        <v>0</v>
      </c>
      <c r="I211" s="71">
        <v>0</v>
      </c>
      <c r="J211" s="71">
        <v>0</v>
      </c>
      <c r="K211" s="71">
        <v>1</v>
      </c>
      <c r="L211" s="241">
        <v>4</v>
      </c>
    </row>
    <row r="212" spans="1:12" x14ac:dyDescent="0.15">
      <c r="A212" s="240">
        <v>40309</v>
      </c>
      <c r="B212" s="71" t="s">
        <v>676</v>
      </c>
      <c r="C212" s="71" t="s">
        <v>688</v>
      </c>
      <c r="D212" s="71">
        <v>267.53138997398059</v>
      </c>
      <c r="E212" s="71">
        <v>3.54</v>
      </c>
      <c r="F212" s="71">
        <v>0</v>
      </c>
      <c r="G212" s="71">
        <v>0</v>
      </c>
      <c r="H212" s="71">
        <v>0</v>
      </c>
      <c r="I212" s="71">
        <v>0</v>
      </c>
      <c r="J212" s="71">
        <v>0</v>
      </c>
      <c r="K212" s="71">
        <v>1</v>
      </c>
      <c r="L212" s="241">
        <v>4</v>
      </c>
    </row>
    <row r="213" spans="1:12" x14ac:dyDescent="0.15">
      <c r="A213" s="240">
        <v>40316</v>
      </c>
      <c r="B213" s="71" t="s">
        <v>676</v>
      </c>
      <c r="C213" s="71" t="s">
        <v>688</v>
      </c>
      <c r="D213" s="71">
        <v>175.82855388855671</v>
      </c>
      <c r="E213" s="71">
        <v>3.34</v>
      </c>
      <c r="F213" s="71">
        <v>0</v>
      </c>
      <c r="G213" s="71">
        <v>0</v>
      </c>
      <c r="H213" s="71">
        <v>0</v>
      </c>
      <c r="I213" s="71">
        <v>0</v>
      </c>
      <c r="J213" s="71">
        <v>0</v>
      </c>
      <c r="K213" s="71">
        <v>1</v>
      </c>
      <c r="L213" s="241">
        <v>4</v>
      </c>
    </row>
    <row r="214" spans="1:12" x14ac:dyDescent="0.15">
      <c r="A214" s="240">
        <v>40323</v>
      </c>
      <c r="B214" s="71" t="s">
        <v>676</v>
      </c>
      <c r="C214" s="71" t="s">
        <v>688</v>
      </c>
      <c r="D214" s="71">
        <v>235.56756669018012</v>
      </c>
      <c r="E214" s="71">
        <v>3.412222222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1</v>
      </c>
      <c r="L214" s="241">
        <v>4</v>
      </c>
    </row>
    <row r="215" spans="1:12" x14ac:dyDescent="0.15">
      <c r="A215" s="240">
        <v>40330</v>
      </c>
      <c r="B215" s="71" t="s">
        <v>676</v>
      </c>
      <c r="C215" s="71" t="s">
        <v>688</v>
      </c>
      <c r="D215" s="71">
        <v>151.33727037309848</v>
      </c>
      <c r="E215" s="71">
        <v>3.34</v>
      </c>
      <c r="F215" s="71">
        <v>0</v>
      </c>
      <c r="G215" s="71">
        <v>0</v>
      </c>
      <c r="H215" s="71">
        <v>0</v>
      </c>
      <c r="I215" s="71">
        <v>0</v>
      </c>
      <c r="J215" s="71">
        <v>0</v>
      </c>
      <c r="K215" s="71">
        <v>1</v>
      </c>
      <c r="L215" s="241">
        <v>4</v>
      </c>
    </row>
    <row r="216" spans="1:12" x14ac:dyDescent="0.15">
      <c r="A216" s="240">
        <v>40337</v>
      </c>
      <c r="B216" s="71" t="s">
        <v>676</v>
      </c>
      <c r="C216" s="71" t="s">
        <v>688</v>
      </c>
      <c r="D216" s="71">
        <v>211.42324552056431</v>
      </c>
      <c r="E216" s="71">
        <v>3.6344444440000001</v>
      </c>
      <c r="F216" s="71">
        <v>0</v>
      </c>
      <c r="G216" s="71">
        <v>0</v>
      </c>
      <c r="H216" s="71">
        <v>0</v>
      </c>
      <c r="I216" s="71">
        <v>0</v>
      </c>
      <c r="J216" s="71">
        <v>0</v>
      </c>
      <c r="K216" s="71">
        <v>1</v>
      </c>
      <c r="L216" s="241">
        <v>4</v>
      </c>
    </row>
    <row r="217" spans="1:12" x14ac:dyDescent="0.15">
      <c r="A217" s="240">
        <v>40344</v>
      </c>
      <c r="B217" s="71" t="s">
        <v>676</v>
      </c>
      <c r="C217" s="71" t="s">
        <v>688</v>
      </c>
      <c r="D217" s="71">
        <v>272.30203800978251</v>
      </c>
      <c r="E217" s="71">
        <v>3.54</v>
      </c>
      <c r="F217" s="71">
        <v>0</v>
      </c>
      <c r="G217" s="71">
        <v>0</v>
      </c>
      <c r="H217" s="71">
        <v>0</v>
      </c>
      <c r="I217" s="71">
        <v>0</v>
      </c>
      <c r="J217" s="71">
        <v>0</v>
      </c>
      <c r="K217" s="71">
        <v>1</v>
      </c>
      <c r="L217" s="241">
        <v>4</v>
      </c>
    </row>
    <row r="218" spans="1:12" x14ac:dyDescent="0.15">
      <c r="A218" s="240">
        <v>40351</v>
      </c>
      <c r="B218" s="71" t="s">
        <v>676</v>
      </c>
      <c r="C218" s="71" t="s">
        <v>688</v>
      </c>
      <c r="D218" s="71">
        <v>163.02528919556178</v>
      </c>
      <c r="E218" s="71">
        <v>3.54</v>
      </c>
      <c r="F218" s="71">
        <v>0</v>
      </c>
      <c r="G218" s="71">
        <v>0</v>
      </c>
      <c r="H218" s="71">
        <v>0</v>
      </c>
      <c r="I218" s="71">
        <v>0</v>
      </c>
      <c r="J218" s="71">
        <v>0</v>
      </c>
      <c r="K218" s="71">
        <v>1</v>
      </c>
      <c r="L218" s="241">
        <v>4</v>
      </c>
    </row>
    <row r="219" spans="1:12" x14ac:dyDescent="0.15">
      <c r="A219" s="240">
        <v>40358</v>
      </c>
      <c r="B219" s="71" t="s">
        <v>676</v>
      </c>
      <c r="C219" s="71" t="s">
        <v>688</v>
      </c>
      <c r="D219" s="71">
        <v>170.96248093169947</v>
      </c>
      <c r="E219" s="71">
        <v>3.54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1</v>
      </c>
      <c r="L219" s="241">
        <v>4</v>
      </c>
    </row>
    <row r="220" spans="1:12" x14ac:dyDescent="0.15">
      <c r="A220" s="240">
        <v>40365</v>
      </c>
      <c r="B220" s="71" t="s">
        <v>676</v>
      </c>
      <c r="C220" s="71" t="s">
        <v>688</v>
      </c>
      <c r="D220" s="71">
        <v>176.15168917132803</v>
      </c>
      <c r="E220" s="71">
        <v>3.1259999999999999</v>
      </c>
      <c r="F220" s="71">
        <v>0</v>
      </c>
      <c r="G220" s="71">
        <v>0</v>
      </c>
      <c r="H220" s="71">
        <v>0</v>
      </c>
      <c r="I220" s="71">
        <v>0</v>
      </c>
      <c r="J220" s="71">
        <v>0</v>
      </c>
      <c r="K220" s="71">
        <v>1</v>
      </c>
      <c r="L220" s="241">
        <v>4</v>
      </c>
    </row>
    <row r="221" spans="1:12" x14ac:dyDescent="0.15">
      <c r="A221" s="240">
        <v>40372</v>
      </c>
      <c r="B221" s="71" t="s">
        <v>676</v>
      </c>
      <c r="C221" s="71" t="s">
        <v>688</v>
      </c>
      <c r="D221" s="71">
        <v>145.65043161858205</v>
      </c>
      <c r="E221" s="71">
        <v>3.1259999999999999</v>
      </c>
      <c r="F221" s="71">
        <v>0</v>
      </c>
      <c r="G221" s="71">
        <v>0</v>
      </c>
      <c r="H221" s="71">
        <v>0</v>
      </c>
      <c r="I221" s="71">
        <v>0</v>
      </c>
      <c r="J221" s="71">
        <v>0</v>
      </c>
      <c r="K221" s="71">
        <v>1</v>
      </c>
      <c r="L221" s="241">
        <v>4</v>
      </c>
    </row>
    <row r="222" spans="1:12" x14ac:dyDescent="0.15">
      <c r="A222" s="240">
        <v>40302</v>
      </c>
      <c r="B222" s="71" t="s">
        <v>676</v>
      </c>
      <c r="C222" s="71" t="s">
        <v>689</v>
      </c>
      <c r="D222" s="71">
        <v>136.57308462170579</v>
      </c>
      <c r="E222" s="71">
        <v>4.1275000000000004</v>
      </c>
      <c r="F222" s="71">
        <v>0</v>
      </c>
      <c r="G222" s="71">
        <v>0</v>
      </c>
      <c r="H222" s="71">
        <v>0</v>
      </c>
      <c r="I222" s="71">
        <v>0</v>
      </c>
      <c r="J222" s="71">
        <v>0</v>
      </c>
      <c r="K222" s="71">
        <v>1</v>
      </c>
      <c r="L222" s="241">
        <v>4</v>
      </c>
    </row>
    <row r="223" spans="1:12" x14ac:dyDescent="0.15">
      <c r="A223" s="240">
        <v>40309</v>
      </c>
      <c r="B223" s="71" t="s">
        <v>676</v>
      </c>
      <c r="C223" s="71" t="s">
        <v>689</v>
      </c>
      <c r="D223" s="71">
        <v>274.90949048055086</v>
      </c>
      <c r="E223" s="71">
        <v>3.54</v>
      </c>
      <c r="F223" s="71">
        <v>0</v>
      </c>
      <c r="G223" s="71">
        <v>0</v>
      </c>
      <c r="H223" s="71">
        <v>0</v>
      </c>
      <c r="I223" s="71">
        <v>0</v>
      </c>
      <c r="J223" s="71">
        <v>0</v>
      </c>
      <c r="K223" s="71">
        <v>1</v>
      </c>
      <c r="L223" s="241">
        <v>4</v>
      </c>
    </row>
    <row r="224" spans="1:12" x14ac:dyDescent="0.15">
      <c r="A224" s="240">
        <v>40316</v>
      </c>
      <c r="B224" s="71" t="s">
        <v>676</v>
      </c>
      <c r="C224" s="71" t="s">
        <v>689</v>
      </c>
      <c r="D224" s="71">
        <v>201.68844724813425</v>
      </c>
      <c r="E224" s="71">
        <v>3.5983333329999998</v>
      </c>
      <c r="F224" s="71">
        <v>0</v>
      </c>
      <c r="G224" s="71">
        <v>0</v>
      </c>
      <c r="H224" s="71">
        <v>0</v>
      </c>
      <c r="I224" s="71">
        <v>0</v>
      </c>
      <c r="J224" s="71">
        <v>0</v>
      </c>
      <c r="K224" s="71">
        <v>1</v>
      </c>
      <c r="L224" s="241">
        <v>4</v>
      </c>
    </row>
    <row r="225" spans="1:12" x14ac:dyDescent="0.15">
      <c r="A225" s="240">
        <v>40323</v>
      </c>
      <c r="B225" s="71" t="s">
        <v>676</v>
      </c>
      <c r="C225" s="71" t="s">
        <v>689</v>
      </c>
      <c r="D225" s="71">
        <v>173.88827415904893</v>
      </c>
      <c r="E225" s="71">
        <v>3.5983333329999998</v>
      </c>
      <c r="F225" s="71">
        <v>0</v>
      </c>
      <c r="G225" s="71">
        <v>0</v>
      </c>
      <c r="H225" s="71">
        <v>0</v>
      </c>
      <c r="I225" s="71">
        <v>0</v>
      </c>
      <c r="J225" s="71">
        <v>0</v>
      </c>
      <c r="K225" s="71">
        <v>1</v>
      </c>
      <c r="L225" s="241">
        <v>4</v>
      </c>
    </row>
    <row r="226" spans="1:12" x14ac:dyDescent="0.15">
      <c r="A226" s="240">
        <v>40330</v>
      </c>
      <c r="B226" s="71" t="s">
        <v>676</v>
      </c>
      <c r="C226" s="71" t="s">
        <v>689</v>
      </c>
      <c r="D226" s="71">
        <v>253.95833513695538</v>
      </c>
      <c r="E226" s="71">
        <v>3.5983333329999998</v>
      </c>
      <c r="F226" s="71">
        <v>0</v>
      </c>
      <c r="G226" s="71">
        <v>0</v>
      </c>
      <c r="H226" s="71">
        <v>0</v>
      </c>
      <c r="I226" s="71">
        <v>0</v>
      </c>
      <c r="J226" s="71">
        <v>0</v>
      </c>
      <c r="K226" s="71">
        <v>1</v>
      </c>
      <c r="L226" s="241">
        <v>4</v>
      </c>
    </row>
    <row r="227" spans="1:12" x14ac:dyDescent="0.15">
      <c r="A227" s="240">
        <v>40337</v>
      </c>
      <c r="B227" s="71" t="s">
        <v>676</v>
      </c>
      <c r="C227" s="71" t="s">
        <v>689</v>
      </c>
      <c r="D227" s="71">
        <v>236.74914768852614</v>
      </c>
      <c r="E227" s="71">
        <v>4.056666667</v>
      </c>
      <c r="F227" s="71">
        <v>0</v>
      </c>
      <c r="G227" s="71">
        <v>0</v>
      </c>
      <c r="H227" s="71">
        <v>0</v>
      </c>
      <c r="I227" s="71">
        <v>0</v>
      </c>
      <c r="J227" s="71">
        <v>0</v>
      </c>
      <c r="K227" s="71">
        <v>1</v>
      </c>
      <c r="L227" s="241">
        <v>4</v>
      </c>
    </row>
    <row r="228" spans="1:12" x14ac:dyDescent="0.15">
      <c r="A228" s="240">
        <v>40344</v>
      </c>
      <c r="B228" s="71" t="s">
        <v>676</v>
      </c>
      <c r="C228" s="71" t="s">
        <v>689</v>
      </c>
      <c r="D228" s="71">
        <v>269.81424529988408</v>
      </c>
      <c r="E228" s="71">
        <v>4.056666667</v>
      </c>
      <c r="F228" s="71">
        <v>0</v>
      </c>
      <c r="G228" s="71">
        <v>0</v>
      </c>
      <c r="H228" s="71">
        <v>0</v>
      </c>
      <c r="I228" s="71">
        <v>0</v>
      </c>
      <c r="J228" s="71">
        <v>0</v>
      </c>
      <c r="K228" s="71">
        <v>1</v>
      </c>
      <c r="L228" s="241">
        <v>4</v>
      </c>
    </row>
    <row r="229" spans="1:12" x14ac:dyDescent="0.15">
      <c r="A229" s="240">
        <v>40351</v>
      </c>
      <c r="B229" s="71" t="s">
        <v>676</v>
      </c>
      <c r="C229" s="71" t="s">
        <v>689</v>
      </c>
      <c r="D229" s="71">
        <v>348.92556056498699</v>
      </c>
      <c r="E229" s="71">
        <v>4.056666667</v>
      </c>
      <c r="F229" s="71">
        <v>0</v>
      </c>
      <c r="G229" s="71">
        <v>0</v>
      </c>
      <c r="H229" s="71">
        <v>1</v>
      </c>
      <c r="I229" s="71">
        <v>0</v>
      </c>
      <c r="J229" s="71">
        <v>0</v>
      </c>
      <c r="K229" s="71">
        <v>1</v>
      </c>
      <c r="L229" s="241">
        <v>4</v>
      </c>
    </row>
    <row r="230" spans="1:12" x14ac:dyDescent="0.15">
      <c r="A230" s="240">
        <v>40358</v>
      </c>
      <c r="B230" s="71" t="s">
        <v>676</v>
      </c>
      <c r="C230" s="71" t="s">
        <v>689</v>
      </c>
      <c r="D230" s="71">
        <v>243.08811096149108</v>
      </c>
      <c r="E230" s="71">
        <v>4.056666667</v>
      </c>
      <c r="F230" s="71">
        <v>0</v>
      </c>
      <c r="G230" s="71">
        <v>0</v>
      </c>
      <c r="H230" s="71">
        <v>0</v>
      </c>
      <c r="I230" s="71">
        <v>1</v>
      </c>
      <c r="J230" s="71">
        <v>0</v>
      </c>
      <c r="K230" s="71">
        <v>1</v>
      </c>
      <c r="L230" s="241">
        <v>4</v>
      </c>
    </row>
    <row r="231" spans="1:12" x14ac:dyDescent="0.15">
      <c r="A231" s="240">
        <v>40365</v>
      </c>
      <c r="B231" s="71" t="s">
        <v>676</v>
      </c>
      <c r="C231" s="71" t="s">
        <v>689</v>
      </c>
      <c r="D231" s="71">
        <v>273.53225253915105</v>
      </c>
      <c r="E231" s="71">
        <v>3.7116666669999998</v>
      </c>
      <c r="F231" s="71">
        <v>0</v>
      </c>
      <c r="G231" s="71">
        <v>0</v>
      </c>
      <c r="H231" s="71">
        <v>0</v>
      </c>
      <c r="I231" s="71">
        <v>1</v>
      </c>
      <c r="J231" s="71">
        <v>0</v>
      </c>
      <c r="K231" s="71">
        <v>1</v>
      </c>
      <c r="L231" s="241">
        <v>4</v>
      </c>
    </row>
    <row r="232" spans="1:12" x14ac:dyDescent="0.15">
      <c r="A232" s="240">
        <v>40372</v>
      </c>
      <c r="B232" s="71" t="s">
        <v>676</v>
      </c>
      <c r="C232" s="71" t="s">
        <v>689</v>
      </c>
      <c r="D232" s="71">
        <v>286.31471586876955</v>
      </c>
      <c r="E232" s="71">
        <v>3.7116666669999998</v>
      </c>
      <c r="F232" s="71">
        <v>0</v>
      </c>
      <c r="G232" s="71">
        <v>0</v>
      </c>
      <c r="H232" s="71">
        <v>0</v>
      </c>
      <c r="I232" s="71">
        <v>1</v>
      </c>
      <c r="J232" s="71">
        <v>0</v>
      </c>
      <c r="K232" s="71">
        <v>1</v>
      </c>
      <c r="L232" s="241">
        <v>4</v>
      </c>
    </row>
    <row r="233" spans="1:12" x14ac:dyDescent="0.15">
      <c r="A233" s="240">
        <v>40302</v>
      </c>
      <c r="B233" s="71" t="s">
        <v>676</v>
      </c>
      <c r="C233" s="71" t="s">
        <v>690</v>
      </c>
      <c r="D233" s="71">
        <v>156.63099861075312</v>
      </c>
      <c r="E233" s="71">
        <v>3.9042857139999998</v>
      </c>
      <c r="F233" s="71">
        <v>0</v>
      </c>
      <c r="G233" s="71">
        <v>0</v>
      </c>
      <c r="H233" s="71">
        <v>0</v>
      </c>
      <c r="I233" s="71">
        <v>0</v>
      </c>
      <c r="J233" s="71">
        <v>0</v>
      </c>
      <c r="K233" s="71">
        <v>4</v>
      </c>
      <c r="L233" s="241">
        <v>2</v>
      </c>
    </row>
    <row r="234" spans="1:12" x14ac:dyDescent="0.15">
      <c r="A234" s="240">
        <v>40309</v>
      </c>
      <c r="B234" s="71" t="s">
        <v>676</v>
      </c>
      <c r="C234" s="71" t="s">
        <v>690</v>
      </c>
      <c r="D234" s="71">
        <v>170.64443579447516</v>
      </c>
      <c r="E234" s="71">
        <v>3.6344444440000001</v>
      </c>
      <c r="F234" s="71">
        <v>0</v>
      </c>
      <c r="G234" s="71">
        <v>0</v>
      </c>
      <c r="H234" s="71">
        <v>0</v>
      </c>
      <c r="I234" s="71">
        <v>0</v>
      </c>
      <c r="J234" s="71">
        <v>0</v>
      </c>
      <c r="K234" s="71">
        <v>4</v>
      </c>
      <c r="L234" s="241">
        <v>2</v>
      </c>
    </row>
    <row r="235" spans="1:12" x14ac:dyDescent="0.15">
      <c r="A235" s="240">
        <v>40316</v>
      </c>
      <c r="B235" s="71" t="s">
        <v>676</v>
      </c>
      <c r="C235" s="71" t="s">
        <v>690</v>
      </c>
      <c r="D235" s="71">
        <v>186.39773977901353</v>
      </c>
      <c r="E235" s="71">
        <v>3.34</v>
      </c>
      <c r="F235" s="71">
        <v>0</v>
      </c>
      <c r="G235" s="71">
        <v>0</v>
      </c>
      <c r="H235" s="71">
        <v>0</v>
      </c>
      <c r="I235" s="71">
        <v>0</v>
      </c>
      <c r="J235" s="71">
        <v>0</v>
      </c>
      <c r="K235" s="71">
        <v>4</v>
      </c>
      <c r="L235" s="241">
        <v>2</v>
      </c>
    </row>
    <row r="236" spans="1:12" x14ac:dyDescent="0.15">
      <c r="A236" s="240">
        <v>40323</v>
      </c>
      <c r="B236" s="71" t="s">
        <v>676</v>
      </c>
      <c r="C236" s="71" t="s">
        <v>690</v>
      </c>
      <c r="D236" s="71">
        <v>250.87647476692879</v>
      </c>
      <c r="E236" s="71">
        <v>3.412222222</v>
      </c>
      <c r="F236" s="71">
        <v>0</v>
      </c>
      <c r="G236" s="71">
        <v>0</v>
      </c>
      <c r="H236" s="71">
        <v>0</v>
      </c>
      <c r="I236" s="71">
        <v>0</v>
      </c>
      <c r="J236" s="71">
        <v>0</v>
      </c>
      <c r="K236" s="71">
        <v>4</v>
      </c>
      <c r="L236" s="241">
        <v>2</v>
      </c>
    </row>
    <row r="237" spans="1:12" x14ac:dyDescent="0.15">
      <c r="A237" s="240">
        <v>40330</v>
      </c>
      <c r="B237" s="71" t="s">
        <v>676</v>
      </c>
      <c r="C237" s="71" t="s">
        <v>690</v>
      </c>
      <c r="D237" s="71">
        <v>199.68927943405623</v>
      </c>
      <c r="E237" s="71">
        <v>3.4042857139999998</v>
      </c>
      <c r="F237" s="71">
        <v>0</v>
      </c>
      <c r="G237" s="71">
        <v>0</v>
      </c>
      <c r="H237" s="71">
        <v>0</v>
      </c>
      <c r="I237" s="71">
        <v>0</v>
      </c>
      <c r="J237" s="71">
        <v>0</v>
      </c>
      <c r="K237" s="71">
        <v>4</v>
      </c>
      <c r="L237" s="241">
        <v>2</v>
      </c>
    </row>
    <row r="238" spans="1:12" x14ac:dyDescent="0.15">
      <c r="A238" s="240">
        <v>40337</v>
      </c>
      <c r="B238" s="71" t="s">
        <v>676</v>
      </c>
      <c r="C238" s="71" t="s">
        <v>690</v>
      </c>
      <c r="D238" s="71">
        <v>148.63493356991495</v>
      </c>
      <c r="E238" s="71">
        <v>3.9042857139999998</v>
      </c>
      <c r="F238" s="71">
        <v>0</v>
      </c>
      <c r="G238" s="71">
        <v>0</v>
      </c>
      <c r="H238" s="71">
        <v>0</v>
      </c>
      <c r="I238" s="71">
        <v>0</v>
      </c>
      <c r="J238" s="71">
        <v>0</v>
      </c>
      <c r="K238" s="71">
        <v>4</v>
      </c>
      <c r="L238" s="241">
        <v>2</v>
      </c>
    </row>
    <row r="239" spans="1:12" x14ac:dyDescent="0.15">
      <c r="A239" s="240">
        <v>40344</v>
      </c>
      <c r="B239" s="71" t="s">
        <v>676</v>
      </c>
      <c r="C239" s="71" t="s">
        <v>690</v>
      </c>
      <c r="D239" s="71">
        <v>320.9399013743639</v>
      </c>
      <c r="E239" s="71">
        <v>3.9042857139999998</v>
      </c>
      <c r="F239" s="71">
        <v>0</v>
      </c>
      <c r="G239" s="71">
        <v>0</v>
      </c>
      <c r="H239" s="71">
        <v>0</v>
      </c>
      <c r="I239" s="71">
        <v>0</v>
      </c>
      <c r="J239" s="71">
        <v>0</v>
      </c>
      <c r="K239" s="71">
        <v>4</v>
      </c>
      <c r="L239" s="241">
        <v>2</v>
      </c>
    </row>
    <row r="240" spans="1:12" x14ac:dyDescent="0.15">
      <c r="A240" s="240">
        <v>40351</v>
      </c>
      <c r="B240" s="71" t="s">
        <v>676</v>
      </c>
      <c r="C240" s="71" t="s">
        <v>690</v>
      </c>
      <c r="D240" s="71">
        <v>187.72749178351694</v>
      </c>
      <c r="E240" s="71">
        <v>3.9042857139999998</v>
      </c>
      <c r="F240" s="71">
        <v>0</v>
      </c>
      <c r="G240" s="71">
        <v>0</v>
      </c>
      <c r="H240" s="71">
        <v>0</v>
      </c>
      <c r="I240" s="71">
        <v>0</v>
      </c>
      <c r="J240" s="71">
        <v>0</v>
      </c>
      <c r="K240" s="71">
        <v>4</v>
      </c>
      <c r="L240" s="241">
        <v>2</v>
      </c>
    </row>
    <row r="241" spans="1:12" x14ac:dyDescent="0.15">
      <c r="A241" s="240">
        <v>40358</v>
      </c>
      <c r="B241" s="71" t="s">
        <v>676</v>
      </c>
      <c r="C241" s="71" t="s">
        <v>690</v>
      </c>
      <c r="D241" s="71">
        <v>235.12672575020591</v>
      </c>
      <c r="E241" s="71">
        <v>3.9042857139999998</v>
      </c>
      <c r="F241" s="71">
        <v>0</v>
      </c>
      <c r="G241" s="71">
        <v>0</v>
      </c>
      <c r="H241" s="71">
        <v>0</v>
      </c>
      <c r="I241" s="71">
        <v>0</v>
      </c>
      <c r="J241" s="71">
        <v>0</v>
      </c>
      <c r="K241" s="71">
        <v>4</v>
      </c>
      <c r="L241" s="241">
        <v>2</v>
      </c>
    </row>
    <row r="242" spans="1:12" x14ac:dyDescent="0.15">
      <c r="A242" s="240">
        <v>40365</v>
      </c>
      <c r="B242" s="71" t="s">
        <v>676</v>
      </c>
      <c r="C242" s="71" t="s">
        <v>690</v>
      </c>
      <c r="D242" s="71">
        <v>215.64349013700851</v>
      </c>
      <c r="E242" s="71">
        <v>3.6085714289999999</v>
      </c>
      <c r="F242" s="71">
        <v>0</v>
      </c>
      <c r="G242" s="71">
        <v>0</v>
      </c>
      <c r="H242" s="71">
        <v>0</v>
      </c>
      <c r="I242" s="71">
        <v>0</v>
      </c>
      <c r="J242" s="71">
        <v>0</v>
      </c>
      <c r="K242" s="71">
        <v>4</v>
      </c>
      <c r="L242" s="241">
        <v>2</v>
      </c>
    </row>
    <row r="243" spans="1:12" x14ac:dyDescent="0.15">
      <c r="A243" s="240">
        <v>40372</v>
      </c>
      <c r="B243" s="71" t="s">
        <v>676</v>
      </c>
      <c r="C243" s="71" t="s">
        <v>690</v>
      </c>
      <c r="D243" s="71">
        <v>215.02602948310218</v>
      </c>
      <c r="E243" s="71">
        <v>3.6085714289999999</v>
      </c>
      <c r="F243" s="71">
        <v>0</v>
      </c>
      <c r="G243" s="71">
        <v>0</v>
      </c>
      <c r="H243" s="71">
        <v>0</v>
      </c>
      <c r="I243" s="71">
        <v>0</v>
      </c>
      <c r="J243" s="71">
        <v>0</v>
      </c>
      <c r="K243" s="71">
        <v>4</v>
      </c>
      <c r="L243" s="241">
        <v>2</v>
      </c>
    </row>
    <row r="244" spans="1:12" x14ac:dyDescent="0.15">
      <c r="A244" s="240">
        <v>40302</v>
      </c>
      <c r="B244" s="71" t="s">
        <v>676</v>
      </c>
      <c r="C244" s="71" t="s">
        <v>691</v>
      </c>
      <c r="D244" s="71">
        <v>163.57883685324762</v>
      </c>
      <c r="E244" s="71">
        <v>4.1371428569999997</v>
      </c>
      <c r="F244" s="71">
        <v>0</v>
      </c>
      <c r="G244" s="71">
        <v>0</v>
      </c>
      <c r="H244" s="71">
        <v>0</v>
      </c>
      <c r="I244" s="71">
        <v>0</v>
      </c>
      <c r="J244" s="71">
        <v>0</v>
      </c>
      <c r="K244" s="71">
        <v>0</v>
      </c>
      <c r="L244" s="241">
        <v>3</v>
      </c>
    </row>
    <row r="245" spans="1:12" x14ac:dyDescent="0.15">
      <c r="A245" s="240">
        <v>40309</v>
      </c>
      <c r="B245" s="71" t="s">
        <v>676</v>
      </c>
      <c r="C245" s="71" t="s">
        <v>691</v>
      </c>
      <c r="D245" s="71">
        <v>240.14283873371414</v>
      </c>
      <c r="E245" s="71">
        <v>3.74</v>
      </c>
      <c r="F245" s="71">
        <v>0</v>
      </c>
      <c r="G245" s="71">
        <v>0</v>
      </c>
      <c r="H245" s="71">
        <v>0</v>
      </c>
      <c r="I245" s="71">
        <v>0</v>
      </c>
      <c r="J245" s="71">
        <v>0</v>
      </c>
      <c r="K245" s="71">
        <v>0</v>
      </c>
      <c r="L245" s="241">
        <v>3</v>
      </c>
    </row>
    <row r="246" spans="1:12" x14ac:dyDescent="0.15">
      <c r="A246" s="240">
        <v>40316</v>
      </c>
      <c r="B246" s="71" t="s">
        <v>676</v>
      </c>
      <c r="C246" s="71" t="s">
        <v>691</v>
      </c>
      <c r="D246" s="71">
        <v>173.96435568026797</v>
      </c>
      <c r="E246" s="71">
        <v>3.6566666670000001</v>
      </c>
      <c r="F246" s="71">
        <v>0</v>
      </c>
      <c r="G246" s="71">
        <v>0</v>
      </c>
      <c r="H246" s="71">
        <v>0</v>
      </c>
      <c r="I246" s="71">
        <v>0</v>
      </c>
      <c r="J246" s="71">
        <v>0</v>
      </c>
      <c r="K246" s="71">
        <v>0</v>
      </c>
      <c r="L246" s="241">
        <v>3</v>
      </c>
    </row>
    <row r="247" spans="1:12" x14ac:dyDescent="0.15">
      <c r="A247" s="240">
        <v>40323</v>
      </c>
      <c r="B247" s="71" t="s">
        <v>676</v>
      </c>
      <c r="C247" s="71" t="s">
        <v>691</v>
      </c>
      <c r="D247" s="71">
        <v>208.72591854661374</v>
      </c>
      <c r="E247" s="71">
        <v>3.34</v>
      </c>
      <c r="F247" s="71">
        <v>0</v>
      </c>
      <c r="G247" s="71">
        <v>0</v>
      </c>
      <c r="H247" s="71">
        <v>0</v>
      </c>
      <c r="I247" s="71">
        <v>0</v>
      </c>
      <c r="J247" s="71">
        <v>0</v>
      </c>
      <c r="K247" s="71">
        <v>0</v>
      </c>
      <c r="L247" s="241">
        <v>3</v>
      </c>
    </row>
    <row r="248" spans="1:12" x14ac:dyDescent="0.15">
      <c r="A248" s="240">
        <v>40330</v>
      </c>
      <c r="B248" s="71" t="s">
        <v>676</v>
      </c>
      <c r="C248" s="71" t="s">
        <v>691</v>
      </c>
      <c r="D248" s="71">
        <v>241.91298963206665</v>
      </c>
      <c r="E248" s="71">
        <v>3.480909091</v>
      </c>
      <c r="F248" s="71">
        <v>0</v>
      </c>
      <c r="G248" s="71">
        <v>0</v>
      </c>
      <c r="H248" s="71">
        <v>0</v>
      </c>
      <c r="I248" s="71">
        <v>0</v>
      </c>
      <c r="J248" s="71">
        <v>0</v>
      </c>
      <c r="K248" s="71">
        <v>0</v>
      </c>
      <c r="L248" s="241">
        <v>3</v>
      </c>
    </row>
    <row r="249" spans="1:12" x14ac:dyDescent="0.15">
      <c r="A249" s="240">
        <v>40337</v>
      </c>
      <c r="B249" s="71" t="s">
        <v>676</v>
      </c>
      <c r="C249" s="71" t="s">
        <v>691</v>
      </c>
      <c r="D249" s="71">
        <v>199.37255472800967</v>
      </c>
      <c r="E249" s="71">
        <v>3.7354545450000001</v>
      </c>
      <c r="F249" s="71">
        <v>0</v>
      </c>
      <c r="G249" s="71">
        <v>0</v>
      </c>
      <c r="H249" s="71">
        <v>0</v>
      </c>
      <c r="I249" s="71">
        <v>0</v>
      </c>
      <c r="J249" s="71">
        <v>0</v>
      </c>
      <c r="K249" s="71">
        <v>0</v>
      </c>
      <c r="L249" s="241">
        <v>3</v>
      </c>
    </row>
    <row r="250" spans="1:12" x14ac:dyDescent="0.15">
      <c r="A250" s="240">
        <v>40344</v>
      </c>
      <c r="B250" s="71" t="s">
        <v>676</v>
      </c>
      <c r="C250" s="71" t="s">
        <v>691</v>
      </c>
      <c r="D250" s="71">
        <v>128.15942831417874</v>
      </c>
      <c r="E250" s="71">
        <v>3.7354545450000001</v>
      </c>
      <c r="F250" s="71">
        <v>0</v>
      </c>
      <c r="G250" s="71">
        <v>0</v>
      </c>
      <c r="H250" s="71">
        <v>0</v>
      </c>
      <c r="I250" s="71">
        <v>0</v>
      </c>
      <c r="J250" s="71">
        <v>0</v>
      </c>
      <c r="K250" s="71">
        <v>0</v>
      </c>
      <c r="L250" s="241">
        <v>3</v>
      </c>
    </row>
    <row r="251" spans="1:12" x14ac:dyDescent="0.15">
      <c r="A251" s="240">
        <v>40351</v>
      </c>
      <c r="B251" s="71" t="s">
        <v>676</v>
      </c>
      <c r="C251" s="71" t="s">
        <v>691</v>
      </c>
      <c r="D251" s="71">
        <v>294.9615772892011</v>
      </c>
      <c r="E251" s="71">
        <v>3.7354545450000001</v>
      </c>
      <c r="F251" s="71">
        <v>0</v>
      </c>
      <c r="G251" s="71">
        <v>0</v>
      </c>
      <c r="H251" s="71">
        <v>1</v>
      </c>
      <c r="I251" s="71">
        <v>0</v>
      </c>
      <c r="J251" s="71">
        <v>0</v>
      </c>
      <c r="K251" s="71">
        <v>0</v>
      </c>
      <c r="L251" s="241">
        <v>3</v>
      </c>
    </row>
    <row r="252" spans="1:12" x14ac:dyDescent="0.15">
      <c r="A252" s="240">
        <v>40358</v>
      </c>
      <c r="B252" s="71" t="s">
        <v>676</v>
      </c>
      <c r="C252" s="71" t="s">
        <v>691</v>
      </c>
      <c r="D252" s="71">
        <v>174.59030084067322</v>
      </c>
      <c r="E252" s="71">
        <v>3.8290000000000002</v>
      </c>
      <c r="F252" s="71">
        <v>0</v>
      </c>
      <c r="G252" s="71">
        <v>0</v>
      </c>
      <c r="H252" s="71">
        <v>0</v>
      </c>
      <c r="I252" s="71">
        <v>1</v>
      </c>
      <c r="J252" s="71">
        <v>0</v>
      </c>
      <c r="K252" s="71">
        <v>0</v>
      </c>
      <c r="L252" s="241">
        <v>3</v>
      </c>
    </row>
    <row r="253" spans="1:12" x14ac:dyDescent="0.15">
      <c r="A253" s="240">
        <v>40365</v>
      </c>
      <c r="B253" s="71" t="s">
        <v>676</v>
      </c>
      <c r="C253" s="71" t="s">
        <v>691</v>
      </c>
      <c r="D253" s="71">
        <v>336.47344563453328</v>
      </c>
      <c r="E253" s="71">
        <v>3.3590909089999998</v>
      </c>
      <c r="F253" s="71">
        <v>0</v>
      </c>
      <c r="G253" s="71">
        <v>0</v>
      </c>
      <c r="H253" s="71">
        <v>0</v>
      </c>
      <c r="I253" s="71">
        <v>1</v>
      </c>
      <c r="J253" s="71">
        <v>0</v>
      </c>
      <c r="K253" s="71">
        <v>0</v>
      </c>
      <c r="L253" s="241">
        <v>3</v>
      </c>
    </row>
    <row r="254" spans="1:12" x14ac:dyDescent="0.15">
      <c r="A254" s="240">
        <v>40372</v>
      </c>
      <c r="B254" s="71" t="s">
        <v>676</v>
      </c>
      <c r="C254" s="71" t="s">
        <v>691</v>
      </c>
      <c r="D254" s="71">
        <v>307.93997790922413</v>
      </c>
      <c r="E254" s="71">
        <v>3.3590909089999998</v>
      </c>
      <c r="F254" s="71">
        <v>0</v>
      </c>
      <c r="G254" s="71">
        <v>0</v>
      </c>
      <c r="H254" s="71">
        <v>0</v>
      </c>
      <c r="I254" s="71">
        <v>1</v>
      </c>
      <c r="J254" s="71">
        <v>0</v>
      </c>
      <c r="K254" s="71">
        <v>0</v>
      </c>
      <c r="L254" s="241">
        <v>3</v>
      </c>
    </row>
    <row r="255" spans="1:12" x14ac:dyDescent="0.15">
      <c r="A255" s="240">
        <v>40302</v>
      </c>
      <c r="B255" s="71" t="s">
        <v>676</v>
      </c>
      <c r="C255" s="71" t="s">
        <v>692</v>
      </c>
      <c r="D255" s="71">
        <v>171.96581401517841</v>
      </c>
      <c r="E255" s="71">
        <v>3.9042857139999998</v>
      </c>
      <c r="F255" s="71">
        <v>0</v>
      </c>
      <c r="G255" s="71">
        <v>0</v>
      </c>
      <c r="H255" s="71">
        <v>0</v>
      </c>
      <c r="I255" s="71">
        <v>0</v>
      </c>
      <c r="J255" s="71">
        <v>0</v>
      </c>
      <c r="K255" s="71">
        <v>1</v>
      </c>
      <c r="L255" s="241">
        <v>4</v>
      </c>
    </row>
    <row r="256" spans="1:12" x14ac:dyDescent="0.15">
      <c r="A256" s="240">
        <v>40309</v>
      </c>
      <c r="B256" s="71" t="s">
        <v>676</v>
      </c>
      <c r="C256" s="71" t="s">
        <v>692</v>
      </c>
      <c r="D256" s="71">
        <v>254.49795626021447</v>
      </c>
      <c r="E256" s="71">
        <v>3.9042857139999998</v>
      </c>
      <c r="F256" s="71">
        <v>0</v>
      </c>
      <c r="G256" s="71">
        <v>0</v>
      </c>
      <c r="H256" s="71">
        <v>0</v>
      </c>
      <c r="I256" s="71">
        <v>0</v>
      </c>
      <c r="J256" s="71">
        <v>0</v>
      </c>
      <c r="K256" s="71">
        <v>1</v>
      </c>
      <c r="L256" s="241">
        <v>4</v>
      </c>
    </row>
    <row r="257" spans="1:12" x14ac:dyDescent="0.15">
      <c r="A257" s="240">
        <v>40316</v>
      </c>
      <c r="B257" s="71" t="s">
        <v>676</v>
      </c>
      <c r="C257" s="71" t="s">
        <v>692</v>
      </c>
      <c r="D257" s="71">
        <v>169.60365591751986</v>
      </c>
      <c r="E257" s="71">
        <v>3.34</v>
      </c>
      <c r="F257" s="71">
        <v>0</v>
      </c>
      <c r="G257" s="71">
        <v>0</v>
      </c>
      <c r="H257" s="71">
        <v>0</v>
      </c>
      <c r="I257" s="71">
        <v>0</v>
      </c>
      <c r="J257" s="71">
        <v>0</v>
      </c>
      <c r="K257" s="71">
        <v>1</v>
      </c>
      <c r="L257" s="241">
        <v>4</v>
      </c>
    </row>
    <row r="258" spans="1:12" x14ac:dyDescent="0.15">
      <c r="A258" s="240">
        <v>40323</v>
      </c>
      <c r="B258" s="71" t="s">
        <v>676</v>
      </c>
      <c r="C258" s="71" t="s">
        <v>692</v>
      </c>
      <c r="D258" s="71">
        <v>128.23626008812823</v>
      </c>
      <c r="E258" s="71">
        <v>3.34</v>
      </c>
      <c r="F258" s="71">
        <v>0</v>
      </c>
      <c r="G258" s="71">
        <v>0</v>
      </c>
      <c r="H258" s="71">
        <v>0</v>
      </c>
      <c r="I258" s="71">
        <v>0</v>
      </c>
      <c r="J258" s="71">
        <v>0</v>
      </c>
      <c r="K258" s="71">
        <v>1</v>
      </c>
      <c r="L258" s="241">
        <v>4</v>
      </c>
    </row>
    <row r="259" spans="1:12" x14ac:dyDescent="0.15">
      <c r="A259" s="240">
        <v>40330</v>
      </c>
      <c r="B259" s="71" t="s">
        <v>676</v>
      </c>
      <c r="C259" s="71" t="s">
        <v>692</v>
      </c>
      <c r="D259" s="71">
        <v>220.51863121700654</v>
      </c>
      <c r="E259" s="71">
        <v>3.34</v>
      </c>
      <c r="F259" s="71">
        <v>0</v>
      </c>
      <c r="G259" s="71">
        <v>0</v>
      </c>
      <c r="H259" s="71">
        <v>0</v>
      </c>
      <c r="I259" s="71">
        <v>0</v>
      </c>
      <c r="J259" s="71">
        <v>0</v>
      </c>
      <c r="K259" s="71">
        <v>1</v>
      </c>
      <c r="L259" s="241">
        <v>4</v>
      </c>
    </row>
    <row r="260" spans="1:12" x14ac:dyDescent="0.15">
      <c r="A260" s="240">
        <v>40337</v>
      </c>
      <c r="B260" s="71" t="s">
        <v>676</v>
      </c>
      <c r="C260" s="71" t="s">
        <v>692</v>
      </c>
      <c r="D260" s="71">
        <v>262.89154945940993</v>
      </c>
      <c r="E260" s="71">
        <v>3.54</v>
      </c>
      <c r="F260" s="71">
        <v>0</v>
      </c>
      <c r="G260" s="71">
        <v>0</v>
      </c>
      <c r="H260" s="71">
        <v>0</v>
      </c>
      <c r="I260" s="71">
        <v>0</v>
      </c>
      <c r="J260" s="71">
        <v>0</v>
      </c>
      <c r="K260" s="71">
        <v>1</v>
      </c>
      <c r="L260" s="241">
        <v>4</v>
      </c>
    </row>
    <row r="261" spans="1:12" x14ac:dyDescent="0.15">
      <c r="A261" s="240">
        <v>40344</v>
      </c>
      <c r="B261" s="71" t="s">
        <v>676</v>
      </c>
      <c r="C261" s="71" t="s">
        <v>692</v>
      </c>
      <c r="D261" s="71">
        <v>309.22053610953321</v>
      </c>
      <c r="E261" s="71">
        <v>3.54</v>
      </c>
      <c r="F261" s="71">
        <v>0</v>
      </c>
      <c r="G261" s="71">
        <v>0</v>
      </c>
      <c r="H261" s="71">
        <v>0</v>
      </c>
      <c r="I261" s="71">
        <v>0</v>
      </c>
      <c r="J261" s="71">
        <v>0</v>
      </c>
      <c r="K261" s="71">
        <v>1</v>
      </c>
      <c r="L261" s="241">
        <v>4</v>
      </c>
    </row>
    <row r="262" spans="1:12" x14ac:dyDescent="0.15">
      <c r="A262" s="240">
        <v>40351</v>
      </c>
      <c r="B262" s="71" t="s">
        <v>676</v>
      </c>
      <c r="C262" s="71" t="s">
        <v>692</v>
      </c>
      <c r="D262" s="71">
        <v>243.57384414620043</v>
      </c>
      <c r="E262" s="71">
        <v>3.54</v>
      </c>
      <c r="F262" s="71">
        <v>0</v>
      </c>
      <c r="G262" s="71">
        <v>0</v>
      </c>
      <c r="H262" s="71">
        <v>1</v>
      </c>
      <c r="I262" s="71">
        <v>0</v>
      </c>
      <c r="J262" s="71">
        <v>0</v>
      </c>
      <c r="K262" s="71">
        <v>1</v>
      </c>
      <c r="L262" s="241">
        <v>4</v>
      </c>
    </row>
    <row r="263" spans="1:12" x14ac:dyDescent="0.15">
      <c r="A263" s="240">
        <v>40358</v>
      </c>
      <c r="B263" s="71" t="s">
        <v>676</v>
      </c>
      <c r="C263" s="71" t="s">
        <v>692</v>
      </c>
      <c r="D263" s="71">
        <v>234.53430483469566</v>
      </c>
      <c r="E263" s="71">
        <v>3.54</v>
      </c>
      <c r="F263" s="71">
        <v>0</v>
      </c>
      <c r="G263" s="71">
        <v>0</v>
      </c>
      <c r="H263" s="71">
        <v>0</v>
      </c>
      <c r="I263" s="71">
        <v>1</v>
      </c>
      <c r="J263" s="71">
        <v>0</v>
      </c>
      <c r="K263" s="71">
        <v>1</v>
      </c>
      <c r="L263" s="241">
        <v>4</v>
      </c>
    </row>
    <row r="264" spans="1:12" x14ac:dyDescent="0.15">
      <c r="A264" s="240">
        <v>40365</v>
      </c>
      <c r="B264" s="71" t="s">
        <v>676</v>
      </c>
      <c r="C264" s="71" t="s">
        <v>692</v>
      </c>
      <c r="D264" s="71">
        <v>323.5478931954201</v>
      </c>
      <c r="E264" s="71">
        <v>3.1259999999999999</v>
      </c>
      <c r="F264" s="71">
        <v>0</v>
      </c>
      <c r="G264" s="71">
        <v>0</v>
      </c>
      <c r="H264" s="71">
        <v>0</v>
      </c>
      <c r="I264" s="71">
        <v>1</v>
      </c>
      <c r="J264" s="71">
        <v>0</v>
      </c>
      <c r="K264" s="71">
        <v>1</v>
      </c>
      <c r="L264" s="241">
        <v>4</v>
      </c>
    </row>
    <row r="265" spans="1:12" x14ac:dyDescent="0.15">
      <c r="A265" s="240">
        <v>40372</v>
      </c>
      <c r="B265" s="71" t="s">
        <v>676</v>
      </c>
      <c r="C265" s="71" t="s">
        <v>692</v>
      </c>
      <c r="D265" s="71">
        <v>298.39008078080087</v>
      </c>
      <c r="E265" s="71">
        <v>3.1259999999999999</v>
      </c>
      <c r="F265" s="71">
        <v>0</v>
      </c>
      <c r="G265" s="71">
        <v>0</v>
      </c>
      <c r="H265" s="71">
        <v>0</v>
      </c>
      <c r="I265" s="71">
        <v>1</v>
      </c>
      <c r="J265" s="71">
        <v>0</v>
      </c>
      <c r="K265" s="71">
        <v>1</v>
      </c>
      <c r="L265" s="241">
        <v>4</v>
      </c>
    </row>
    <row r="266" spans="1:12" x14ac:dyDescent="0.15">
      <c r="A266" s="240">
        <v>40302</v>
      </c>
      <c r="B266" s="71" t="s">
        <v>676</v>
      </c>
      <c r="C266" s="71" t="s">
        <v>693</v>
      </c>
      <c r="D266" s="71">
        <v>202.68989714049027</v>
      </c>
      <c r="E266" s="71">
        <v>3.9042857139999998</v>
      </c>
      <c r="F266" s="71">
        <v>0</v>
      </c>
      <c r="G266" s="71">
        <v>0</v>
      </c>
      <c r="H266" s="71">
        <v>0</v>
      </c>
      <c r="I266" s="71">
        <v>0</v>
      </c>
      <c r="J266" s="71">
        <v>0</v>
      </c>
      <c r="K266" s="71">
        <v>0</v>
      </c>
      <c r="L266" s="241">
        <v>1</v>
      </c>
    </row>
    <row r="267" spans="1:12" x14ac:dyDescent="0.15">
      <c r="A267" s="240">
        <v>40309</v>
      </c>
      <c r="B267" s="71" t="s">
        <v>676</v>
      </c>
      <c r="C267" s="71" t="s">
        <v>693</v>
      </c>
      <c r="D267" s="71">
        <v>277.15210037894883</v>
      </c>
      <c r="E267" s="71">
        <v>3.9042857139999998</v>
      </c>
      <c r="F267" s="71">
        <v>0</v>
      </c>
      <c r="G267" s="71">
        <v>0</v>
      </c>
      <c r="H267" s="71">
        <v>0</v>
      </c>
      <c r="I267" s="71">
        <v>0</v>
      </c>
      <c r="J267" s="71">
        <v>0</v>
      </c>
      <c r="K267" s="71">
        <v>0</v>
      </c>
      <c r="L267" s="241">
        <v>1</v>
      </c>
    </row>
    <row r="268" spans="1:12" x14ac:dyDescent="0.15">
      <c r="A268" s="240">
        <v>40316</v>
      </c>
      <c r="B268" s="71" t="s">
        <v>676</v>
      </c>
      <c r="C268" s="71" t="s">
        <v>693</v>
      </c>
      <c r="D268" s="71">
        <v>184.94136353844058</v>
      </c>
      <c r="E268" s="71">
        <v>3.7774999999999999</v>
      </c>
      <c r="F268" s="71">
        <v>0</v>
      </c>
      <c r="G268" s="71">
        <v>0</v>
      </c>
      <c r="H268" s="71">
        <v>0</v>
      </c>
      <c r="I268" s="71">
        <v>0</v>
      </c>
      <c r="J268" s="71">
        <v>0</v>
      </c>
      <c r="K268" s="71">
        <v>0</v>
      </c>
      <c r="L268" s="241">
        <v>1</v>
      </c>
    </row>
    <row r="269" spans="1:12" x14ac:dyDescent="0.15">
      <c r="A269" s="240">
        <v>40323</v>
      </c>
      <c r="B269" s="71" t="s">
        <v>676</v>
      </c>
      <c r="C269" s="71" t="s">
        <v>693</v>
      </c>
      <c r="D269" s="71">
        <v>269.4285447361292</v>
      </c>
      <c r="E269" s="71">
        <v>3.6185714290000002</v>
      </c>
      <c r="F269" s="71">
        <v>0</v>
      </c>
      <c r="G269" s="71">
        <v>0</v>
      </c>
      <c r="H269" s="71">
        <v>0</v>
      </c>
      <c r="I269" s="71">
        <v>0</v>
      </c>
      <c r="J269" s="71">
        <v>0</v>
      </c>
      <c r="K269" s="71">
        <v>0</v>
      </c>
      <c r="L269" s="241">
        <v>1</v>
      </c>
    </row>
    <row r="270" spans="1:12" x14ac:dyDescent="0.15">
      <c r="A270" s="240">
        <v>40330</v>
      </c>
      <c r="B270" s="71" t="s">
        <v>676</v>
      </c>
      <c r="C270" s="71" t="s">
        <v>693</v>
      </c>
      <c r="D270" s="71">
        <v>226.95314536575219</v>
      </c>
      <c r="E270" s="71">
        <v>3.5024999999999999</v>
      </c>
      <c r="F270" s="71">
        <v>0</v>
      </c>
      <c r="G270" s="71">
        <v>0</v>
      </c>
      <c r="H270" s="71">
        <v>0</v>
      </c>
      <c r="I270" s="71">
        <v>0</v>
      </c>
      <c r="J270" s="71">
        <v>0</v>
      </c>
      <c r="K270" s="71">
        <v>0</v>
      </c>
      <c r="L270" s="241">
        <v>1</v>
      </c>
    </row>
    <row r="271" spans="1:12" x14ac:dyDescent="0.15">
      <c r="A271" s="240">
        <v>40337</v>
      </c>
      <c r="B271" s="71" t="s">
        <v>676</v>
      </c>
      <c r="C271" s="71" t="s">
        <v>693</v>
      </c>
      <c r="D271" s="71">
        <v>51.733292995027881</v>
      </c>
      <c r="E271" s="71">
        <v>3.9677777779999999</v>
      </c>
      <c r="F271" s="71">
        <v>0</v>
      </c>
      <c r="G271" s="71">
        <v>0</v>
      </c>
      <c r="H271" s="71">
        <v>0</v>
      </c>
      <c r="I271" s="71">
        <v>0</v>
      </c>
      <c r="J271" s="71">
        <v>0</v>
      </c>
      <c r="K271" s="71">
        <v>0</v>
      </c>
      <c r="L271" s="241">
        <v>1</v>
      </c>
    </row>
    <row r="272" spans="1:12" x14ac:dyDescent="0.15">
      <c r="A272" s="240">
        <v>40344</v>
      </c>
      <c r="B272" s="71" t="s">
        <v>676</v>
      </c>
      <c r="C272" s="71" t="s">
        <v>693</v>
      </c>
      <c r="D272" s="71">
        <v>215.30916651398874</v>
      </c>
      <c r="E272" s="71">
        <v>3.7524999999999999</v>
      </c>
      <c r="F272" s="71">
        <v>0</v>
      </c>
      <c r="G272" s="71">
        <v>0</v>
      </c>
      <c r="H272" s="71">
        <v>0</v>
      </c>
      <c r="I272" s="71">
        <v>0</v>
      </c>
      <c r="J272" s="71">
        <v>0</v>
      </c>
      <c r="K272" s="71">
        <v>0</v>
      </c>
      <c r="L272" s="241">
        <v>1</v>
      </c>
    </row>
    <row r="273" spans="1:12" x14ac:dyDescent="0.15">
      <c r="A273" s="240">
        <v>40351</v>
      </c>
      <c r="B273" s="71" t="s">
        <v>676</v>
      </c>
      <c r="C273" s="71" t="s">
        <v>693</v>
      </c>
      <c r="D273" s="71">
        <v>261.72053085787485</v>
      </c>
      <c r="E273" s="71">
        <v>3.84</v>
      </c>
      <c r="F273" s="71">
        <v>0</v>
      </c>
      <c r="G273" s="71">
        <v>0</v>
      </c>
      <c r="H273" s="71">
        <v>0</v>
      </c>
      <c r="I273" s="71">
        <v>0</v>
      </c>
      <c r="J273" s="71">
        <v>0</v>
      </c>
      <c r="K273" s="71">
        <v>0</v>
      </c>
      <c r="L273" s="241">
        <v>1</v>
      </c>
    </row>
    <row r="274" spans="1:12" x14ac:dyDescent="0.15">
      <c r="A274" s="240">
        <v>40358</v>
      </c>
      <c r="B274" s="71" t="s">
        <v>676</v>
      </c>
      <c r="C274" s="71" t="s">
        <v>693</v>
      </c>
      <c r="D274" s="71">
        <v>196.77380542414136</v>
      </c>
      <c r="E274" s="71">
        <v>3.84</v>
      </c>
      <c r="F274" s="71">
        <v>0</v>
      </c>
      <c r="G274" s="71">
        <v>0</v>
      </c>
      <c r="H274" s="71">
        <v>0</v>
      </c>
      <c r="I274" s="71">
        <v>0</v>
      </c>
      <c r="J274" s="71">
        <v>0</v>
      </c>
      <c r="K274" s="71">
        <v>0</v>
      </c>
      <c r="L274" s="241">
        <v>1</v>
      </c>
    </row>
    <row r="275" spans="1:12" x14ac:dyDescent="0.15">
      <c r="A275" s="240">
        <v>40365</v>
      </c>
      <c r="B275" s="71" t="s">
        <v>676</v>
      </c>
      <c r="C275" s="71" t="s">
        <v>693</v>
      </c>
      <c r="D275" s="71">
        <v>141.00011784052862</v>
      </c>
      <c r="E275" s="71">
        <v>3.3671428570000002</v>
      </c>
      <c r="F275" s="71">
        <v>0</v>
      </c>
      <c r="G275" s="71">
        <v>0</v>
      </c>
      <c r="H275" s="71">
        <v>0</v>
      </c>
      <c r="I275" s="71">
        <v>0</v>
      </c>
      <c r="J275" s="71">
        <v>0</v>
      </c>
      <c r="K275" s="71">
        <v>0</v>
      </c>
      <c r="L275" s="241">
        <v>1</v>
      </c>
    </row>
    <row r="276" spans="1:12" x14ac:dyDescent="0.15">
      <c r="A276" s="240">
        <v>40372</v>
      </c>
      <c r="B276" s="71" t="s">
        <v>676</v>
      </c>
      <c r="C276" s="71" t="s">
        <v>693</v>
      </c>
      <c r="D276" s="71">
        <v>201.60322196626424</v>
      </c>
      <c r="E276" s="71">
        <v>3.6611111109999999</v>
      </c>
      <c r="F276" s="71">
        <v>0</v>
      </c>
      <c r="G276" s="71">
        <v>0</v>
      </c>
      <c r="H276" s="71">
        <v>0</v>
      </c>
      <c r="I276" s="71">
        <v>0</v>
      </c>
      <c r="J276" s="71">
        <v>0</v>
      </c>
      <c r="K276" s="71">
        <v>0</v>
      </c>
      <c r="L276" s="241">
        <v>1</v>
      </c>
    </row>
    <row r="277" spans="1:12" x14ac:dyDescent="0.15">
      <c r="A277" s="240">
        <v>40302</v>
      </c>
      <c r="B277" s="71" t="s">
        <v>676</v>
      </c>
      <c r="C277" s="71" t="s">
        <v>694</v>
      </c>
      <c r="D277" s="71">
        <v>185.37632585969499</v>
      </c>
      <c r="E277" s="71">
        <v>3.7524999999999999</v>
      </c>
      <c r="F277" s="71">
        <v>0</v>
      </c>
      <c r="G277" s="71">
        <v>0</v>
      </c>
      <c r="H277" s="71">
        <v>0</v>
      </c>
      <c r="I277" s="71">
        <v>0</v>
      </c>
      <c r="J277" s="71">
        <v>0</v>
      </c>
      <c r="K277" s="71">
        <v>0</v>
      </c>
      <c r="L277" s="241">
        <v>5</v>
      </c>
    </row>
    <row r="278" spans="1:12" x14ac:dyDescent="0.15">
      <c r="A278" s="240">
        <v>40309</v>
      </c>
      <c r="B278" s="71" t="s">
        <v>676</v>
      </c>
      <c r="C278" s="71" t="s">
        <v>694</v>
      </c>
      <c r="D278" s="71">
        <v>220.86064395051019</v>
      </c>
      <c r="E278" s="71">
        <v>3.54</v>
      </c>
      <c r="F278" s="71">
        <v>0</v>
      </c>
      <c r="G278" s="71">
        <v>0</v>
      </c>
      <c r="H278" s="71">
        <v>0</v>
      </c>
      <c r="I278" s="71">
        <v>0</v>
      </c>
      <c r="J278" s="71">
        <v>0</v>
      </c>
      <c r="K278" s="71">
        <v>0</v>
      </c>
      <c r="L278" s="241">
        <v>5</v>
      </c>
    </row>
    <row r="279" spans="1:12" x14ac:dyDescent="0.15">
      <c r="A279" s="240">
        <v>40316</v>
      </c>
      <c r="B279" s="71" t="s">
        <v>676</v>
      </c>
      <c r="C279" s="71" t="s">
        <v>694</v>
      </c>
      <c r="D279" s="71">
        <v>180.13246402898412</v>
      </c>
      <c r="E279" s="71">
        <v>3.34</v>
      </c>
      <c r="F279" s="71">
        <v>0</v>
      </c>
      <c r="G279" s="71">
        <v>0</v>
      </c>
      <c r="H279" s="71">
        <v>0</v>
      </c>
      <c r="I279" s="71">
        <v>0</v>
      </c>
      <c r="J279" s="71">
        <v>0</v>
      </c>
      <c r="K279" s="71">
        <v>0</v>
      </c>
      <c r="L279" s="241">
        <v>5</v>
      </c>
    </row>
    <row r="280" spans="1:12" x14ac:dyDescent="0.15">
      <c r="A280" s="240">
        <v>40323</v>
      </c>
      <c r="B280" s="71" t="s">
        <v>676</v>
      </c>
      <c r="C280" s="71" t="s">
        <v>694</v>
      </c>
      <c r="D280" s="71">
        <v>221.74469588342063</v>
      </c>
      <c r="E280" s="71">
        <v>3.34</v>
      </c>
      <c r="F280" s="71">
        <v>0</v>
      </c>
      <c r="G280" s="71">
        <v>0</v>
      </c>
      <c r="H280" s="71">
        <v>0</v>
      </c>
      <c r="I280" s="71">
        <v>0</v>
      </c>
      <c r="J280" s="71">
        <v>0</v>
      </c>
      <c r="K280" s="71">
        <v>0</v>
      </c>
      <c r="L280" s="241">
        <v>5</v>
      </c>
    </row>
    <row r="281" spans="1:12" x14ac:dyDescent="0.15">
      <c r="A281" s="240">
        <v>40330</v>
      </c>
      <c r="B281" s="71" t="s">
        <v>676</v>
      </c>
      <c r="C281" s="71" t="s">
        <v>694</v>
      </c>
      <c r="D281" s="71">
        <v>196.86668249089058</v>
      </c>
      <c r="E281" s="71">
        <v>3.412222222</v>
      </c>
      <c r="F281" s="71">
        <v>0</v>
      </c>
      <c r="G281" s="71">
        <v>0</v>
      </c>
      <c r="H281" s="71">
        <v>0</v>
      </c>
      <c r="I281" s="71">
        <v>0</v>
      </c>
      <c r="J281" s="71">
        <v>0</v>
      </c>
      <c r="K281" s="71">
        <v>0</v>
      </c>
      <c r="L281" s="241">
        <v>5</v>
      </c>
    </row>
    <row r="282" spans="1:12" x14ac:dyDescent="0.15">
      <c r="A282" s="240">
        <v>40337</v>
      </c>
      <c r="B282" s="71" t="s">
        <v>676</v>
      </c>
      <c r="C282" s="71" t="s">
        <v>694</v>
      </c>
      <c r="D282" s="71">
        <v>233.50110614036066</v>
      </c>
      <c r="E282" s="71">
        <v>3.6344444440000001</v>
      </c>
      <c r="F282" s="71">
        <v>0</v>
      </c>
      <c r="G282" s="71">
        <v>0</v>
      </c>
      <c r="H282" s="71">
        <v>0</v>
      </c>
      <c r="I282" s="71">
        <v>0</v>
      </c>
      <c r="J282" s="71">
        <v>0</v>
      </c>
      <c r="K282" s="71">
        <v>0</v>
      </c>
      <c r="L282" s="241">
        <v>5</v>
      </c>
    </row>
    <row r="283" spans="1:12" x14ac:dyDescent="0.15">
      <c r="A283" s="240">
        <v>40344</v>
      </c>
      <c r="B283" s="71" t="s">
        <v>676</v>
      </c>
      <c r="C283" s="71" t="s">
        <v>694</v>
      </c>
      <c r="D283" s="71">
        <v>312.23762343554944</v>
      </c>
      <c r="E283" s="71">
        <v>3.7524999999999999</v>
      </c>
      <c r="F283" s="71">
        <v>0</v>
      </c>
      <c r="G283" s="71">
        <v>0</v>
      </c>
      <c r="H283" s="71">
        <v>1</v>
      </c>
      <c r="I283" s="71">
        <v>0</v>
      </c>
      <c r="J283" s="71">
        <v>0</v>
      </c>
      <c r="K283" s="71">
        <v>0</v>
      </c>
      <c r="L283" s="241">
        <v>5</v>
      </c>
    </row>
    <row r="284" spans="1:12" x14ac:dyDescent="0.15">
      <c r="A284" s="240">
        <v>40351</v>
      </c>
      <c r="B284" s="71" t="s">
        <v>676</v>
      </c>
      <c r="C284" s="71" t="s">
        <v>694</v>
      </c>
      <c r="D284" s="71">
        <v>257.85305302917163</v>
      </c>
      <c r="E284" s="71">
        <v>3.6344444440000001</v>
      </c>
      <c r="F284" s="71">
        <v>0</v>
      </c>
      <c r="G284" s="71">
        <v>0</v>
      </c>
      <c r="H284" s="71">
        <v>0</v>
      </c>
      <c r="I284" s="71">
        <v>1</v>
      </c>
      <c r="J284" s="71">
        <v>0</v>
      </c>
      <c r="K284" s="71">
        <v>0</v>
      </c>
      <c r="L284" s="241">
        <v>5</v>
      </c>
    </row>
    <row r="285" spans="1:12" x14ac:dyDescent="0.15">
      <c r="A285" s="240">
        <v>40358</v>
      </c>
      <c r="B285" s="71" t="s">
        <v>676</v>
      </c>
      <c r="C285" s="71" t="s">
        <v>694</v>
      </c>
      <c r="D285" s="71">
        <v>276.04987380435932</v>
      </c>
      <c r="E285" s="71">
        <v>4.056666667</v>
      </c>
      <c r="F285" s="71">
        <v>0</v>
      </c>
      <c r="G285" s="71">
        <v>0</v>
      </c>
      <c r="H285" s="71">
        <v>0</v>
      </c>
      <c r="I285" s="71">
        <v>1</v>
      </c>
      <c r="J285" s="71">
        <v>0</v>
      </c>
      <c r="K285" s="71">
        <v>0</v>
      </c>
      <c r="L285" s="241">
        <v>5</v>
      </c>
    </row>
    <row r="286" spans="1:12" x14ac:dyDescent="0.15">
      <c r="A286" s="240">
        <v>40365</v>
      </c>
      <c r="B286" s="71" t="s">
        <v>676</v>
      </c>
      <c r="C286" s="71" t="s">
        <v>694</v>
      </c>
      <c r="D286" s="71">
        <v>330.71675967309739</v>
      </c>
      <c r="E286" s="71">
        <v>3.1259999999999999</v>
      </c>
      <c r="F286" s="71">
        <v>0</v>
      </c>
      <c r="G286" s="71">
        <v>0</v>
      </c>
      <c r="H286" s="71">
        <v>0</v>
      </c>
      <c r="I286" s="71">
        <v>1</v>
      </c>
      <c r="J286" s="71">
        <v>0</v>
      </c>
      <c r="K286" s="71">
        <v>0</v>
      </c>
      <c r="L286" s="241">
        <v>5</v>
      </c>
    </row>
    <row r="287" spans="1:12" x14ac:dyDescent="0.15">
      <c r="A287" s="240">
        <v>40372</v>
      </c>
      <c r="B287" s="71" t="s">
        <v>676</v>
      </c>
      <c r="C287" s="71" t="s">
        <v>694</v>
      </c>
      <c r="D287" s="71">
        <v>320.61071730505557</v>
      </c>
      <c r="E287" s="71">
        <v>3.5318181819999999</v>
      </c>
      <c r="F287" s="71">
        <v>0</v>
      </c>
      <c r="G287" s="71">
        <v>0</v>
      </c>
      <c r="H287" s="71">
        <v>0</v>
      </c>
      <c r="I287" s="71">
        <v>0</v>
      </c>
      <c r="J287" s="71">
        <v>1</v>
      </c>
      <c r="K287" s="71">
        <v>0</v>
      </c>
      <c r="L287" s="241">
        <v>5</v>
      </c>
    </row>
    <row r="288" spans="1:12" x14ac:dyDescent="0.15">
      <c r="A288" s="240">
        <v>40302</v>
      </c>
      <c r="B288" s="71" t="s">
        <v>676</v>
      </c>
      <c r="C288" s="71" t="s">
        <v>695</v>
      </c>
      <c r="D288" s="71">
        <v>204.4129549928083</v>
      </c>
      <c r="E288" s="71">
        <v>3.5649999999999999</v>
      </c>
      <c r="F288" s="71">
        <v>0</v>
      </c>
      <c r="G288" s="71">
        <v>0</v>
      </c>
      <c r="H288" s="71">
        <v>0</v>
      </c>
      <c r="I288" s="71">
        <v>0</v>
      </c>
      <c r="J288" s="71">
        <v>0</v>
      </c>
      <c r="K288" s="71">
        <v>1</v>
      </c>
      <c r="L288" s="241">
        <v>4</v>
      </c>
    </row>
    <row r="289" spans="1:12" x14ac:dyDescent="0.15">
      <c r="A289" s="240">
        <v>40309</v>
      </c>
      <c r="B289" s="71" t="s">
        <v>676</v>
      </c>
      <c r="C289" s="71" t="s">
        <v>695</v>
      </c>
      <c r="D289" s="71">
        <v>177.70281425184444</v>
      </c>
      <c r="E289" s="71">
        <v>3.54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1</v>
      </c>
      <c r="L289" s="241">
        <v>4</v>
      </c>
    </row>
    <row r="290" spans="1:12" x14ac:dyDescent="0.15">
      <c r="A290" s="240">
        <v>40316</v>
      </c>
      <c r="B290" s="71" t="s">
        <v>676</v>
      </c>
      <c r="C290" s="71" t="s">
        <v>695</v>
      </c>
      <c r="D290" s="71">
        <v>98.098498477509978</v>
      </c>
      <c r="E290" s="71">
        <v>3.34</v>
      </c>
      <c r="F290" s="71">
        <v>0</v>
      </c>
      <c r="G290" s="71">
        <v>0</v>
      </c>
      <c r="H290" s="71">
        <v>0</v>
      </c>
      <c r="I290" s="71">
        <v>0</v>
      </c>
      <c r="J290" s="71">
        <v>0</v>
      </c>
      <c r="K290" s="71">
        <v>1</v>
      </c>
      <c r="L290" s="241">
        <v>4</v>
      </c>
    </row>
    <row r="291" spans="1:12" x14ac:dyDescent="0.15">
      <c r="A291" s="240">
        <v>40323</v>
      </c>
      <c r="B291" s="71" t="s">
        <v>676</v>
      </c>
      <c r="C291" s="71" t="s">
        <v>695</v>
      </c>
      <c r="D291" s="71">
        <v>177.76132147392877</v>
      </c>
      <c r="E291" s="71">
        <v>3.412222222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1</v>
      </c>
      <c r="L291" s="241">
        <v>4</v>
      </c>
    </row>
    <row r="292" spans="1:12" x14ac:dyDescent="0.15">
      <c r="A292" s="240">
        <v>40330</v>
      </c>
      <c r="B292" s="71" t="s">
        <v>676</v>
      </c>
      <c r="C292" s="71" t="s">
        <v>695</v>
      </c>
      <c r="D292" s="71">
        <v>213.89909382714774</v>
      </c>
      <c r="E292" s="71">
        <v>3.34</v>
      </c>
      <c r="F292" s="71">
        <v>0</v>
      </c>
      <c r="G292" s="71">
        <v>0</v>
      </c>
      <c r="H292" s="71">
        <v>0</v>
      </c>
      <c r="I292" s="71">
        <v>0</v>
      </c>
      <c r="J292" s="71">
        <v>0</v>
      </c>
      <c r="K292" s="71">
        <v>1</v>
      </c>
      <c r="L292" s="241">
        <v>4</v>
      </c>
    </row>
    <row r="293" spans="1:12" x14ac:dyDescent="0.15">
      <c r="A293" s="240">
        <v>40337</v>
      </c>
      <c r="B293" s="71" t="s">
        <v>676</v>
      </c>
      <c r="C293" s="71" t="s">
        <v>695</v>
      </c>
      <c r="D293" s="71">
        <v>193.92399195998311</v>
      </c>
      <c r="E293" s="71">
        <v>3.6344444440000001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1</v>
      </c>
      <c r="L293" s="241">
        <v>4</v>
      </c>
    </row>
    <row r="294" spans="1:12" x14ac:dyDescent="0.15">
      <c r="A294" s="240">
        <v>40344</v>
      </c>
      <c r="B294" s="71" t="s">
        <v>676</v>
      </c>
      <c r="C294" s="71" t="s">
        <v>695</v>
      </c>
      <c r="D294" s="71">
        <v>201.35267809525072</v>
      </c>
      <c r="E294" s="71">
        <v>3.4757142860000001</v>
      </c>
      <c r="F294" s="71">
        <v>0</v>
      </c>
      <c r="G294" s="71">
        <v>0</v>
      </c>
      <c r="H294" s="71">
        <v>0</v>
      </c>
      <c r="I294" s="71">
        <v>0</v>
      </c>
      <c r="J294" s="71">
        <v>0</v>
      </c>
      <c r="K294" s="71">
        <v>1</v>
      </c>
      <c r="L294" s="241">
        <v>4</v>
      </c>
    </row>
    <row r="295" spans="1:12" x14ac:dyDescent="0.15">
      <c r="A295" s="240">
        <v>40351</v>
      </c>
      <c r="B295" s="71" t="s">
        <v>676</v>
      </c>
      <c r="C295" s="71" t="s">
        <v>695</v>
      </c>
      <c r="D295" s="71">
        <v>195.15134369796877</v>
      </c>
      <c r="E295" s="71">
        <v>3.54</v>
      </c>
      <c r="F295" s="71">
        <v>0</v>
      </c>
      <c r="G295" s="71">
        <v>0</v>
      </c>
      <c r="H295" s="71">
        <v>0</v>
      </c>
      <c r="I295" s="71">
        <v>0</v>
      </c>
      <c r="J295" s="71">
        <v>0</v>
      </c>
      <c r="K295" s="71">
        <v>1</v>
      </c>
      <c r="L295" s="241">
        <v>4</v>
      </c>
    </row>
    <row r="296" spans="1:12" x14ac:dyDescent="0.15">
      <c r="A296" s="240">
        <v>40358</v>
      </c>
      <c r="B296" s="71" t="s">
        <v>676</v>
      </c>
      <c r="C296" s="71" t="s">
        <v>695</v>
      </c>
      <c r="D296" s="71">
        <v>177.59046764432188</v>
      </c>
      <c r="E296" s="71">
        <v>3.54</v>
      </c>
      <c r="F296" s="71">
        <v>0</v>
      </c>
      <c r="G296" s="71">
        <v>0</v>
      </c>
      <c r="H296" s="71">
        <v>0</v>
      </c>
      <c r="I296" s="71">
        <v>0</v>
      </c>
      <c r="J296" s="71">
        <v>0</v>
      </c>
      <c r="K296" s="71">
        <v>1</v>
      </c>
      <c r="L296" s="241">
        <v>4</v>
      </c>
    </row>
    <row r="297" spans="1:12" x14ac:dyDescent="0.15">
      <c r="A297" s="240">
        <v>40365</v>
      </c>
      <c r="B297" s="71" t="s">
        <v>676</v>
      </c>
      <c r="C297" s="71" t="s">
        <v>695</v>
      </c>
      <c r="D297" s="71">
        <v>173.67382968026163</v>
      </c>
      <c r="E297" s="71">
        <v>3.1259999999999999</v>
      </c>
      <c r="F297" s="71">
        <v>0</v>
      </c>
      <c r="G297" s="71">
        <v>0</v>
      </c>
      <c r="H297" s="71">
        <v>0</v>
      </c>
      <c r="I297" s="71">
        <v>0</v>
      </c>
      <c r="J297" s="71">
        <v>0</v>
      </c>
      <c r="K297" s="71">
        <v>1</v>
      </c>
      <c r="L297" s="241">
        <v>4</v>
      </c>
    </row>
    <row r="298" spans="1:12" x14ac:dyDescent="0.15">
      <c r="A298" s="240">
        <v>40372</v>
      </c>
      <c r="B298" s="71" t="s">
        <v>676</v>
      </c>
      <c r="C298" s="71" t="s">
        <v>695</v>
      </c>
      <c r="D298" s="71">
        <v>158.11965911230865</v>
      </c>
      <c r="E298" s="71">
        <v>3.4075000000000002</v>
      </c>
      <c r="F298" s="71">
        <v>0</v>
      </c>
      <c r="G298" s="71">
        <v>0</v>
      </c>
      <c r="H298" s="71">
        <v>0</v>
      </c>
      <c r="I298" s="71">
        <v>0</v>
      </c>
      <c r="J298" s="71">
        <v>0</v>
      </c>
      <c r="K298" s="71">
        <v>1</v>
      </c>
      <c r="L298" s="241">
        <v>4</v>
      </c>
    </row>
    <row r="299" spans="1:12" x14ac:dyDescent="0.15">
      <c r="A299" s="240">
        <v>40302</v>
      </c>
      <c r="B299" s="71" t="s">
        <v>696</v>
      </c>
      <c r="C299" s="71" t="s">
        <v>697</v>
      </c>
      <c r="D299" s="71">
        <v>171.02147572738988</v>
      </c>
      <c r="E299" s="71">
        <v>4.1900000000000004</v>
      </c>
      <c r="F299" s="71">
        <v>1</v>
      </c>
      <c r="G299" s="71">
        <v>0</v>
      </c>
      <c r="H299" s="71">
        <v>0</v>
      </c>
      <c r="I299" s="71">
        <v>0</v>
      </c>
      <c r="J299" s="71">
        <v>0</v>
      </c>
      <c r="K299" s="71">
        <v>2</v>
      </c>
      <c r="L299" s="241">
        <v>3</v>
      </c>
    </row>
    <row r="300" spans="1:12" x14ac:dyDescent="0.15">
      <c r="A300" s="240">
        <v>40309</v>
      </c>
      <c r="B300" s="71" t="s">
        <v>696</v>
      </c>
      <c r="C300" s="71" t="s">
        <v>697</v>
      </c>
      <c r="D300" s="71">
        <v>213.92718229930946</v>
      </c>
      <c r="E300" s="71">
        <v>4.6900000000000004</v>
      </c>
      <c r="F300" s="71">
        <v>1</v>
      </c>
      <c r="G300" s="71">
        <v>0</v>
      </c>
      <c r="H300" s="71">
        <v>0</v>
      </c>
      <c r="I300" s="71">
        <v>0</v>
      </c>
      <c r="J300" s="71">
        <v>0</v>
      </c>
      <c r="K300" s="71">
        <v>2</v>
      </c>
      <c r="L300" s="241">
        <v>3</v>
      </c>
    </row>
    <row r="301" spans="1:12" x14ac:dyDescent="0.15">
      <c r="A301" s="240">
        <v>40316</v>
      </c>
      <c r="B301" s="71" t="s">
        <v>696</v>
      </c>
      <c r="C301" s="71" t="s">
        <v>697</v>
      </c>
      <c r="D301" s="71">
        <v>303.14183200219577</v>
      </c>
      <c r="E301" s="71">
        <v>4.1524999999999999</v>
      </c>
      <c r="F301" s="71">
        <v>1</v>
      </c>
      <c r="G301" s="71">
        <v>0</v>
      </c>
      <c r="H301" s="71">
        <v>0</v>
      </c>
      <c r="I301" s="71">
        <v>0</v>
      </c>
      <c r="J301" s="71">
        <v>0</v>
      </c>
      <c r="K301" s="71">
        <v>2</v>
      </c>
      <c r="L301" s="241">
        <v>3</v>
      </c>
    </row>
    <row r="302" spans="1:12" x14ac:dyDescent="0.15">
      <c r="A302" s="240">
        <v>40323</v>
      </c>
      <c r="B302" s="71" t="s">
        <v>696</v>
      </c>
      <c r="C302" s="71" t="s">
        <v>697</v>
      </c>
      <c r="D302" s="71">
        <v>234.53057870328422</v>
      </c>
      <c r="E302" s="71">
        <v>4.301111111</v>
      </c>
      <c r="F302" s="71">
        <v>1</v>
      </c>
      <c r="G302" s="71">
        <v>0</v>
      </c>
      <c r="H302" s="71">
        <v>0</v>
      </c>
      <c r="I302" s="71">
        <v>0</v>
      </c>
      <c r="J302" s="71">
        <v>0</v>
      </c>
      <c r="K302" s="71">
        <v>2</v>
      </c>
      <c r="L302" s="241">
        <v>3</v>
      </c>
    </row>
    <row r="303" spans="1:12" x14ac:dyDescent="0.15">
      <c r="A303" s="240">
        <v>40330</v>
      </c>
      <c r="B303" s="71" t="s">
        <v>696</v>
      </c>
      <c r="C303" s="71" t="s">
        <v>697</v>
      </c>
      <c r="D303" s="71">
        <v>269.08567967810774</v>
      </c>
      <c r="E303" s="71">
        <v>3.671818182</v>
      </c>
      <c r="F303" s="71">
        <v>1</v>
      </c>
      <c r="G303" s="71">
        <v>0</v>
      </c>
      <c r="H303" s="71">
        <v>0</v>
      </c>
      <c r="I303" s="71">
        <v>0</v>
      </c>
      <c r="J303" s="71">
        <v>0</v>
      </c>
      <c r="K303" s="71">
        <v>2</v>
      </c>
      <c r="L303" s="241">
        <v>3</v>
      </c>
    </row>
    <row r="304" spans="1:12" x14ac:dyDescent="0.15">
      <c r="A304" s="240">
        <v>40337</v>
      </c>
      <c r="B304" s="71" t="s">
        <v>696</v>
      </c>
      <c r="C304" s="71" t="s">
        <v>697</v>
      </c>
      <c r="D304" s="71">
        <v>300.54842234733701</v>
      </c>
      <c r="E304" s="71">
        <v>4.0627272730000001</v>
      </c>
      <c r="F304" s="71">
        <v>1</v>
      </c>
      <c r="G304" s="71">
        <v>0</v>
      </c>
      <c r="H304" s="71">
        <v>0</v>
      </c>
      <c r="I304" s="71">
        <v>0</v>
      </c>
      <c r="J304" s="71">
        <v>0</v>
      </c>
      <c r="K304" s="71">
        <v>2</v>
      </c>
      <c r="L304" s="241">
        <v>3</v>
      </c>
    </row>
    <row r="305" spans="1:12" x14ac:dyDescent="0.15">
      <c r="A305" s="240">
        <v>40344</v>
      </c>
      <c r="B305" s="71" t="s">
        <v>696</v>
      </c>
      <c r="C305" s="71" t="s">
        <v>697</v>
      </c>
      <c r="D305" s="71">
        <v>288.18018444756018</v>
      </c>
      <c r="E305" s="71">
        <v>4.3899999999999997</v>
      </c>
      <c r="F305" s="71">
        <v>1</v>
      </c>
      <c r="G305" s="71">
        <v>0</v>
      </c>
      <c r="H305" s="71">
        <v>1</v>
      </c>
      <c r="I305" s="71">
        <v>0</v>
      </c>
      <c r="J305" s="71">
        <v>0</v>
      </c>
      <c r="K305" s="71">
        <v>2</v>
      </c>
      <c r="L305" s="241">
        <v>3</v>
      </c>
    </row>
    <row r="306" spans="1:12" x14ac:dyDescent="0.15">
      <c r="A306" s="240">
        <v>40351</v>
      </c>
      <c r="B306" s="71" t="s">
        <v>696</v>
      </c>
      <c r="C306" s="71" t="s">
        <v>697</v>
      </c>
      <c r="D306" s="71">
        <v>396.24958198361043</v>
      </c>
      <c r="E306" s="71">
        <v>4.3899999999999997</v>
      </c>
      <c r="F306" s="71">
        <v>1</v>
      </c>
      <c r="G306" s="71">
        <v>0</v>
      </c>
      <c r="H306" s="71">
        <v>1</v>
      </c>
      <c r="I306" s="71">
        <v>1</v>
      </c>
      <c r="J306" s="71">
        <v>0</v>
      </c>
      <c r="K306" s="71">
        <v>2</v>
      </c>
      <c r="L306" s="241">
        <v>3</v>
      </c>
    </row>
    <row r="307" spans="1:12" x14ac:dyDescent="0.15">
      <c r="A307" s="240">
        <v>40358</v>
      </c>
      <c r="B307" s="71" t="s">
        <v>696</v>
      </c>
      <c r="C307" s="71" t="s">
        <v>697</v>
      </c>
      <c r="D307" s="71">
        <v>256.55013742939093</v>
      </c>
      <c r="E307" s="71">
        <v>3.7354545450000001</v>
      </c>
      <c r="F307" s="71">
        <v>1</v>
      </c>
      <c r="G307" s="71">
        <v>0</v>
      </c>
      <c r="H307" s="71">
        <v>0</v>
      </c>
      <c r="I307" s="71">
        <v>1</v>
      </c>
      <c r="J307" s="71">
        <v>0</v>
      </c>
      <c r="K307" s="71">
        <v>2</v>
      </c>
      <c r="L307" s="241">
        <v>3</v>
      </c>
    </row>
    <row r="308" spans="1:12" x14ac:dyDescent="0.15">
      <c r="A308" s="240">
        <v>40365</v>
      </c>
      <c r="B308" s="71" t="s">
        <v>696</v>
      </c>
      <c r="C308" s="71" t="s">
        <v>697</v>
      </c>
      <c r="D308" s="71">
        <v>295.89900395928288</v>
      </c>
      <c r="E308" s="71">
        <v>3.9107692310000002</v>
      </c>
      <c r="F308" s="71">
        <v>1</v>
      </c>
      <c r="G308" s="71">
        <v>0</v>
      </c>
      <c r="H308" s="71">
        <v>0</v>
      </c>
      <c r="I308" s="71">
        <v>1</v>
      </c>
      <c r="J308" s="71">
        <v>0</v>
      </c>
      <c r="K308" s="71">
        <v>2</v>
      </c>
      <c r="L308" s="241">
        <v>3</v>
      </c>
    </row>
    <row r="309" spans="1:12" x14ac:dyDescent="0.15">
      <c r="A309" s="240">
        <v>40372</v>
      </c>
      <c r="B309" s="71" t="s">
        <v>696</v>
      </c>
      <c r="C309" s="71" t="s">
        <v>697</v>
      </c>
      <c r="D309" s="71">
        <v>456.46658982840722</v>
      </c>
      <c r="E309" s="71">
        <v>4.1116666669999997</v>
      </c>
      <c r="F309" s="71">
        <v>1</v>
      </c>
      <c r="G309" s="71">
        <v>0</v>
      </c>
      <c r="H309" s="71">
        <v>0</v>
      </c>
      <c r="I309" s="71">
        <v>1</v>
      </c>
      <c r="J309" s="71">
        <v>1</v>
      </c>
      <c r="K309" s="71">
        <v>2</v>
      </c>
      <c r="L309" s="241">
        <v>3</v>
      </c>
    </row>
    <row r="310" spans="1:12" x14ac:dyDescent="0.15">
      <c r="A310" s="240">
        <v>40302</v>
      </c>
      <c r="B310" s="71" t="s">
        <v>696</v>
      </c>
      <c r="C310" s="71" t="s">
        <v>698</v>
      </c>
      <c r="D310" s="71">
        <v>309.36771364142129</v>
      </c>
      <c r="E310" s="71">
        <v>4.6122222219999998</v>
      </c>
      <c r="F310" s="71">
        <v>1</v>
      </c>
      <c r="G310" s="71">
        <v>0</v>
      </c>
      <c r="H310" s="71">
        <v>0</v>
      </c>
      <c r="I310" s="71">
        <v>0</v>
      </c>
      <c r="J310" s="71">
        <v>0</v>
      </c>
      <c r="K310" s="71">
        <v>3</v>
      </c>
      <c r="L310" s="241">
        <v>3</v>
      </c>
    </row>
    <row r="311" spans="1:12" x14ac:dyDescent="0.15">
      <c r="A311" s="240">
        <v>40309</v>
      </c>
      <c r="B311" s="71" t="s">
        <v>696</v>
      </c>
      <c r="C311" s="71" t="s">
        <v>698</v>
      </c>
      <c r="D311" s="71">
        <v>350.66536397796096</v>
      </c>
      <c r="E311" s="71">
        <v>4.59</v>
      </c>
      <c r="F311" s="71">
        <v>1</v>
      </c>
      <c r="G311" s="71">
        <v>0</v>
      </c>
      <c r="H311" s="71">
        <v>0</v>
      </c>
      <c r="I311" s="71">
        <v>0</v>
      </c>
      <c r="J311" s="71">
        <v>0</v>
      </c>
      <c r="K311" s="71">
        <v>3</v>
      </c>
      <c r="L311" s="241">
        <v>3</v>
      </c>
    </row>
    <row r="312" spans="1:12" x14ac:dyDescent="0.15">
      <c r="A312" s="240">
        <v>40316</v>
      </c>
      <c r="B312" s="71" t="s">
        <v>696</v>
      </c>
      <c r="C312" s="71" t="s">
        <v>698</v>
      </c>
      <c r="D312" s="71">
        <v>346.59224842676451</v>
      </c>
      <c r="E312" s="71">
        <v>3.7650000000000001</v>
      </c>
      <c r="F312" s="71">
        <v>1</v>
      </c>
      <c r="G312" s="71">
        <v>0</v>
      </c>
      <c r="H312" s="71">
        <v>0</v>
      </c>
      <c r="I312" s="71">
        <v>0</v>
      </c>
      <c r="J312" s="71">
        <v>0</v>
      </c>
      <c r="K312" s="71">
        <v>3</v>
      </c>
      <c r="L312" s="241">
        <v>3</v>
      </c>
    </row>
    <row r="313" spans="1:12" x14ac:dyDescent="0.15">
      <c r="A313" s="240">
        <v>40323</v>
      </c>
      <c r="B313" s="71" t="s">
        <v>696</v>
      </c>
      <c r="C313" s="71" t="s">
        <v>698</v>
      </c>
      <c r="D313" s="71">
        <v>265.65104041132753</v>
      </c>
      <c r="E313" s="71">
        <v>3.713076923</v>
      </c>
      <c r="F313" s="71">
        <v>1</v>
      </c>
      <c r="G313" s="71">
        <v>0</v>
      </c>
      <c r="H313" s="71">
        <v>0</v>
      </c>
      <c r="I313" s="71">
        <v>0</v>
      </c>
      <c r="J313" s="71">
        <v>0</v>
      </c>
      <c r="K313" s="71">
        <v>3</v>
      </c>
      <c r="L313" s="241">
        <v>3</v>
      </c>
    </row>
    <row r="314" spans="1:12" x14ac:dyDescent="0.15">
      <c r="A314" s="240">
        <v>40330</v>
      </c>
      <c r="B314" s="71" t="s">
        <v>696</v>
      </c>
      <c r="C314" s="71" t="s">
        <v>698</v>
      </c>
      <c r="D314" s="71">
        <v>288.29235551990251</v>
      </c>
      <c r="E314" s="71">
        <v>4.135454545</v>
      </c>
      <c r="F314" s="71">
        <v>1</v>
      </c>
      <c r="G314" s="71">
        <v>0</v>
      </c>
      <c r="H314" s="71">
        <v>0</v>
      </c>
      <c r="I314" s="71">
        <v>0</v>
      </c>
      <c r="J314" s="71">
        <v>0</v>
      </c>
      <c r="K314" s="71">
        <v>3</v>
      </c>
      <c r="L314" s="241">
        <v>3</v>
      </c>
    </row>
    <row r="315" spans="1:12" x14ac:dyDescent="0.15">
      <c r="A315" s="240">
        <v>40337</v>
      </c>
      <c r="B315" s="71" t="s">
        <v>696</v>
      </c>
      <c r="C315" s="71" t="s">
        <v>698</v>
      </c>
      <c r="D315" s="71">
        <v>344.0580896636464</v>
      </c>
      <c r="E315" s="71">
        <v>4.0757142860000002</v>
      </c>
      <c r="F315" s="71">
        <v>1</v>
      </c>
      <c r="G315" s="71">
        <v>0</v>
      </c>
      <c r="H315" s="71">
        <v>1</v>
      </c>
      <c r="I315" s="71">
        <v>0</v>
      </c>
      <c r="J315" s="71">
        <v>0</v>
      </c>
      <c r="K315" s="71">
        <v>3</v>
      </c>
      <c r="L315" s="241">
        <v>3</v>
      </c>
    </row>
    <row r="316" spans="1:12" x14ac:dyDescent="0.15">
      <c r="A316" s="240">
        <v>40344</v>
      </c>
      <c r="B316" s="71" t="s">
        <v>696</v>
      </c>
      <c r="C316" s="71" t="s">
        <v>698</v>
      </c>
      <c r="D316" s="71">
        <v>308.46141357434493</v>
      </c>
      <c r="E316" s="71">
        <v>4.0757142860000002</v>
      </c>
      <c r="F316" s="71">
        <v>1</v>
      </c>
      <c r="G316" s="71">
        <v>0</v>
      </c>
      <c r="H316" s="71">
        <v>0</v>
      </c>
      <c r="I316" s="71">
        <v>1</v>
      </c>
      <c r="J316" s="71">
        <v>0</v>
      </c>
      <c r="K316" s="71">
        <v>3</v>
      </c>
      <c r="L316" s="241">
        <v>3</v>
      </c>
    </row>
    <row r="317" spans="1:12" x14ac:dyDescent="0.15">
      <c r="A317" s="240">
        <v>40351</v>
      </c>
      <c r="B317" s="71" t="s">
        <v>696</v>
      </c>
      <c r="C317" s="71" t="s">
        <v>698</v>
      </c>
      <c r="D317" s="71">
        <v>350.90474275050917</v>
      </c>
      <c r="E317" s="71">
        <v>3.59</v>
      </c>
      <c r="F317" s="71">
        <v>1</v>
      </c>
      <c r="G317" s="71">
        <v>0</v>
      </c>
      <c r="H317" s="71">
        <v>0</v>
      </c>
      <c r="I317" s="71">
        <v>1</v>
      </c>
      <c r="J317" s="71">
        <v>0</v>
      </c>
      <c r="K317" s="71">
        <v>3</v>
      </c>
      <c r="L317" s="241">
        <v>3</v>
      </c>
    </row>
    <row r="318" spans="1:12" x14ac:dyDescent="0.15">
      <c r="A318" s="240">
        <v>40358</v>
      </c>
      <c r="B318" s="71" t="s">
        <v>696</v>
      </c>
      <c r="C318" s="71" t="s">
        <v>698</v>
      </c>
      <c r="D318" s="71">
        <v>333.06564616678151</v>
      </c>
      <c r="E318" s="71">
        <v>4.056666667</v>
      </c>
      <c r="F318" s="71">
        <v>1</v>
      </c>
      <c r="G318" s="71">
        <v>0</v>
      </c>
      <c r="H318" s="71">
        <v>0</v>
      </c>
      <c r="I318" s="71">
        <v>1</v>
      </c>
      <c r="J318" s="71">
        <v>0</v>
      </c>
      <c r="K318" s="71">
        <v>3</v>
      </c>
      <c r="L318" s="241">
        <v>3</v>
      </c>
    </row>
    <row r="319" spans="1:12" x14ac:dyDescent="0.15">
      <c r="A319" s="240">
        <v>40365</v>
      </c>
      <c r="B319" s="71" t="s">
        <v>696</v>
      </c>
      <c r="C319" s="71" t="s">
        <v>698</v>
      </c>
      <c r="D319" s="71">
        <v>352.88012995688933</v>
      </c>
      <c r="E319" s="71">
        <v>3.3735714290000001</v>
      </c>
      <c r="F319" s="71">
        <v>1</v>
      </c>
      <c r="G319" s="71">
        <v>0</v>
      </c>
      <c r="H319" s="71">
        <v>0</v>
      </c>
      <c r="I319" s="71">
        <v>0</v>
      </c>
      <c r="J319" s="71">
        <v>1</v>
      </c>
      <c r="K319" s="71">
        <v>3</v>
      </c>
      <c r="L319" s="241">
        <v>3</v>
      </c>
    </row>
    <row r="320" spans="1:12" x14ac:dyDescent="0.15">
      <c r="A320" s="240">
        <v>40372</v>
      </c>
      <c r="B320" s="71" t="s">
        <v>696</v>
      </c>
      <c r="C320" s="71" t="s">
        <v>698</v>
      </c>
      <c r="D320" s="71">
        <v>348.12137023237113</v>
      </c>
      <c r="E320" s="71">
        <v>4.1139999999999999</v>
      </c>
      <c r="F320" s="71">
        <v>1</v>
      </c>
      <c r="G320" s="71">
        <v>0</v>
      </c>
      <c r="H320" s="71">
        <v>0</v>
      </c>
      <c r="I320" s="71">
        <v>0</v>
      </c>
      <c r="J320" s="71">
        <v>1</v>
      </c>
      <c r="K320" s="71">
        <v>3</v>
      </c>
      <c r="L320" s="241">
        <v>3</v>
      </c>
    </row>
    <row r="321" spans="1:12" x14ac:dyDescent="0.15">
      <c r="A321" s="240">
        <v>40302</v>
      </c>
      <c r="B321" s="71" t="s">
        <v>696</v>
      </c>
      <c r="C321" s="71" t="s">
        <v>699</v>
      </c>
      <c r="D321" s="71">
        <v>314.56176537598918</v>
      </c>
      <c r="E321" s="71">
        <v>4.1677777779999996</v>
      </c>
      <c r="F321" s="71">
        <v>1</v>
      </c>
      <c r="G321" s="71">
        <v>0</v>
      </c>
      <c r="H321" s="71">
        <v>0</v>
      </c>
      <c r="I321" s="71">
        <v>0</v>
      </c>
      <c r="J321" s="71">
        <v>0</v>
      </c>
      <c r="K321" s="71">
        <v>1</v>
      </c>
      <c r="L321" s="241">
        <v>4</v>
      </c>
    </row>
    <row r="322" spans="1:12" x14ac:dyDescent="0.15">
      <c r="A322" s="240">
        <v>40309</v>
      </c>
      <c r="B322" s="71" t="s">
        <v>696</v>
      </c>
      <c r="C322" s="71" t="s">
        <v>699</v>
      </c>
      <c r="D322" s="71">
        <v>197.92662824564908</v>
      </c>
      <c r="E322" s="71">
        <v>4.1677777779999996</v>
      </c>
      <c r="F322" s="71">
        <v>1</v>
      </c>
      <c r="G322" s="71">
        <v>0</v>
      </c>
      <c r="H322" s="71">
        <v>0</v>
      </c>
      <c r="I322" s="71">
        <v>0</v>
      </c>
      <c r="J322" s="71">
        <v>0</v>
      </c>
      <c r="K322" s="71">
        <v>1</v>
      </c>
      <c r="L322" s="241">
        <v>4</v>
      </c>
    </row>
    <row r="323" spans="1:12" x14ac:dyDescent="0.15">
      <c r="A323" s="240">
        <v>40316</v>
      </c>
      <c r="B323" s="71" t="s">
        <v>696</v>
      </c>
      <c r="C323" s="71" t="s">
        <v>699</v>
      </c>
      <c r="D323" s="71">
        <v>204.79183871778372</v>
      </c>
      <c r="E323" s="71">
        <v>3.5438461540000001</v>
      </c>
      <c r="F323" s="71">
        <v>1</v>
      </c>
      <c r="G323" s="71">
        <v>0</v>
      </c>
      <c r="H323" s="71">
        <v>0</v>
      </c>
      <c r="I323" s="71">
        <v>0</v>
      </c>
      <c r="J323" s="71">
        <v>0</v>
      </c>
      <c r="K323" s="71">
        <v>1</v>
      </c>
      <c r="L323" s="241">
        <v>4</v>
      </c>
    </row>
    <row r="324" spans="1:12" x14ac:dyDescent="0.15">
      <c r="A324" s="240">
        <v>40323</v>
      </c>
      <c r="B324" s="71" t="s">
        <v>696</v>
      </c>
      <c r="C324" s="71" t="s">
        <v>699</v>
      </c>
      <c r="D324" s="71">
        <v>181.47405578131486</v>
      </c>
      <c r="E324" s="71">
        <v>3.64</v>
      </c>
      <c r="F324" s="71">
        <v>1</v>
      </c>
      <c r="G324" s="71">
        <v>0</v>
      </c>
      <c r="H324" s="71">
        <v>0</v>
      </c>
      <c r="I324" s="71">
        <v>0</v>
      </c>
      <c r="J324" s="71">
        <v>0</v>
      </c>
      <c r="K324" s="71">
        <v>1</v>
      </c>
      <c r="L324" s="241">
        <v>4</v>
      </c>
    </row>
    <row r="325" spans="1:12" x14ac:dyDescent="0.15">
      <c r="A325" s="240">
        <v>40330</v>
      </c>
      <c r="B325" s="71" t="s">
        <v>696</v>
      </c>
      <c r="C325" s="71" t="s">
        <v>699</v>
      </c>
      <c r="D325" s="71">
        <v>287.2427631241498</v>
      </c>
      <c r="E325" s="71">
        <v>3.5438461540000001</v>
      </c>
      <c r="F325" s="71">
        <v>1</v>
      </c>
      <c r="G325" s="71">
        <v>0</v>
      </c>
      <c r="H325" s="71">
        <v>0</v>
      </c>
      <c r="I325" s="71">
        <v>0</v>
      </c>
      <c r="J325" s="71">
        <v>0</v>
      </c>
      <c r="K325" s="71">
        <v>1</v>
      </c>
      <c r="L325" s="241">
        <v>4</v>
      </c>
    </row>
    <row r="326" spans="1:12" x14ac:dyDescent="0.15">
      <c r="A326" s="240">
        <v>40337</v>
      </c>
      <c r="B326" s="71" t="s">
        <v>696</v>
      </c>
      <c r="C326" s="71" t="s">
        <v>699</v>
      </c>
      <c r="D326" s="71">
        <v>112.29142219534666</v>
      </c>
      <c r="E326" s="71">
        <v>3.7746153850000002</v>
      </c>
      <c r="F326" s="71">
        <v>1</v>
      </c>
      <c r="G326" s="71">
        <v>0</v>
      </c>
      <c r="H326" s="71">
        <v>0</v>
      </c>
      <c r="I326" s="71">
        <v>0</v>
      </c>
      <c r="J326" s="71">
        <v>0</v>
      </c>
      <c r="K326" s="71">
        <v>1</v>
      </c>
      <c r="L326" s="241">
        <v>4</v>
      </c>
    </row>
    <row r="327" spans="1:12" x14ac:dyDescent="0.15">
      <c r="A327" s="240">
        <v>40344</v>
      </c>
      <c r="B327" s="71" t="s">
        <v>696</v>
      </c>
      <c r="C327" s="71" t="s">
        <v>699</v>
      </c>
      <c r="D327" s="71">
        <v>232.40187786122581</v>
      </c>
      <c r="E327" s="71">
        <v>3.8185714289999999</v>
      </c>
      <c r="F327" s="71">
        <v>1</v>
      </c>
      <c r="G327" s="71">
        <v>0</v>
      </c>
      <c r="H327" s="71">
        <v>0</v>
      </c>
      <c r="I327" s="71">
        <v>0</v>
      </c>
      <c r="J327" s="71">
        <v>0</v>
      </c>
      <c r="K327" s="71">
        <v>1</v>
      </c>
      <c r="L327" s="241">
        <v>4</v>
      </c>
    </row>
    <row r="328" spans="1:12" x14ac:dyDescent="0.15">
      <c r="A328" s="240">
        <v>40351</v>
      </c>
      <c r="B328" s="71" t="s">
        <v>696</v>
      </c>
      <c r="C328" s="71" t="s">
        <v>699</v>
      </c>
      <c r="D328" s="71">
        <v>227.44031563501738</v>
      </c>
      <c r="E328" s="71">
        <v>3.8185714289999999</v>
      </c>
      <c r="F328" s="71">
        <v>1</v>
      </c>
      <c r="G328" s="71">
        <v>0</v>
      </c>
      <c r="H328" s="71">
        <v>0</v>
      </c>
      <c r="I328" s="71">
        <v>0</v>
      </c>
      <c r="J328" s="71">
        <v>0</v>
      </c>
      <c r="K328" s="71">
        <v>1</v>
      </c>
      <c r="L328" s="241">
        <v>4</v>
      </c>
    </row>
    <row r="329" spans="1:12" x14ac:dyDescent="0.15">
      <c r="A329" s="240">
        <v>40358</v>
      </c>
      <c r="B329" s="71" t="s">
        <v>696</v>
      </c>
      <c r="C329" s="71" t="s">
        <v>699</v>
      </c>
      <c r="D329" s="71">
        <v>279.66236109473374</v>
      </c>
      <c r="E329" s="71">
        <v>3.8185714289999999</v>
      </c>
      <c r="F329" s="71">
        <v>1</v>
      </c>
      <c r="G329" s="71">
        <v>0</v>
      </c>
      <c r="H329" s="71">
        <v>0</v>
      </c>
      <c r="I329" s="71">
        <v>0</v>
      </c>
      <c r="J329" s="71">
        <v>0</v>
      </c>
      <c r="K329" s="71">
        <v>1</v>
      </c>
      <c r="L329" s="241">
        <v>4</v>
      </c>
    </row>
    <row r="330" spans="1:12" x14ac:dyDescent="0.15">
      <c r="A330" s="240">
        <v>40365</v>
      </c>
      <c r="B330" s="71" t="s">
        <v>696</v>
      </c>
      <c r="C330" s="71" t="s">
        <v>699</v>
      </c>
      <c r="D330" s="71">
        <v>253.47303799015725</v>
      </c>
      <c r="E330" s="71">
        <v>3.3735714290000001</v>
      </c>
      <c r="F330" s="71">
        <v>1</v>
      </c>
      <c r="G330" s="71">
        <v>0</v>
      </c>
      <c r="H330" s="71">
        <v>0</v>
      </c>
      <c r="I330" s="71">
        <v>0</v>
      </c>
      <c r="J330" s="71">
        <v>0</v>
      </c>
      <c r="K330" s="71">
        <v>1</v>
      </c>
      <c r="L330" s="241">
        <v>4</v>
      </c>
    </row>
    <row r="331" spans="1:12" x14ac:dyDescent="0.15">
      <c r="A331" s="240">
        <v>40372</v>
      </c>
      <c r="B331" s="71" t="s">
        <v>696</v>
      </c>
      <c r="C331" s="71" t="s">
        <v>699</v>
      </c>
      <c r="D331" s="71">
        <v>231.8325685750028</v>
      </c>
      <c r="E331" s="71">
        <v>3.3735714290000001</v>
      </c>
      <c r="F331" s="71">
        <v>1</v>
      </c>
      <c r="G331" s="71">
        <v>0</v>
      </c>
      <c r="H331" s="71">
        <v>0</v>
      </c>
      <c r="I331" s="71">
        <v>0</v>
      </c>
      <c r="J331" s="71">
        <v>0</v>
      </c>
      <c r="K331" s="71">
        <v>1</v>
      </c>
      <c r="L331" s="241">
        <v>4</v>
      </c>
    </row>
    <row r="332" spans="1:12" x14ac:dyDescent="0.15">
      <c r="A332" s="240">
        <v>40302</v>
      </c>
      <c r="B332" s="71" t="s">
        <v>696</v>
      </c>
      <c r="C332" s="71" t="s">
        <v>700</v>
      </c>
      <c r="D332" s="71">
        <v>207.12206848297458</v>
      </c>
      <c r="E332" s="71">
        <v>4.6122222219999998</v>
      </c>
      <c r="F332" s="71">
        <v>1</v>
      </c>
      <c r="G332" s="71">
        <v>0</v>
      </c>
      <c r="H332" s="71">
        <v>0</v>
      </c>
      <c r="I332" s="71">
        <v>0</v>
      </c>
      <c r="J332" s="71">
        <v>0</v>
      </c>
      <c r="K332" s="71">
        <v>1</v>
      </c>
      <c r="L332" s="241">
        <v>5</v>
      </c>
    </row>
    <row r="333" spans="1:12" x14ac:dyDescent="0.15">
      <c r="A333" s="240">
        <v>40309</v>
      </c>
      <c r="B333" s="71" t="s">
        <v>696</v>
      </c>
      <c r="C333" s="71" t="s">
        <v>700</v>
      </c>
      <c r="D333" s="71">
        <v>191.00311729794035</v>
      </c>
      <c r="E333" s="71">
        <v>4.6122222219999998</v>
      </c>
      <c r="F333" s="71">
        <v>1</v>
      </c>
      <c r="G333" s="71">
        <v>0</v>
      </c>
      <c r="H333" s="71">
        <v>0</v>
      </c>
      <c r="I333" s="71">
        <v>0</v>
      </c>
      <c r="J333" s="71">
        <v>0</v>
      </c>
      <c r="K333" s="71">
        <v>1</v>
      </c>
      <c r="L333" s="241">
        <v>5</v>
      </c>
    </row>
    <row r="334" spans="1:12" x14ac:dyDescent="0.15">
      <c r="A334" s="240">
        <v>40316</v>
      </c>
      <c r="B334" s="71" t="s">
        <v>696</v>
      </c>
      <c r="C334" s="71" t="s">
        <v>700</v>
      </c>
      <c r="D334" s="71">
        <v>209.20275261003715</v>
      </c>
      <c r="E334" s="71">
        <v>4</v>
      </c>
      <c r="F334" s="71">
        <v>1</v>
      </c>
      <c r="G334" s="71">
        <v>0</v>
      </c>
      <c r="H334" s="71">
        <v>0</v>
      </c>
      <c r="I334" s="71">
        <v>0</v>
      </c>
      <c r="J334" s="71">
        <v>0</v>
      </c>
      <c r="K334" s="71">
        <v>1</v>
      </c>
      <c r="L334" s="241">
        <v>5</v>
      </c>
    </row>
    <row r="335" spans="1:12" x14ac:dyDescent="0.15">
      <c r="A335" s="240">
        <v>40323</v>
      </c>
      <c r="B335" s="71" t="s">
        <v>696</v>
      </c>
      <c r="C335" s="71" t="s">
        <v>700</v>
      </c>
      <c r="D335" s="71">
        <v>334.17134472151827</v>
      </c>
      <c r="E335" s="71">
        <v>3.8344444439999998</v>
      </c>
      <c r="F335" s="71">
        <v>1</v>
      </c>
      <c r="G335" s="71">
        <v>0</v>
      </c>
      <c r="H335" s="71">
        <v>0</v>
      </c>
      <c r="I335" s="71">
        <v>0</v>
      </c>
      <c r="J335" s="71">
        <v>0</v>
      </c>
      <c r="K335" s="71">
        <v>1</v>
      </c>
      <c r="L335" s="241">
        <v>5</v>
      </c>
    </row>
    <row r="336" spans="1:12" x14ac:dyDescent="0.15">
      <c r="A336" s="240">
        <v>40330</v>
      </c>
      <c r="B336" s="71" t="s">
        <v>696</v>
      </c>
      <c r="C336" s="71" t="s">
        <v>700</v>
      </c>
      <c r="D336" s="71">
        <v>269.53593854130224</v>
      </c>
      <c r="E336" s="71">
        <v>3.73</v>
      </c>
      <c r="F336" s="71">
        <v>1</v>
      </c>
      <c r="G336" s="71">
        <v>0</v>
      </c>
      <c r="H336" s="71">
        <v>0</v>
      </c>
      <c r="I336" s="71">
        <v>0</v>
      </c>
      <c r="J336" s="71">
        <v>0</v>
      </c>
      <c r="K336" s="71">
        <v>1</v>
      </c>
      <c r="L336" s="241">
        <v>5</v>
      </c>
    </row>
    <row r="337" spans="1:12" x14ac:dyDescent="0.15">
      <c r="A337" s="240">
        <v>40337</v>
      </c>
      <c r="B337" s="71" t="s">
        <v>696</v>
      </c>
      <c r="C337" s="71" t="s">
        <v>700</v>
      </c>
      <c r="D337" s="71">
        <v>345.82663493446455</v>
      </c>
      <c r="E337" s="71">
        <v>4.096666667</v>
      </c>
      <c r="F337" s="71">
        <v>1</v>
      </c>
      <c r="G337" s="71">
        <v>0</v>
      </c>
      <c r="H337" s="71">
        <v>0</v>
      </c>
      <c r="I337" s="71">
        <v>0</v>
      </c>
      <c r="J337" s="71">
        <v>0</v>
      </c>
      <c r="K337" s="71">
        <v>1</v>
      </c>
      <c r="L337" s="241">
        <v>5</v>
      </c>
    </row>
    <row r="338" spans="1:12" x14ac:dyDescent="0.15">
      <c r="A338" s="240">
        <v>40344</v>
      </c>
      <c r="B338" s="71" t="s">
        <v>696</v>
      </c>
      <c r="C338" s="71" t="s">
        <v>700</v>
      </c>
      <c r="D338" s="71">
        <v>232.05936022484366</v>
      </c>
      <c r="E338" s="71">
        <v>4.0757142860000002</v>
      </c>
      <c r="F338" s="71">
        <v>1</v>
      </c>
      <c r="G338" s="71">
        <v>0</v>
      </c>
      <c r="H338" s="71">
        <v>0</v>
      </c>
      <c r="I338" s="71">
        <v>0</v>
      </c>
      <c r="J338" s="71">
        <v>0</v>
      </c>
      <c r="K338" s="71">
        <v>1</v>
      </c>
      <c r="L338" s="241">
        <v>5</v>
      </c>
    </row>
    <row r="339" spans="1:12" x14ac:dyDescent="0.15">
      <c r="A339" s="240">
        <v>40351</v>
      </c>
      <c r="B339" s="71" t="s">
        <v>696</v>
      </c>
      <c r="C339" s="71" t="s">
        <v>700</v>
      </c>
      <c r="D339" s="71">
        <v>196.2441325874687</v>
      </c>
      <c r="E339" s="71">
        <v>4.096666667</v>
      </c>
      <c r="F339" s="71">
        <v>1</v>
      </c>
      <c r="G339" s="71">
        <v>0</v>
      </c>
      <c r="H339" s="71">
        <v>0</v>
      </c>
      <c r="I339" s="71">
        <v>0</v>
      </c>
      <c r="J339" s="71">
        <v>0</v>
      </c>
      <c r="K339" s="71">
        <v>1</v>
      </c>
      <c r="L339" s="241">
        <v>5</v>
      </c>
    </row>
    <row r="340" spans="1:12" x14ac:dyDescent="0.15">
      <c r="A340" s="240">
        <v>40358</v>
      </c>
      <c r="B340" s="71" t="s">
        <v>696</v>
      </c>
      <c r="C340" s="71" t="s">
        <v>700</v>
      </c>
      <c r="D340" s="71">
        <v>269.96410556011813</v>
      </c>
      <c r="E340" s="71">
        <v>4.0757142860000002</v>
      </c>
      <c r="F340" s="71">
        <v>1</v>
      </c>
      <c r="G340" s="71">
        <v>0</v>
      </c>
      <c r="H340" s="71">
        <v>0</v>
      </c>
      <c r="I340" s="71">
        <v>0</v>
      </c>
      <c r="J340" s="71">
        <v>0</v>
      </c>
      <c r="K340" s="71">
        <v>1</v>
      </c>
      <c r="L340" s="241">
        <v>5</v>
      </c>
    </row>
    <row r="341" spans="1:12" x14ac:dyDescent="0.15">
      <c r="A341" s="240">
        <v>40365</v>
      </c>
      <c r="B341" s="71" t="s">
        <v>696</v>
      </c>
      <c r="C341" s="71" t="s">
        <v>700</v>
      </c>
      <c r="D341" s="71">
        <v>256.6148903281416</v>
      </c>
      <c r="E341" s="71">
        <v>3.5375000000000001</v>
      </c>
      <c r="F341" s="71">
        <v>1</v>
      </c>
      <c r="G341" s="71">
        <v>0</v>
      </c>
      <c r="H341" s="71">
        <v>0</v>
      </c>
      <c r="I341" s="71">
        <v>0</v>
      </c>
      <c r="J341" s="71">
        <v>0</v>
      </c>
      <c r="K341" s="71">
        <v>1</v>
      </c>
      <c r="L341" s="241">
        <v>5</v>
      </c>
    </row>
    <row r="342" spans="1:12" x14ac:dyDescent="0.15">
      <c r="A342" s="240">
        <v>40372</v>
      </c>
      <c r="B342" s="71" t="s">
        <v>696</v>
      </c>
      <c r="C342" s="71" t="s">
        <v>700</v>
      </c>
      <c r="D342" s="71">
        <v>244.19387147273284</v>
      </c>
      <c r="E342" s="71">
        <v>3.4963636359999999</v>
      </c>
      <c r="F342" s="71">
        <v>1</v>
      </c>
      <c r="G342" s="71">
        <v>0</v>
      </c>
      <c r="H342" s="71">
        <v>0</v>
      </c>
      <c r="I342" s="71">
        <v>0</v>
      </c>
      <c r="J342" s="71">
        <v>0</v>
      </c>
      <c r="K342" s="71">
        <v>1</v>
      </c>
      <c r="L342" s="241">
        <v>5</v>
      </c>
    </row>
    <row r="343" spans="1:12" x14ac:dyDescent="0.15">
      <c r="A343" s="240">
        <v>40302</v>
      </c>
      <c r="B343" s="71" t="s">
        <v>696</v>
      </c>
      <c r="C343" s="71" t="s">
        <v>701</v>
      </c>
      <c r="D343" s="71">
        <v>173.61154686237009</v>
      </c>
      <c r="E343" s="71">
        <v>4.55</v>
      </c>
      <c r="F343" s="71">
        <v>1</v>
      </c>
      <c r="G343" s="71">
        <v>0</v>
      </c>
      <c r="H343" s="71">
        <v>0</v>
      </c>
      <c r="I343" s="71">
        <v>0</v>
      </c>
      <c r="J343" s="71">
        <v>0</v>
      </c>
      <c r="K343" s="71">
        <v>1</v>
      </c>
      <c r="L343" s="241">
        <v>2</v>
      </c>
    </row>
    <row r="344" spans="1:12" x14ac:dyDescent="0.15">
      <c r="A344" s="240">
        <v>40309</v>
      </c>
      <c r="B344" s="71" t="s">
        <v>696</v>
      </c>
      <c r="C344" s="71" t="s">
        <v>701</v>
      </c>
      <c r="D344" s="71">
        <v>279.76893659504094</v>
      </c>
      <c r="E344" s="71">
        <v>4.0233333330000001</v>
      </c>
      <c r="F344" s="71">
        <v>1</v>
      </c>
      <c r="G344" s="71">
        <v>0</v>
      </c>
      <c r="H344" s="71">
        <v>0</v>
      </c>
      <c r="I344" s="71">
        <v>0</v>
      </c>
      <c r="J344" s="71">
        <v>0</v>
      </c>
      <c r="K344" s="71">
        <v>1</v>
      </c>
      <c r="L344" s="241">
        <v>2</v>
      </c>
    </row>
    <row r="345" spans="1:12" x14ac:dyDescent="0.15">
      <c r="A345" s="240">
        <v>40316</v>
      </c>
      <c r="B345" s="71" t="s">
        <v>696</v>
      </c>
      <c r="C345" s="71" t="s">
        <v>701</v>
      </c>
      <c r="D345" s="71">
        <v>237.15464873057249</v>
      </c>
      <c r="E345" s="71">
        <v>3.73</v>
      </c>
      <c r="F345" s="71">
        <v>1</v>
      </c>
      <c r="G345" s="71">
        <v>0</v>
      </c>
      <c r="H345" s="71">
        <v>0</v>
      </c>
      <c r="I345" s="71">
        <v>0</v>
      </c>
      <c r="J345" s="71">
        <v>0</v>
      </c>
      <c r="K345" s="71">
        <v>1</v>
      </c>
      <c r="L345" s="241">
        <v>2</v>
      </c>
    </row>
    <row r="346" spans="1:12" x14ac:dyDescent="0.15">
      <c r="A346" s="240">
        <v>40323</v>
      </c>
      <c r="B346" s="71" t="s">
        <v>696</v>
      </c>
      <c r="C346" s="71" t="s">
        <v>701</v>
      </c>
      <c r="D346" s="71">
        <v>253.02384445586918</v>
      </c>
      <c r="E346" s="71">
        <v>3.73</v>
      </c>
      <c r="F346" s="71">
        <v>1</v>
      </c>
      <c r="G346" s="71">
        <v>0</v>
      </c>
      <c r="H346" s="71">
        <v>0</v>
      </c>
      <c r="I346" s="71">
        <v>0</v>
      </c>
      <c r="J346" s="71">
        <v>0</v>
      </c>
      <c r="K346" s="71">
        <v>1</v>
      </c>
      <c r="L346" s="241">
        <v>2</v>
      </c>
    </row>
    <row r="347" spans="1:12" x14ac:dyDescent="0.15">
      <c r="A347" s="240">
        <v>40330</v>
      </c>
      <c r="B347" s="71" t="s">
        <v>696</v>
      </c>
      <c r="C347" s="71" t="s">
        <v>701</v>
      </c>
      <c r="D347" s="71">
        <v>208.05758340610038</v>
      </c>
      <c r="E347" s="71">
        <v>3.8983333330000001</v>
      </c>
      <c r="F347" s="71">
        <v>1</v>
      </c>
      <c r="G347" s="71">
        <v>0</v>
      </c>
      <c r="H347" s="71">
        <v>0</v>
      </c>
      <c r="I347" s="71">
        <v>0</v>
      </c>
      <c r="J347" s="71">
        <v>0</v>
      </c>
      <c r="K347" s="71">
        <v>1</v>
      </c>
      <c r="L347" s="241">
        <v>2</v>
      </c>
    </row>
    <row r="348" spans="1:12" x14ac:dyDescent="0.15">
      <c r="A348" s="240">
        <v>40337</v>
      </c>
      <c r="B348" s="71" t="s">
        <v>696</v>
      </c>
      <c r="C348" s="71" t="s">
        <v>701</v>
      </c>
      <c r="D348" s="71">
        <v>275.39538339130746</v>
      </c>
      <c r="E348" s="71">
        <v>4.096666667</v>
      </c>
      <c r="F348" s="71">
        <v>1</v>
      </c>
      <c r="G348" s="71">
        <v>0</v>
      </c>
      <c r="H348" s="71">
        <v>0</v>
      </c>
      <c r="I348" s="71">
        <v>0</v>
      </c>
      <c r="J348" s="71">
        <v>0</v>
      </c>
      <c r="K348" s="71">
        <v>1</v>
      </c>
      <c r="L348" s="241">
        <v>2</v>
      </c>
    </row>
    <row r="349" spans="1:12" x14ac:dyDescent="0.15">
      <c r="A349" s="240">
        <v>40344</v>
      </c>
      <c r="B349" s="71" t="s">
        <v>696</v>
      </c>
      <c r="C349" s="71" t="s">
        <v>701</v>
      </c>
      <c r="D349" s="71">
        <v>272.44503641553496</v>
      </c>
      <c r="E349" s="71">
        <v>4.6185714290000002</v>
      </c>
      <c r="F349" s="71">
        <v>1</v>
      </c>
      <c r="G349" s="71">
        <v>0</v>
      </c>
      <c r="H349" s="71">
        <v>0</v>
      </c>
      <c r="I349" s="71">
        <v>0</v>
      </c>
      <c r="J349" s="71">
        <v>0</v>
      </c>
      <c r="K349" s="71">
        <v>1</v>
      </c>
      <c r="L349" s="241">
        <v>2</v>
      </c>
    </row>
    <row r="350" spans="1:12" x14ac:dyDescent="0.15">
      <c r="A350" s="240">
        <v>40351</v>
      </c>
      <c r="B350" s="71" t="s">
        <v>696</v>
      </c>
      <c r="C350" s="71" t="s">
        <v>701</v>
      </c>
      <c r="D350" s="71">
        <v>257.05647617172838</v>
      </c>
      <c r="E350" s="71">
        <v>4.096666667</v>
      </c>
      <c r="F350" s="71">
        <v>1</v>
      </c>
      <c r="G350" s="71">
        <v>0</v>
      </c>
      <c r="H350" s="71">
        <v>0</v>
      </c>
      <c r="I350" s="71">
        <v>0</v>
      </c>
      <c r="J350" s="71">
        <v>0</v>
      </c>
      <c r="K350" s="71">
        <v>1</v>
      </c>
      <c r="L350" s="241">
        <v>2</v>
      </c>
    </row>
    <row r="351" spans="1:12" x14ac:dyDescent="0.15">
      <c r="A351" s="240">
        <v>40358</v>
      </c>
      <c r="B351" s="71" t="s">
        <v>696</v>
      </c>
      <c r="C351" s="71" t="s">
        <v>701</v>
      </c>
      <c r="D351" s="71">
        <v>347.23463269462508</v>
      </c>
      <c r="E351" s="71">
        <v>4.34</v>
      </c>
      <c r="F351" s="71">
        <v>1</v>
      </c>
      <c r="G351" s="71">
        <v>0</v>
      </c>
      <c r="H351" s="71">
        <v>1</v>
      </c>
      <c r="I351" s="71">
        <v>0</v>
      </c>
      <c r="J351" s="71">
        <v>0</v>
      </c>
      <c r="K351" s="71">
        <v>1</v>
      </c>
      <c r="L351" s="241">
        <v>2</v>
      </c>
    </row>
    <row r="352" spans="1:12" x14ac:dyDescent="0.15">
      <c r="A352" s="240">
        <v>40365</v>
      </c>
      <c r="B352" s="71" t="s">
        <v>696</v>
      </c>
      <c r="C352" s="71" t="s">
        <v>701</v>
      </c>
      <c r="D352" s="71">
        <v>288.62490884351325</v>
      </c>
      <c r="E352" s="71">
        <v>3.681333333</v>
      </c>
      <c r="F352" s="71">
        <v>1</v>
      </c>
      <c r="G352" s="71">
        <v>0</v>
      </c>
      <c r="H352" s="71">
        <v>0</v>
      </c>
      <c r="I352" s="71">
        <v>1</v>
      </c>
      <c r="J352" s="71">
        <v>0</v>
      </c>
      <c r="K352" s="71">
        <v>1</v>
      </c>
      <c r="L352" s="241">
        <v>2</v>
      </c>
    </row>
    <row r="353" spans="1:12" x14ac:dyDescent="0.15">
      <c r="A353" s="240">
        <v>40372</v>
      </c>
      <c r="B353" s="71" t="s">
        <v>696</v>
      </c>
      <c r="C353" s="71" t="s">
        <v>701</v>
      </c>
      <c r="D353" s="71">
        <v>330.85900805436296</v>
      </c>
      <c r="E353" s="71">
        <v>3.6307142859999999</v>
      </c>
      <c r="F353" s="71">
        <v>1</v>
      </c>
      <c r="G353" s="71">
        <v>0</v>
      </c>
      <c r="H353" s="71">
        <v>0</v>
      </c>
      <c r="I353" s="71">
        <v>1</v>
      </c>
      <c r="J353" s="71">
        <v>0</v>
      </c>
      <c r="K353" s="71">
        <v>1</v>
      </c>
      <c r="L353" s="241">
        <v>2</v>
      </c>
    </row>
    <row r="354" spans="1:12" x14ac:dyDescent="0.15">
      <c r="A354" s="240">
        <v>40302</v>
      </c>
      <c r="B354" s="71" t="s">
        <v>696</v>
      </c>
      <c r="C354" s="71" t="s">
        <v>702</v>
      </c>
      <c r="D354" s="71">
        <v>66.386653213985454</v>
      </c>
      <c r="E354" s="71">
        <v>4.6122222219999998</v>
      </c>
      <c r="F354" s="71">
        <v>1</v>
      </c>
      <c r="G354" s="71">
        <v>0</v>
      </c>
      <c r="H354" s="71">
        <v>0</v>
      </c>
      <c r="I354" s="71">
        <v>0</v>
      </c>
      <c r="J354" s="71">
        <v>0</v>
      </c>
      <c r="K354" s="71">
        <v>2</v>
      </c>
      <c r="L354" s="241">
        <v>3</v>
      </c>
    </row>
    <row r="355" spans="1:12" x14ac:dyDescent="0.15">
      <c r="A355" s="240">
        <v>40309</v>
      </c>
      <c r="B355" s="71" t="s">
        <v>696</v>
      </c>
      <c r="C355" s="71" t="s">
        <v>702</v>
      </c>
      <c r="D355" s="71">
        <v>267.69017284570737</v>
      </c>
      <c r="E355" s="71">
        <v>4.6122222219999998</v>
      </c>
      <c r="F355" s="71">
        <v>1</v>
      </c>
      <c r="G355" s="71">
        <v>0</v>
      </c>
      <c r="H355" s="71">
        <v>0</v>
      </c>
      <c r="I355" s="71">
        <v>0</v>
      </c>
      <c r="J355" s="71">
        <v>0</v>
      </c>
      <c r="K355" s="71">
        <v>2</v>
      </c>
      <c r="L355" s="241">
        <v>3</v>
      </c>
    </row>
    <row r="356" spans="1:12" x14ac:dyDescent="0.15">
      <c r="A356" s="240">
        <v>40316</v>
      </c>
      <c r="B356" s="71" t="s">
        <v>696</v>
      </c>
      <c r="C356" s="71" t="s">
        <v>702</v>
      </c>
      <c r="D356" s="71">
        <v>191.3681899528178</v>
      </c>
      <c r="E356" s="71">
        <v>4</v>
      </c>
      <c r="F356" s="71">
        <v>1</v>
      </c>
      <c r="G356" s="71">
        <v>0</v>
      </c>
      <c r="H356" s="71">
        <v>0</v>
      </c>
      <c r="I356" s="71">
        <v>0</v>
      </c>
      <c r="J356" s="71">
        <v>0</v>
      </c>
      <c r="K356" s="71">
        <v>2</v>
      </c>
      <c r="L356" s="241">
        <v>3</v>
      </c>
    </row>
    <row r="357" spans="1:12" x14ac:dyDescent="0.15">
      <c r="A357" s="240">
        <v>40323</v>
      </c>
      <c r="B357" s="71" t="s">
        <v>696</v>
      </c>
      <c r="C357" s="71" t="s">
        <v>702</v>
      </c>
      <c r="D357" s="71">
        <v>285.85885156846518</v>
      </c>
      <c r="E357" s="71">
        <v>3.9566666669999999</v>
      </c>
      <c r="F357" s="71">
        <v>1</v>
      </c>
      <c r="G357" s="71">
        <v>0</v>
      </c>
      <c r="H357" s="71">
        <v>0</v>
      </c>
      <c r="I357" s="71">
        <v>0</v>
      </c>
      <c r="J357" s="71">
        <v>0</v>
      </c>
      <c r="K357" s="71">
        <v>2</v>
      </c>
      <c r="L357" s="241">
        <v>3</v>
      </c>
    </row>
    <row r="358" spans="1:12" x14ac:dyDescent="0.15">
      <c r="A358" s="240">
        <v>40330</v>
      </c>
      <c r="B358" s="71" t="s">
        <v>696</v>
      </c>
      <c r="C358" s="71" t="s">
        <v>702</v>
      </c>
      <c r="D358" s="71">
        <v>275.69384398755915</v>
      </c>
      <c r="E358" s="71">
        <v>3.671818182</v>
      </c>
      <c r="F358" s="71">
        <v>1</v>
      </c>
      <c r="G358" s="71">
        <v>0</v>
      </c>
      <c r="H358" s="71">
        <v>0</v>
      </c>
      <c r="I358" s="71">
        <v>0</v>
      </c>
      <c r="J358" s="71">
        <v>0</v>
      </c>
      <c r="K358" s="71">
        <v>2</v>
      </c>
      <c r="L358" s="241">
        <v>3</v>
      </c>
    </row>
    <row r="359" spans="1:12" x14ac:dyDescent="0.15">
      <c r="A359" s="240">
        <v>40337</v>
      </c>
      <c r="B359" s="71" t="s">
        <v>696</v>
      </c>
      <c r="C359" s="71" t="s">
        <v>702</v>
      </c>
      <c r="D359" s="71">
        <v>226.22608339635059</v>
      </c>
      <c r="E359" s="71">
        <v>4.0757142860000002</v>
      </c>
      <c r="F359" s="71">
        <v>1</v>
      </c>
      <c r="G359" s="71">
        <v>0</v>
      </c>
      <c r="H359" s="71">
        <v>0</v>
      </c>
      <c r="I359" s="71">
        <v>0</v>
      </c>
      <c r="J359" s="71">
        <v>0</v>
      </c>
      <c r="K359" s="71">
        <v>2</v>
      </c>
      <c r="L359" s="241">
        <v>3</v>
      </c>
    </row>
    <row r="360" spans="1:12" x14ac:dyDescent="0.15">
      <c r="A360" s="240">
        <v>40344</v>
      </c>
      <c r="B360" s="71" t="s">
        <v>696</v>
      </c>
      <c r="C360" s="71" t="s">
        <v>702</v>
      </c>
      <c r="D360" s="71">
        <v>413.47796122724571</v>
      </c>
      <c r="E360" s="71">
        <v>3.7746153850000002</v>
      </c>
      <c r="F360" s="71">
        <v>1</v>
      </c>
      <c r="G360" s="71">
        <v>0</v>
      </c>
      <c r="H360" s="71">
        <v>1</v>
      </c>
      <c r="I360" s="71">
        <v>0</v>
      </c>
      <c r="J360" s="71">
        <v>0</v>
      </c>
      <c r="K360" s="71">
        <v>2</v>
      </c>
      <c r="L360" s="241">
        <v>3</v>
      </c>
    </row>
    <row r="361" spans="1:12" x14ac:dyDescent="0.15">
      <c r="A361" s="240">
        <v>40351</v>
      </c>
      <c r="B361" s="71" t="s">
        <v>696</v>
      </c>
      <c r="C361" s="71" t="s">
        <v>702</v>
      </c>
      <c r="D361" s="71">
        <v>326.33147594033431</v>
      </c>
      <c r="E361" s="71">
        <v>4.0757142860000002</v>
      </c>
      <c r="F361" s="71">
        <v>1</v>
      </c>
      <c r="G361" s="71">
        <v>0</v>
      </c>
      <c r="H361" s="71">
        <v>0</v>
      </c>
      <c r="I361" s="71">
        <v>1</v>
      </c>
      <c r="J361" s="71">
        <v>0</v>
      </c>
      <c r="K361" s="71">
        <v>2</v>
      </c>
      <c r="L361" s="241">
        <v>3</v>
      </c>
    </row>
    <row r="362" spans="1:12" x14ac:dyDescent="0.15">
      <c r="A362" s="240">
        <v>40358</v>
      </c>
      <c r="B362" s="71" t="s">
        <v>696</v>
      </c>
      <c r="C362" s="71" t="s">
        <v>702</v>
      </c>
      <c r="D362" s="71">
        <v>460.86903184591085</v>
      </c>
      <c r="E362" s="71">
        <v>4.4757142859999997</v>
      </c>
      <c r="F362" s="71">
        <v>1</v>
      </c>
      <c r="G362" s="71">
        <v>0</v>
      </c>
      <c r="H362" s="71">
        <v>1</v>
      </c>
      <c r="I362" s="71">
        <v>1</v>
      </c>
      <c r="J362" s="71">
        <v>0</v>
      </c>
      <c r="K362" s="71">
        <v>2</v>
      </c>
      <c r="L362" s="241">
        <v>3</v>
      </c>
    </row>
    <row r="363" spans="1:12" x14ac:dyDescent="0.15">
      <c r="A363" s="240">
        <v>40365</v>
      </c>
      <c r="B363" s="71" t="s">
        <v>696</v>
      </c>
      <c r="C363" s="71" t="s">
        <v>702</v>
      </c>
      <c r="D363" s="71">
        <v>352.87791379987294</v>
      </c>
      <c r="E363" s="71">
        <v>3.681333333</v>
      </c>
      <c r="F363" s="71">
        <v>1</v>
      </c>
      <c r="G363" s="71">
        <v>0</v>
      </c>
      <c r="H363" s="71">
        <v>0</v>
      </c>
      <c r="I363" s="71">
        <v>1</v>
      </c>
      <c r="J363" s="71">
        <v>0</v>
      </c>
      <c r="K363" s="71">
        <v>2</v>
      </c>
      <c r="L363" s="241">
        <v>3</v>
      </c>
    </row>
    <row r="364" spans="1:12" x14ac:dyDescent="0.15">
      <c r="A364" s="240">
        <v>40372</v>
      </c>
      <c r="B364" s="71" t="s">
        <v>696</v>
      </c>
      <c r="C364" s="71" t="s">
        <v>702</v>
      </c>
      <c r="D364" s="71">
        <v>412.95908735449001</v>
      </c>
      <c r="E364" s="71">
        <v>3.4783333330000001</v>
      </c>
      <c r="F364" s="71">
        <v>1</v>
      </c>
      <c r="G364" s="71">
        <v>0</v>
      </c>
      <c r="H364" s="71">
        <v>0</v>
      </c>
      <c r="I364" s="71">
        <v>1</v>
      </c>
      <c r="J364" s="71">
        <v>1</v>
      </c>
      <c r="K364" s="71">
        <v>2</v>
      </c>
      <c r="L364" s="241">
        <v>3</v>
      </c>
    </row>
    <row r="365" spans="1:12" x14ac:dyDescent="0.15">
      <c r="A365" s="240">
        <v>40302</v>
      </c>
      <c r="B365" s="71" t="s">
        <v>696</v>
      </c>
      <c r="C365" s="71" t="s">
        <v>703</v>
      </c>
      <c r="D365" s="71">
        <v>248.86945673146946</v>
      </c>
      <c r="E365" s="71">
        <v>4.1677777779999996</v>
      </c>
      <c r="F365" s="71">
        <v>1</v>
      </c>
      <c r="G365" s="71">
        <v>0</v>
      </c>
      <c r="H365" s="71">
        <v>0</v>
      </c>
      <c r="I365" s="71">
        <v>0</v>
      </c>
      <c r="J365" s="71">
        <v>0</v>
      </c>
      <c r="K365" s="71">
        <v>3</v>
      </c>
      <c r="L365" s="241">
        <v>3</v>
      </c>
    </row>
    <row r="366" spans="1:12" x14ac:dyDescent="0.15">
      <c r="A366" s="240">
        <v>40309</v>
      </c>
      <c r="B366" s="71" t="s">
        <v>696</v>
      </c>
      <c r="C366" s="71" t="s">
        <v>703</v>
      </c>
      <c r="D366" s="71">
        <v>332.24424225442067</v>
      </c>
      <c r="E366" s="71">
        <v>4.1677777779999996</v>
      </c>
      <c r="F366" s="71">
        <v>1</v>
      </c>
      <c r="G366" s="71">
        <v>0</v>
      </c>
      <c r="H366" s="71">
        <v>0</v>
      </c>
      <c r="I366" s="71">
        <v>0</v>
      </c>
      <c r="J366" s="71">
        <v>0</v>
      </c>
      <c r="K366" s="71">
        <v>3</v>
      </c>
      <c r="L366" s="241">
        <v>3</v>
      </c>
    </row>
    <row r="367" spans="1:12" x14ac:dyDescent="0.15">
      <c r="A367" s="240">
        <v>40316</v>
      </c>
      <c r="B367" s="71" t="s">
        <v>696</v>
      </c>
      <c r="C367" s="71" t="s">
        <v>703</v>
      </c>
      <c r="D367" s="71">
        <v>309.78990024196389</v>
      </c>
      <c r="E367" s="71">
        <v>3.7650000000000001</v>
      </c>
      <c r="F367" s="71">
        <v>1</v>
      </c>
      <c r="G367" s="71">
        <v>0</v>
      </c>
      <c r="H367" s="71">
        <v>0</v>
      </c>
      <c r="I367" s="71">
        <v>0</v>
      </c>
      <c r="J367" s="71">
        <v>0</v>
      </c>
      <c r="K367" s="71">
        <v>3</v>
      </c>
      <c r="L367" s="241">
        <v>3</v>
      </c>
    </row>
    <row r="368" spans="1:12" x14ac:dyDescent="0.15">
      <c r="A368" s="240">
        <v>40323</v>
      </c>
      <c r="B368" s="71" t="s">
        <v>696</v>
      </c>
      <c r="C368" s="71" t="s">
        <v>703</v>
      </c>
      <c r="D368" s="71">
        <v>201.8570327585652</v>
      </c>
      <c r="E368" s="71">
        <v>4</v>
      </c>
      <c r="F368" s="71">
        <v>1</v>
      </c>
      <c r="G368" s="71">
        <v>0</v>
      </c>
      <c r="H368" s="71">
        <v>0</v>
      </c>
      <c r="I368" s="71">
        <v>0</v>
      </c>
      <c r="J368" s="71">
        <v>0</v>
      </c>
      <c r="K368" s="71">
        <v>3</v>
      </c>
      <c r="L368" s="241">
        <v>3</v>
      </c>
    </row>
    <row r="369" spans="1:12" x14ac:dyDescent="0.15">
      <c r="A369" s="240">
        <v>40330</v>
      </c>
      <c r="B369" s="71" t="s">
        <v>696</v>
      </c>
      <c r="C369" s="71" t="s">
        <v>703</v>
      </c>
      <c r="D369" s="71">
        <v>245.53821815821317</v>
      </c>
      <c r="E369" s="71">
        <v>3.8344444439999998</v>
      </c>
      <c r="F369" s="71">
        <v>1</v>
      </c>
      <c r="G369" s="71">
        <v>0</v>
      </c>
      <c r="H369" s="71">
        <v>0</v>
      </c>
      <c r="I369" s="71">
        <v>0</v>
      </c>
      <c r="J369" s="71">
        <v>0</v>
      </c>
      <c r="K369" s="71">
        <v>3</v>
      </c>
      <c r="L369" s="241">
        <v>3</v>
      </c>
    </row>
    <row r="370" spans="1:12" x14ac:dyDescent="0.15">
      <c r="A370" s="240">
        <v>40337</v>
      </c>
      <c r="B370" s="71" t="s">
        <v>696</v>
      </c>
      <c r="C370" s="71" t="s">
        <v>703</v>
      </c>
      <c r="D370" s="71">
        <v>210.86976212831263</v>
      </c>
      <c r="E370" s="71">
        <v>4.1677777779999996</v>
      </c>
      <c r="F370" s="71">
        <v>1</v>
      </c>
      <c r="G370" s="71">
        <v>0</v>
      </c>
      <c r="H370" s="71">
        <v>0</v>
      </c>
      <c r="I370" s="71">
        <v>0</v>
      </c>
      <c r="J370" s="71">
        <v>0</v>
      </c>
      <c r="K370" s="71">
        <v>3</v>
      </c>
      <c r="L370" s="241">
        <v>3</v>
      </c>
    </row>
    <row r="371" spans="1:12" x14ac:dyDescent="0.15">
      <c r="A371" s="240">
        <v>40344</v>
      </c>
      <c r="B371" s="71" t="s">
        <v>696</v>
      </c>
      <c r="C371" s="71" t="s">
        <v>703</v>
      </c>
      <c r="D371" s="71">
        <v>359.96152749424522</v>
      </c>
      <c r="E371" s="71">
        <v>4.2081818179999999</v>
      </c>
      <c r="F371" s="71">
        <v>1</v>
      </c>
      <c r="G371" s="71">
        <v>0</v>
      </c>
      <c r="H371" s="71">
        <v>1</v>
      </c>
      <c r="I371" s="71">
        <v>0</v>
      </c>
      <c r="J371" s="71">
        <v>0</v>
      </c>
      <c r="K371" s="71">
        <v>3</v>
      </c>
      <c r="L371" s="241">
        <v>3</v>
      </c>
    </row>
    <row r="372" spans="1:12" x14ac:dyDescent="0.15">
      <c r="A372" s="240">
        <v>40351</v>
      </c>
      <c r="B372" s="71" t="s">
        <v>696</v>
      </c>
      <c r="C372" s="71" t="s">
        <v>703</v>
      </c>
      <c r="D372" s="71">
        <v>263.16596012919643</v>
      </c>
      <c r="E372" s="71">
        <v>4.5354545450000003</v>
      </c>
      <c r="F372" s="71">
        <v>1</v>
      </c>
      <c r="G372" s="71">
        <v>0</v>
      </c>
      <c r="H372" s="71">
        <v>0</v>
      </c>
      <c r="I372" s="71">
        <v>1</v>
      </c>
      <c r="J372" s="71">
        <v>0</v>
      </c>
      <c r="K372" s="71">
        <v>3</v>
      </c>
      <c r="L372" s="241">
        <v>3</v>
      </c>
    </row>
    <row r="373" spans="1:12" x14ac:dyDescent="0.15">
      <c r="A373" s="240">
        <v>40358</v>
      </c>
      <c r="B373" s="71" t="s">
        <v>696</v>
      </c>
      <c r="C373" s="71" t="s">
        <v>703</v>
      </c>
      <c r="D373" s="71">
        <v>370.37297953191683</v>
      </c>
      <c r="E373" s="71">
        <v>4.3566666669999998</v>
      </c>
      <c r="F373" s="71">
        <v>1</v>
      </c>
      <c r="G373" s="71">
        <v>0</v>
      </c>
      <c r="H373" s="71">
        <v>0</v>
      </c>
      <c r="I373" s="71">
        <v>1</v>
      </c>
      <c r="J373" s="71">
        <v>0</v>
      </c>
      <c r="K373" s="71">
        <v>3</v>
      </c>
      <c r="L373" s="241">
        <v>3</v>
      </c>
    </row>
    <row r="374" spans="1:12" x14ac:dyDescent="0.15">
      <c r="A374" s="240">
        <v>40365</v>
      </c>
      <c r="B374" s="71" t="s">
        <v>696</v>
      </c>
      <c r="C374" s="71" t="s">
        <v>703</v>
      </c>
      <c r="D374" s="71">
        <v>242.76983137438629</v>
      </c>
      <c r="E374" s="71">
        <v>3.884545455</v>
      </c>
      <c r="F374" s="71">
        <v>1</v>
      </c>
      <c r="G374" s="71">
        <v>0</v>
      </c>
      <c r="H374" s="71">
        <v>0</v>
      </c>
      <c r="I374" s="71">
        <v>1</v>
      </c>
      <c r="J374" s="71">
        <v>0</v>
      </c>
      <c r="K374" s="71">
        <v>3</v>
      </c>
      <c r="L374" s="241">
        <v>3</v>
      </c>
    </row>
    <row r="375" spans="1:12" x14ac:dyDescent="0.15">
      <c r="A375" s="240">
        <v>40372</v>
      </c>
      <c r="B375" s="71" t="s">
        <v>696</v>
      </c>
      <c r="C375" s="71" t="s">
        <v>703</v>
      </c>
      <c r="D375" s="71">
        <v>375.24808120551415</v>
      </c>
      <c r="E375" s="71">
        <v>3.884545455</v>
      </c>
      <c r="F375" s="71">
        <v>1</v>
      </c>
      <c r="G375" s="71">
        <v>0</v>
      </c>
      <c r="H375" s="71">
        <v>0</v>
      </c>
      <c r="I375" s="71">
        <v>0</v>
      </c>
      <c r="J375" s="71">
        <v>1</v>
      </c>
      <c r="K375" s="71">
        <v>3</v>
      </c>
      <c r="L375" s="241">
        <v>3</v>
      </c>
    </row>
    <row r="376" spans="1:12" x14ac:dyDescent="0.15">
      <c r="A376" s="240">
        <v>40302</v>
      </c>
      <c r="B376" s="71" t="s">
        <v>696</v>
      </c>
      <c r="C376" s="71" t="s">
        <v>704</v>
      </c>
      <c r="D376" s="71">
        <v>157.72699360892807</v>
      </c>
      <c r="E376" s="71">
        <v>4.55</v>
      </c>
      <c r="F376" s="71">
        <v>1</v>
      </c>
      <c r="G376" s="71">
        <v>0</v>
      </c>
      <c r="H376" s="71">
        <v>0</v>
      </c>
      <c r="I376" s="71">
        <v>0</v>
      </c>
      <c r="J376" s="71">
        <v>0</v>
      </c>
      <c r="K376" s="71">
        <v>2</v>
      </c>
      <c r="L376" s="241">
        <v>5</v>
      </c>
    </row>
    <row r="377" spans="1:12" x14ac:dyDescent="0.15">
      <c r="A377" s="240">
        <v>40309</v>
      </c>
      <c r="B377" s="71" t="s">
        <v>696</v>
      </c>
      <c r="C377" s="71" t="s">
        <v>704</v>
      </c>
      <c r="D377" s="71">
        <v>301.30818078096803</v>
      </c>
      <c r="E377" s="71">
        <v>4.862727273</v>
      </c>
      <c r="F377" s="71">
        <v>1</v>
      </c>
      <c r="G377" s="71">
        <v>0</v>
      </c>
      <c r="H377" s="71">
        <v>0</v>
      </c>
      <c r="I377" s="71">
        <v>0</v>
      </c>
      <c r="J377" s="71">
        <v>0</v>
      </c>
      <c r="K377" s="71">
        <v>2</v>
      </c>
      <c r="L377" s="241">
        <v>5</v>
      </c>
    </row>
    <row r="378" spans="1:12" x14ac:dyDescent="0.15">
      <c r="A378" s="240">
        <v>40316</v>
      </c>
      <c r="B378" s="71" t="s">
        <v>696</v>
      </c>
      <c r="C378" s="71" t="s">
        <v>704</v>
      </c>
      <c r="D378" s="71">
        <v>238.59306467412782</v>
      </c>
      <c r="E378" s="71">
        <v>4.135454545</v>
      </c>
      <c r="F378" s="71">
        <v>1</v>
      </c>
      <c r="G378" s="71">
        <v>0</v>
      </c>
      <c r="H378" s="71">
        <v>0</v>
      </c>
      <c r="I378" s="71">
        <v>0</v>
      </c>
      <c r="J378" s="71">
        <v>0</v>
      </c>
      <c r="K378" s="71">
        <v>2</v>
      </c>
      <c r="L378" s="241">
        <v>5</v>
      </c>
    </row>
    <row r="379" spans="1:12" x14ac:dyDescent="0.15">
      <c r="A379" s="240">
        <v>40323</v>
      </c>
      <c r="B379" s="71" t="s">
        <v>696</v>
      </c>
      <c r="C379" s="71" t="s">
        <v>704</v>
      </c>
      <c r="D379" s="71">
        <v>315.89420603203041</v>
      </c>
      <c r="E379" s="71">
        <v>4.135454545</v>
      </c>
      <c r="F379" s="71">
        <v>1</v>
      </c>
      <c r="G379" s="71">
        <v>0</v>
      </c>
      <c r="H379" s="71">
        <v>0</v>
      </c>
      <c r="I379" s="71">
        <v>0</v>
      </c>
      <c r="J379" s="71">
        <v>0</v>
      </c>
      <c r="K379" s="71">
        <v>2</v>
      </c>
      <c r="L379" s="241">
        <v>5</v>
      </c>
    </row>
    <row r="380" spans="1:12" x14ac:dyDescent="0.15">
      <c r="A380" s="240">
        <v>40330</v>
      </c>
      <c r="B380" s="71" t="s">
        <v>696</v>
      </c>
      <c r="C380" s="71" t="s">
        <v>704</v>
      </c>
      <c r="D380" s="71">
        <v>220.0981471576647</v>
      </c>
      <c r="E380" s="71">
        <v>4.135454545</v>
      </c>
      <c r="F380" s="71">
        <v>1</v>
      </c>
      <c r="G380" s="71">
        <v>0</v>
      </c>
      <c r="H380" s="71">
        <v>0</v>
      </c>
      <c r="I380" s="71">
        <v>0</v>
      </c>
      <c r="J380" s="71">
        <v>0</v>
      </c>
      <c r="K380" s="71">
        <v>2</v>
      </c>
      <c r="L380" s="241">
        <v>5</v>
      </c>
    </row>
    <row r="381" spans="1:12" x14ac:dyDescent="0.15">
      <c r="A381" s="240">
        <v>40337</v>
      </c>
      <c r="B381" s="71" t="s">
        <v>696</v>
      </c>
      <c r="C381" s="71" t="s">
        <v>704</v>
      </c>
      <c r="D381" s="71">
        <v>368.07697992904286</v>
      </c>
      <c r="E381" s="71">
        <v>4.34</v>
      </c>
      <c r="F381" s="71">
        <v>1</v>
      </c>
      <c r="G381" s="71">
        <v>0</v>
      </c>
      <c r="H381" s="71">
        <v>1</v>
      </c>
      <c r="I381" s="71">
        <v>0</v>
      </c>
      <c r="J381" s="71">
        <v>0</v>
      </c>
      <c r="K381" s="71">
        <v>2</v>
      </c>
      <c r="L381" s="241">
        <v>5</v>
      </c>
    </row>
    <row r="382" spans="1:12" x14ac:dyDescent="0.15">
      <c r="A382" s="240">
        <v>40344</v>
      </c>
      <c r="B382" s="71" t="s">
        <v>696</v>
      </c>
      <c r="C382" s="71" t="s">
        <v>704</v>
      </c>
      <c r="D382" s="71">
        <v>325.72575593213099</v>
      </c>
      <c r="E382" s="71">
        <v>4.096666667</v>
      </c>
      <c r="F382" s="71">
        <v>1</v>
      </c>
      <c r="G382" s="71">
        <v>0</v>
      </c>
      <c r="H382" s="71">
        <v>0</v>
      </c>
      <c r="I382" s="71">
        <v>1</v>
      </c>
      <c r="J382" s="71">
        <v>0</v>
      </c>
      <c r="K382" s="71">
        <v>2</v>
      </c>
      <c r="L382" s="241">
        <v>5</v>
      </c>
    </row>
    <row r="383" spans="1:12" x14ac:dyDescent="0.15">
      <c r="A383" s="240">
        <v>40351</v>
      </c>
      <c r="B383" s="71" t="s">
        <v>696</v>
      </c>
      <c r="C383" s="71" t="s">
        <v>704</v>
      </c>
      <c r="D383" s="71">
        <v>379.68786971168129</v>
      </c>
      <c r="E383" s="71">
        <v>4.12</v>
      </c>
      <c r="F383" s="71">
        <v>1</v>
      </c>
      <c r="G383" s="71">
        <v>0</v>
      </c>
      <c r="H383" s="71">
        <v>1</v>
      </c>
      <c r="I383" s="71">
        <v>1</v>
      </c>
      <c r="J383" s="71">
        <v>0</v>
      </c>
      <c r="K383" s="71">
        <v>2</v>
      </c>
      <c r="L383" s="241">
        <v>5</v>
      </c>
    </row>
    <row r="384" spans="1:12" x14ac:dyDescent="0.15">
      <c r="A384" s="240">
        <v>40358</v>
      </c>
      <c r="B384" s="71" t="s">
        <v>696</v>
      </c>
      <c r="C384" s="71" t="s">
        <v>704</v>
      </c>
      <c r="D384" s="71">
        <v>348.65699907323193</v>
      </c>
      <c r="E384" s="71">
        <v>4.0893750000000004</v>
      </c>
      <c r="F384" s="71">
        <v>1</v>
      </c>
      <c r="G384" s="71">
        <v>0</v>
      </c>
      <c r="H384" s="71">
        <v>0</v>
      </c>
      <c r="I384" s="71">
        <v>1</v>
      </c>
      <c r="J384" s="71">
        <v>0</v>
      </c>
      <c r="K384" s="71">
        <v>2</v>
      </c>
      <c r="L384" s="241">
        <v>5</v>
      </c>
    </row>
    <row r="385" spans="1:12" x14ac:dyDescent="0.15">
      <c r="A385" s="240">
        <v>40365</v>
      </c>
      <c r="B385" s="71" t="s">
        <v>696</v>
      </c>
      <c r="C385" s="71" t="s">
        <v>704</v>
      </c>
      <c r="D385" s="71">
        <v>416.25373131759972</v>
      </c>
      <c r="E385" s="71">
        <v>3.9506250000000001</v>
      </c>
      <c r="F385" s="71">
        <v>1</v>
      </c>
      <c r="G385" s="71">
        <v>0</v>
      </c>
      <c r="H385" s="71">
        <v>0</v>
      </c>
      <c r="I385" s="71">
        <v>1</v>
      </c>
      <c r="J385" s="71">
        <v>1</v>
      </c>
      <c r="K385" s="71">
        <v>2</v>
      </c>
      <c r="L385" s="241">
        <v>5</v>
      </c>
    </row>
    <row r="386" spans="1:12" x14ac:dyDescent="0.15">
      <c r="A386" s="240">
        <v>40372</v>
      </c>
      <c r="B386" s="71" t="s">
        <v>696</v>
      </c>
      <c r="C386" s="71" t="s">
        <v>704</v>
      </c>
      <c r="D386" s="71">
        <v>471.98484406077819</v>
      </c>
      <c r="E386" s="71">
        <v>3.9506250000000001</v>
      </c>
      <c r="F386" s="71">
        <v>1</v>
      </c>
      <c r="G386" s="71">
        <v>0</v>
      </c>
      <c r="H386" s="71">
        <v>0</v>
      </c>
      <c r="I386" s="71">
        <v>1</v>
      </c>
      <c r="J386" s="71">
        <v>1</v>
      </c>
      <c r="K386" s="71">
        <v>2</v>
      </c>
      <c r="L386" s="241">
        <v>5</v>
      </c>
    </row>
    <row r="387" spans="1:12" x14ac:dyDescent="0.15">
      <c r="A387" s="240">
        <v>40302</v>
      </c>
      <c r="B387" s="71" t="s">
        <v>696</v>
      </c>
      <c r="C387" s="71" t="s">
        <v>705</v>
      </c>
      <c r="D387" s="71">
        <v>359.43146397956735</v>
      </c>
      <c r="E387" s="71">
        <v>3.5</v>
      </c>
      <c r="F387" s="71">
        <v>1</v>
      </c>
      <c r="G387" s="71">
        <v>0</v>
      </c>
      <c r="H387" s="71">
        <v>0</v>
      </c>
      <c r="I387" s="71">
        <v>0</v>
      </c>
      <c r="J387" s="71">
        <v>0</v>
      </c>
      <c r="K387" s="71">
        <v>2</v>
      </c>
      <c r="L387" s="241">
        <v>3</v>
      </c>
    </row>
    <row r="388" spans="1:12" x14ac:dyDescent="0.15">
      <c r="A388" s="240">
        <v>40309</v>
      </c>
      <c r="B388" s="71" t="s">
        <v>696</v>
      </c>
      <c r="C388" s="71" t="s">
        <v>705</v>
      </c>
      <c r="D388" s="71">
        <v>261.9962331490712</v>
      </c>
      <c r="E388" s="71">
        <v>3.5</v>
      </c>
      <c r="F388" s="71">
        <v>1</v>
      </c>
      <c r="G388" s="71">
        <v>0</v>
      </c>
      <c r="H388" s="71">
        <v>0</v>
      </c>
      <c r="I388" s="71">
        <v>0</v>
      </c>
      <c r="J388" s="71">
        <v>0</v>
      </c>
      <c r="K388" s="71">
        <v>2</v>
      </c>
      <c r="L388" s="241">
        <v>3</v>
      </c>
    </row>
    <row r="389" spans="1:12" x14ac:dyDescent="0.15">
      <c r="A389" s="240">
        <v>40316</v>
      </c>
      <c r="B389" s="71" t="s">
        <v>696</v>
      </c>
      <c r="C389" s="71" t="s">
        <v>705</v>
      </c>
      <c r="D389" s="71">
        <v>246.99668795703997</v>
      </c>
      <c r="E389" s="71">
        <v>3.5076923080000002</v>
      </c>
      <c r="F389" s="71">
        <v>1</v>
      </c>
      <c r="G389" s="71">
        <v>0</v>
      </c>
      <c r="H389" s="71">
        <v>0</v>
      </c>
      <c r="I389" s="71">
        <v>0</v>
      </c>
      <c r="J389" s="71">
        <v>0</v>
      </c>
      <c r="K389" s="71">
        <v>2</v>
      </c>
      <c r="L389" s="241">
        <v>3</v>
      </c>
    </row>
    <row r="390" spans="1:12" x14ac:dyDescent="0.15">
      <c r="A390" s="240">
        <v>40323</v>
      </c>
      <c r="B390" s="71" t="s">
        <v>696</v>
      </c>
      <c r="C390" s="71" t="s">
        <v>705</v>
      </c>
      <c r="D390" s="71">
        <v>232.13335787245759</v>
      </c>
      <c r="E390" s="71">
        <v>3.4926666669999999</v>
      </c>
      <c r="F390" s="71">
        <v>1</v>
      </c>
      <c r="G390" s="71">
        <v>0</v>
      </c>
      <c r="H390" s="71">
        <v>0</v>
      </c>
      <c r="I390" s="71">
        <v>0</v>
      </c>
      <c r="J390" s="71">
        <v>0</v>
      </c>
      <c r="K390" s="71">
        <v>2</v>
      </c>
      <c r="L390" s="241">
        <v>3</v>
      </c>
    </row>
    <row r="391" spans="1:12" x14ac:dyDescent="0.15">
      <c r="A391" s="240">
        <v>40330</v>
      </c>
      <c r="B391" s="71" t="s">
        <v>696</v>
      </c>
      <c r="C391" s="71" t="s">
        <v>705</v>
      </c>
      <c r="D391" s="71">
        <v>284.22949968762555</v>
      </c>
      <c r="E391" s="71">
        <v>3.65</v>
      </c>
      <c r="F391" s="71">
        <v>1</v>
      </c>
      <c r="G391" s="71">
        <v>0</v>
      </c>
      <c r="H391" s="71">
        <v>0</v>
      </c>
      <c r="I391" s="71">
        <v>0</v>
      </c>
      <c r="J391" s="71">
        <v>0</v>
      </c>
      <c r="K391" s="71">
        <v>2</v>
      </c>
      <c r="L391" s="241">
        <v>3</v>
      </c>
    </row>
    <row r="392" spans="1:12" x14ac:dyDescent="0.15">
      <c r="A392" s="240">
        <v>40337</v>
      </c>
      <c r="B392" s="71" t="s">
        <v>696</v>
      </c>
      <c r="C392" s="71" t="s">
        <v>705</v>
      </c>
      <c r="D392" s="71">
        <v>329.24988067396617</v>
      </c>
      <c r="E392" s="71">
        <v>2.944</v>
      </c>
      <c r="F392" s="71">
        <v>1</v>
      </c>
      <c r="G392" s="71">
        <v>0</v>
      </c>
      <c r="H392" s="71">
        <v>1</v>
      </c>
      <c r="I392" s="71">
        <v>0</v>
      </c>
      <c r="J392" s="71">
        <v>0</v>
      </c>
      <c r="K392" s="71">
        <v>2</v>
      </c>
      <c r="L392" s="241">
        <v>3</v>
      </c>
    </row>
    <row r="393" spans="1:12" x14ac:dyDescent="0.15">
      <c r="A393" s="240">
        <v>40344</v>
      </c>
      <c r="B393" s="71" t="s">
        <v>696</v>
      </c>
      <c r="C393" s="71" t="s">
        <v>705</v>
      </c>
      <c r="D393" s="71">
        <v>373.44485004521664</v>
      </c>
      <c r="E393" s="71">
        <v>2.899333333</v>
      </c>
      <c r="F393" s="71">
        <v>1</v>
      </c>
      <c r="G393" s="71">
        <v>0</v>
      </c>
      <c r="H393" s="71">
        <v>0</v>
      </c>
      <c r="I393" s="71">
        <v>1</v>
      </c>
      <c r="J393" s="71">
        <v>0</v>
      </c>
      <c r="K393" s="71">
        <v>2</v>
      </c>
      <c r="L393" s="241">
        <v>3</v>
      </c>
    </row>
    <row r="394" spans="1:12" x14ac:dyDescent="0.15">
      <c r="A394" s="240">
        <v>40351</v>
      </c>
      <c r="B394" s="71" t="s">
        <v>696</v>
      </c>
      <c r="C394" s="71" t="s">
        <v>705</v>
      </c>
      <c r="D394" s="71">
        <v>335.26492189378786</v>
      </c>
      <c r="E394" s="71">
        <v>3.3912499999999999</v>
      </c>
      <c r="F394" s="71">
        <v>1</v>
      </c>
      <c r="G394" s="71">
        <v>0</v>
      </c>
      <c r="H394" s="71">
        <v>0</v>
      </c>
      <c r="I394" s="71">
        <v>1</v>
      </c>
      <c r="J394" s="71">
        <v>0</v>
      </c>
      <c r="K394" s="71">
        <v>2</v>
      </c>
      <c r="L394" s="241">
        <v>3</v>
      </c>
    </row>
    <row r="395" spans="1:12" x14ac:dyDescent="0.15">
      <c r="A395" s="240">
        <v>40358</v>
      </c>
      <c r="B395" s="71" t="s">
        <v>696</v>
      </c>
      <c r="C395" s="71" t="s">
        <v>705</v>
      </c>
      <c r="D395" s="71">
        <v>408.43517623092725</v>
      </c>
      <c r="E395" s="71">
        <v>3.084666667</v>
      </c>
      <c r="F395" s="71">
        <v>1</v>
      </c>
      <c r="G395" s="71">
        <v>0</v>
      </c>
      <c r="H395" s="71">
        <v>0</v>
      </c>
      <c r="I395" s="71">
        <v>1</v>
      </c>
      <c r="J395" s="71">
        <v>0</v>
      </c>
      <c r="K395" s="71">
        <v>2</v>
      </c>
      <c r="L395" s="241">
        <v>3</v>
      </c>
    </row>
    <row r="396" spans="1:12" x14ac:dyDescent="0.15">
      <c r="A396" s="240">
        <v>40365</v>
      </c>
      <c r="B396" s="71" t="s">
        <v>696</v>
      </c>
      <c r="C396" s="71" t="s">
        <v>705</v>
      </c>
      <c r="D396" s="71">
        <v>341.31525997990053</v>
      </c>
      <c r="E396" s="71">
        <v>3.6856249999999999</v>
      </c>
      <c r="F396" s="71">
        <v>1</v>
      </c>
      <c r="G396" s="71">
        <v>0</v>
      </c>
      <c r="H396" s="71">
        <v>0</v>
      </c>
      <c r="I396" s="71">
        <v>0</v>
      </c>
      <c r="J396" s="71">
        <v>1</v>
      </c>
      <c r="K396" s="71">
        <v>2</v>
      </c>
      <c r="L396" s="241">
        <v>3</v>
      </c>
    </row>
    <row r="397" spans="1:12" x14ac:dyDescent="0.15">
      <c r="A397" s="240">
        <v>40372</v>
      </c>
      <c r="B397" s="71" t="s">
        <v>696</v>
      </c>
      <c r="C397" s="71" t="s">
        <v>705</v>
      </c>
      <c r="D397" s="71">
        <v>324.47576750647659</v>
      </c>
      <c r="E397" s="71">
        <v>3.3626666670000001</v>
      </c>
      <c r="F397" s="71">
        <v>1</v>
      </c>
      <c r="G397" s="71">
        <v>0</v>
      </c>
      <c r="H397" s="71">
        <v>0</v>
      </c>
      <c r="I397" s="71">
        <v>0</v>
      </c>
      <c r="J397" s="71">
        <v>1</v>
      </c>
      <c r="K397" s="71">
        <v>2</v>
      </c>
      <c r="L397" s="241">
        <v>3</v>
      </c>
    </row>
    <row r="398" spans="1:12" x14ac:dyDescent="0.15">
      <c r="A398" s="240">
        <v>40302</v>
      </c>
      <c r="B398" s="71" t="s">
        <v>696</v>
      </c>
      <c r="C398" s="71" t="s">
        <v>706</v>
      </c>
      <c r="D398" s="71">
        <v>226.83540533105773</v>
      </c>
      <c r="E398" s="71">
        <v>4.1900000000000004</v>
      </c>
      <c r="F398" s="71">
        <v>1</v>
      </c>
      <c r="G398" s="71">
        <v>0</v>
      </c>
      <c r="H398" s="71">
        <v>0</v>
      </c>
      <c r="I398" s="71">
        <v>0</v>
      </c>
      <c r="J398" s="71">
        <v>0</v>
      </c>
      <c r="K398" s="71">
        <v>1</v>
      </c>
      <c r="L398" s="241">
        <v>5</v>
      </c>
    </row>
    <row r="399" spans="1:12" x14ac:dyDescent="0.15">
      <c r="A399" s="240">
        <v>40309</v>
      </c>
      <c r="B399" s="71" t="s">
        <v>696</v>
      </c>
      <c r="C399" s="71" t="s">
        <v>706</v>
      </c>
      <c r="D399" s="71">
        <v>319.37159675592846</v>
      </c>
      <c r="E399" s="71">
        <v>4.1677777779999996</v>
      </c>
      <c r="F399" s="71">
        <v>1</v>
      </c>
      <c r="G399" s="71">
        <v>0</v>
      </c>
      <c r="H399" s="71">
        <v>0</v>
      </c>
      <c r="I399" s="71">
        <v>0</v>
      </c>
      <c r="J399" s="71">
        <v>0</v>
      </c>
      <c r="K399" s="71">
        <v>1</v>
      </c>
      <c r="L399" s="241">
        <v>5</v>
      </c>
    </row>
    <row r="400" spans="1:12" x14ac:dyDescent="0.15">
      <c r="A400" s="240">
        <v>40316</v>
      </c>
      <c r="B400" s="71" t="s">
        <v>696</v>
      </c>
      <c r="C400" s="71" t="s">
        <v>706</v>
      </c>
      <c r="D400" s="71">
        <v>279.93851050895273</v>
      </c>
      <c r="E400" s="71">
        <v>3.7650000000000001</v>
      </c>
      <c r="F400" s="71">
        <v>1</v>
      </c>
      <c r="G400" s="71">
        <v>0</v>
      </c>
      <c r="H400" s="71">
        <v>0</v>
      </c>
      <c r="I400" s="71">
        <v>0</v>
      </c>
      <c r="J400" s="71">
        <v>0</v>
      </c>
      <c r="K400" s="71">
        <v>1</v>
      </c>
      <c r="L400" s="241">
        <v>5</v>
      </c>
    </row>
    <row r="401" spans="1:12" x14ac:dyDescent="0.15">
      <c r="A401" s="240">
        <v>40323</v>
      </c>
      <c r="B401" s="71" t="s">
        <v>696</v>
      </c>
      <c r="C401" s="71" t="s">
        <v>706</v>
      </c>
      <c r="D401" s="71">
        <v>197.50706894594208</v>
      </c>
      <c r="E401" s="71">
        <v>3.7650000000000001</v>
      </c>
      <c r="F401" s="71">
        <v>1</v>
      </c>
      <c r="G401" s="71">
        <v>0</v>
      </c>
      <c r="H401" s="71">
        <v>0</v>
      </c>
      <c r="I401" s="71">
        <v>0</v>
      </c>
      <c r="J401" s="71">
        <v>0</v>
      </c>
      <c r="K401" s="71">
        <v>1</v>
      </c>
      <c r="L401" s="241">
        <v>5</v>
      </c>
    </row>
    <row r="402" spans="1:12" x14ac:dyDescent="0.15">
      <c r="A402" s="240">
        <v>40330</v>
      </c>
      <c r="B402" s="71" t="s">
        <v>696</v>
      </c>
      <c r="C402" s="71" t="s">
        <v>706</v>
      </c>
      <c r="D402" s="71">
        <v>280.70684797330432</v>
      </c>
      <c r="E402" s="71">
        <v>3.69</v>
      </c>
      <c r="F402" s="71">
        <v>1</v>
      </c>
      <c r="G402" s="71">
        <v>0</v>
      </c>
      <c r="H402" s="71">
        <v>0</v>
      </c>
      <c r="I402" s="71">
        <v>0</v>
      </c>
      <c r="J402" s="71">
        <v>0</v>
      </c>
      <c r="K402" s="71">
        <v>1</v>
      </c>
      <c r="L402" s="241">
        <v>5</v>
      </c>
    </row>
    <row r="403" spans="1:12" x14ac:dyDescent="0.15">
      <c r="A403" s="240">
        <v>40337</v>
      </c>
      <c r="B403" s="71" t="s">
        <v>696</v>
      </c>
      <c r="C403" s="71" t="s">
        <v>706</v>
      </c>
      <c r="D403" s="71">
        <v>220.51392764741288</v>
      </c>
      <c r="E403" s="71">
        <v>3.8053846149999999</v>
      </c>
      <c r="F403" s="71">
        <v>1</v>
      </c>
      <c r="G403" s="71">
        <v>0</v>
      </c>
      <c r="H403" s="71">
        <v>0</v>
      </c>
      <c r="I403" s="71">
        <v>0</v>
      </c>
      <c r="J403" s="71">
        <v>0</v>
      </c>
      <c r="K403" s="71">
        <v>1</v>
      </c>
      <c r="L403" s="241">
        <v>5</v>
      </c>
    </row>
    <row r="404" spans="1:12" x14ac:dyDescent="0.15">
      <c r="A404" s="240">
        <v>40344</v>
      </c>
      <c r="B404" s="71" t="s">
        <v>696</v>
      </c>
      <c r="C404" s="71" t="s">
        <v>706</v>
      </c>
      <c r="D404" s="71">
        <v>270.49091814254052</v>
      </c>
      <c r="E404" s="71">
        <v>4.0757142860000002</v>
      </c>
      <c r="F404" s="71">
        <v>1</v>
      </c>
      <c r="G404" s="71">
        <v>0</v>
      </c>
      <c r="H404" s="71">
        <v>0</v>
      </c>
      <c r="I404" s="71">
        <v>0</v>
      </c>
      <c r="J404" s="71">
        <v>0</v>
      </c>
      <c r="K404" s="71">
        <v>1</v>
      </c>
      <c r="L404" s="241">
        <v>5</v>
      </c>
    </row>
    <row r="405" spans="1:12" x14ac:dyDescent="0.15">
      <c r="A405" s="240">
        <v>40351</v>
      </c>
      <c r="B405" s="71" t="s">
        <v>696</v>
      </c>
      <c r="C405" s="71" t="s">
        <v>706</v>
      </c>
      <c r="D405" s="71">
        <v>350.24398072655259</v>
      </c>
      <c r="E405" s="71">
        <v>3.8185714289999999</v>
      </c>
      <c r="F405" s="71">
        <v>1</v>
      </c>
      <c r="G405" s="71">
        <v>0</v>
      </c>
      <c r="H405" s="71">
        <v>1</v>
      </c>
      <c r="I405" s="71">
        <v>0</v>
      </c>
      <c r="J405" s="71">
        <v>0</v>
      </c>
      <c r="K405" s="71">
        <v>1</v>
      </c>
      <c r="L405" s="241">
        <v>5</v>
      </c>
    </row>
    <row r="406" spans="1:12" x14ac:dyDescent="0.15">
      <c r="A406" s="240">
        <v>40358</v>
      </c>
      <c r="B406" s="71" t="s">
        <v>696</v>
      </c>
      <c r="C406" s="71" t="s">
        <v>706</v>
      </c>
      <c r="D406" s="71">
        <v>320.67921593578239</v>
      </c>
      <c r="E406" s="71">
        <v>4.2185714289999998</v>
      </c>
      <c r="F406" s="71">
        <v>1</v>
      </c>
      <c r="G406" s="71">
        <v>0</v>
      </c>
      <c r="H406" s="71">
        <v>0</v>
      </c>
      <c r="I406" s="71">
        <v>1</v>
      </c>
      <c r="J406" s="71">
        <v>0</v>
      </c>
      <c r="K406" s="71">
        <v>1</v>
      </c>
      <c r="L406" s="241">
        <v>5</v>
      </c>
    </row>
    <row r="407" spans="1:12" x14ac:dyDescent="0.15">
      <c r="A407" s="240">
        <v>40365</v>
      </c>
      <c r="B407" s="71" t="s">
        <v>696</v>
      </c>
      <c r="C407" s="71" t="s">
        <v>706</v>
      </c>
      <c r="D407" s="71">
        <v>270.87754938767415</v>
      </c>
      <c r="E407" s="71">
        <v>3.7378571429999998</v>
      </c>
      <c r="F407" s="71">
        <v>1</v>
      </c>
      <c r="G407" s="71">
        <v>0</v>
      </c>
      <c r="H407" s="71">
        <v>0</v>
      </c>
      <c r="I407" s="71">
        <v>1</v>
      </c>
      <c r="J407" s="71">
        <v>0</v>
      </c>
      <c r="K407" s="71">
        <v>1</v>
      </c>
      <c r="L407" s="241">
        <v>5</v>
      </c>
    </row>
    <row r="408" spans="1:12" x14ac:dyDescent="0.15">
      <c r="A408" s="240">
        <v>40372</v>
      </c>
      <c r="B408" s="71" t="s">
        <v>696</v>
      </c>
      <c r="C408" s="71" t="s">
        <v>706</v>
      </c>
      <c r="D408" s="71">
        <v>373.01199798536618</v>
      </c>
      <c r="E408" s="71">
        <v>3.441538462</v>
      </c>
      <c r="F408" s="71">
        <v>1</v>
      </c>
      <c r="G408" s="71">
        <v>0</v>
      </c>
      <c r="H408" s="71">
        <v>0</v>
      </c>
      <c r="I408" s="71">
        <v>1</v>
      </c>
      <c r="J408" s="71">
        <v>0</v>
      </c>
      <c r="K408" s="71">
        <v>1</v>
      </c>
      <c r="L408" s="241">
        <v>5</v>
      </c>
    </row>
    <row r="409" spans="1:12" x14ac:dyDescent="0.15">
      <c r="A409" s="240">
        <v>40302</v>
      </c>
      <c r="B409" s="71" t="s">
        <v>696</v>
      </c>
      <c r="C409" s="71" t="s">
        <v>707</v>
      </c>
      <c r="D409" s="71">
        <v>180.49489707832137</v>
      </c>
      <c r="E409" s="71">
        <v>3.83</v>
      </c>
      <c r="F409" s="71">
        <v>1</v>
      </c>
      <c r="G409" s="71">
        <v>0</v>
      </c>
      <c r="H409" s="71">
        <v>0</v>
      </c>
      <c r="I409" s="71">
        <v>0</v>
      </c>
      <c r="J409" s="71">
        <v>0</v>
      </c>
      <c r="K409" s="71">
        <v>3</v>
      </c>
      <c r="L409" s="241">
        <v>5</v>
      </c>
    </row>
    <row r="410" spans="1:12" x14ac:dyDescent="0.15">
      <c r="A410" s="240">
        <v>40309</v>
      </c>
      <c r="B410" s="71" t="s">
        <v>696</v>
      </c>
      <c r="C410" s="71" t="s">
        <v>707</v>
      </c>
      <c r="D410" s="71">
        <v>224.63083159250033</v>
      </c>
      <c r="E410" s="71">
        <v>3.7746153850000002</v>
      </c>
      <c r="F410" s="71">
        <v>1</v>
      </c>
      <c r="G410" s="71">
        <v>0</v>
      </c>
      <c r="H410" s="71">
        <v>0</v>
      </c>
      <c r="I410" s="71">
        <v>0</v>
      </c>
      <c r="J410" s="71">
        <v>0</v>
      </c>
      <c r="K410" s="71">
        <v>3</v>
      </c>
      <c r="L410" s="241">
        <v>5</v>
      </c>
    </row>
    <row r="411" spans="1:12" x14ac:dyDescent="0.15">
      <c r="A411" s="240">
        <v>40316</v>
      </c>
      <c r="B411" s="71" t="s">
        <v>696</v>
      </c>
      <c r="C411" s="71" t="s">
        <v>707</v>
      </c>
      <c r="D411" s="71">
        <v>213.23584284278456</v>
      </c>
      <c r="E411" s="71">
        <v>3.604285714</v>
      </c>
      <c r="F411" s="71">
        <v>1</v>
      </c>
      <c r="G411" s="71">
        <v>0</v>
      </c>
      <c r="H411" s="71">
        <v>0</v>
      </c>
      <c r="I411" s="71">
        <v>0</v>
      </c>
      <c r="J411" s="71">
        <v>0</v>
      </c>
      <c r="K411" s="71">
        <v>3</v>
      </c>
      <c r="L411" s="241">
        <v>5</v>
      </c>
    </row>
    <row r="412" spans="1:12" x14ac:dyDescent="0.15">
      <c r="A412" s="240">
        <v>40323</v>
      </c>
      <c r="B412" s="71" t="s">
        <v>696</v>
      </c>
      <c r="C412" s="71" t="s">
        <v>707</v>
      </c>
      <c r="D412" s="71">
        <v>184.0285165025727</v>
      </c>
      <c r="E412" s="71">
        <v>3.5438461540000001</v>
      </c>
      <c r="F412" s="71">
        <v>1</v>
      </c>
      <c r="G412" s="71">
        <v>0</v>
      </c>
      <c r="H412" s="71">
        <v>0</v>
      </c>
      <c r="I412" s="71">
        <v>0</v>
      </c>
      <c r="J412" s="71">
        <v>0</v>
      </c>
      <c r="K412" s="71">
        <v>3</v>
      </c>
      <c r="L412" s="241">
        <v>5</v>
      </c>
    </row>
    <row r="413" spans="1:12" x14ac:dyDescent="0.15">
      <c r="A413" s="240">
        <v>40330</v>
      </c>
      <c r="B413" s="71" t="s">
        <v>696</v>
      </c>
      <c r="C413" s="71" t="s">
        <v>707</v>
      </c>
      <c r="D413" s="71">
        <v>264.33464968993928</v>
      </c>
      <c r="E413" s="71">
        <v>3.64</v>
      </c>
      <c r="F413" s="71">
        <v>1</v>
      </c>
      <c r="G413" s="71">
        <v>0</v>
      </c>
      <c r="H413" s="71">
        <v>0</v>
      </c>
      <c r="I413" s="71">
        <v>0</v>
      </c>
      <c r="J413" s="71">
        <v>0</v>
      </c>
      <c r="K413" s="71">
        <v>3</v>
      </c>
      <c r="L413" s="241">
        <v>5</v>
      </c>
    </row>
    <row r="414" spans="1:12" x14ac:dyDescent="0.15">
      <c r="A414" s="240">
        <v>40337</v>
      </c>
      <c r="B414" s="71" t="s">
        <v>696</v>
      </c>
      <c r="C414" s="71" t="s">
        <v>707</v>
      </c>
      <c r="D414" s="71">
        <v>239.64847595829511</v>
      </c>
      <c r="E414" s="71">
        <v>3.844545455</v>
      </c>
      <c r="F414" s="71">
        <v>1</v>
      </c>
      <c r="G414" s="71">
        <v>0</v>
      </c>
      <c r="H414" s="71">
        <v>0</v>
      </c>
      <c r="I414" s="71">
        <v>0</v>
      </c>
      <c r="J414" s="71">
        <v>0</v>
      </c>
      <c r="K414" s="71">
        <v>3</v>
      </c>
      <c r="L414" s="241">
        <v>5</v>
      </c>
    </row>
    <row r="415" spans="1:12" x14ac:dyDescent="0.15">
      <c r="A415" s="240">
        <v>40344</v>
      </c>
      <c r="B415" s="71" t="s">
        <v>696</v>
      </c>
      <c r="C415" s="71" t="s">
        <v>707</v>
      </c>
      <c r="D415" s="71">
        <v>334.02079454277532</v>
      </c>
      <c r="E415" s="71">
        <v>3.79</v>
      </c>
      <c r="F415" s="71">
        <v>1</v>
      </c>
      <c r="G415" s="71">
        <v>0</v>
      </c>
      <c r="H415" s="71">
        <v>0</v>
      </c>
      <c r="I415" s="71">
        <v>0</v>
      </c>
      <c r="J415" s="71">
        <v>0</v>
      </c>
      <c r="K415" s="71">
        <v>3</v>
      </c>
      <c r="L415" s="241">
        <v>5</v>
      </c>
    </row>
    <row r="416" spans="1:12" x14ac:dyDescent="0.15">
      <c r="A416" s="240">
        <v>40351</v>
      </c>
      <c r="B416" s="71" t="s">
        <v>696</v>
      </c>
      <c r="C416" s="71" t="s">
        <v>707</v>
      </c>
      <c r="D416" s="71">
        <v>203.48298985189018</v>
      </c>
      <c r="E416" s="71">
        <v>3.7746153850000002</v>
      </c>
      <c r="F416" s="71">
        <v>1</v>
      </c>
      <c r="G416" s="71">
        <v>0</v>
      </c>
      <c r="H416" s="71">
        <v>0</v>
      </c>
      <c r="I416" s="71">
        <v>0</v>
      </c>
      <c r="J416" s="71">
        <v>0</v>
      </c>
      <c r="K416" s="71">
        <v>3</v>
      </c>
      <c r="L416" s="241">
        <v>5</v>
      </c>
    </row>
    <row r="417" spans="1:12" x14ac:dyDescent="0.15">
      <c r="A417" s="240">
        <v>40358</v>
      </c>
      <c r="B417" s="71" t="s">
        <v>696</v>
      </c>
      <c r="C417" s="71" t="s">
        <v>707</v>
      </c>
      <c r="D417" s="71">
        <v>243.95858257394508</v>
      </c>
      <c r="E417" s="71">
        <v>3.7233333329999998</v>
      </c>
      <c r="F417" s="71">
        <v>1</v>
      </c>
      <c r="G417" s="71">
        <v>0</v>
      </c>
      <c r="H417" s="71">
        <v>0</v>
      </c>
      <c r="I417" s="71">
        <v>0</v>
      </c>
      <c r="J417" s="71">
        <v>0</v>
      </c>
      <c r="K417" s="71">
        <v>3</v>
      </c>
      <c r="L417" s="241">
        <v>5</v>
      </c>
    </row>
    <row r="418" spans="1:12" x14ac:dyDescent="0.15">
      <c r="A418" s="240">
        <v>40365</v>
      </c>
      <c r="B418" s="71" t="s">
        <v>696</v>
      </c>
      <c r="C418" s="71" t="s">
        <v>707</v>
      </c>
      <c r="D418" s="71">
        <v>277.35157597781148</v>
      </c>
      <c r="E418" s="71">
        <v>3.2953846150000001</v>
      </c>
      <c r="F418" s="71">
        <v>1</v>
      </c>
      <c r="G418" s="71">
        <v>0</v>
      </c>
      <c r="H418" s="71">
        <v>0</v>
      </c>
      <c r="I418" s="71">
        <v>0</v>
      </c>
      <c r="J418" s="71">
        <v>0</v>
      </c>
      <c r="K418" s="71">
        <v>3</v>
      </c>
      <c r="L418" s="241">
        <v>5</v>
      </c>
    </row>
    <row r="419" spans="1:12" x14ac:dyDescent="0.15">
      <c r="A419" s="240">
        <v>40372</v>
      </c>
      <c r="B419" s="71" t="s">
        <v>696</v>
      </c>
      <c r="C419" s="71" t="s">
        <v>707</v>
      </c>
      <c r="D419" s="71">
        <v>337.1564103538567</v>
      </c>
      <c r="E419" s="71">
        <v>3.2953846150000001</v>
      </c>
      <c r="F419" s="71">
        <v>1</v>
      </c>
      <c r="G419" s="71">
        <v>0</v>
      </c>
      <c r="H419" s="71">
        <v>0</v>
      </c>
      <c r="I419" s="71">
        <v>0</v>
      </c>
      <c r="J419" s="71">
        <v>0</v>
      </c>
      <c r="K419" s="71">
        <v>3</v>
      </c>
      <c r="L419" s="241">
        <v>5</v>
      </c>
    </row>
    <row r="420" spans="1:12" x14ac:dyDescent="0.15">
      <c r="A420" s="240">
        <v>40302</v>
      </c>
      <c r="B420" s="71" t="s">
        <v>696</v>
      </c>
      <c r="C420" s="71" t="s">
        <v>708</v>
      </c>
      <c r="D420" s="71">
        <v>287.91095812649019</v>
      </c>
      <c r="E420" s="71">
        <v>4.1900000000000004</v>
      </c>
      <c r="F420" s="71">
        <v>1</v>
      </c>
      <c r="G420" s="71">
        <v>0</v>
      </c>
      <c r="H420" s="71">
        <v>0</v>
      </c>
      <c r="I420" s="71">
        <v>0</v>
      </c>
      <c r="J420" s="71">
        <v>0</v>
      </c>
      <c r="K420" s="71">
        <v>0</v>
      </c>
      <c r="L420" s="241">
        <v>4</v>
      </c>
    </row>
    <row r="421" spans="1:12" x14ac:dyDescent="0.15">
      <c r="A421" s="240">
        <v>40309</v>
      </c>
      <c r="B421" s="71" t="s">
        <v>696</v>
      </c>
      <c r="C421" s="71" t="s">
        <v>708</v>
      </c>
      <c r="D421" s="71">
        <v>283.3617970112403</v>
      </c>
      <c r="E421" s="71">
        <v>4.1677777779999996</v>
      </c>
      <c r="F421" s="71">
        <v>1</v>
      </c>
      <c r="G421" s="71">
        <v>0</v>
      </c>
      <c r="H421" s="71">
        <v>0</v>
      </c>
      <c r="I421" s="71">
        <v>0</v>
      </c>
      <c r="J421" s="71">
        <v>0</v>
      </c>
      <c r="K421" s="71">
        <v>0</v>
      </c>
      <c r="L421" s="241">
        <v>4</v>
      </c>
    </row>
    <row r="422" spans="1:12" x14ac:dyDescent="0.15">
      <c r="A422" s="240">
        <v>40316</v>
      </c>
      <c r="B422" s="71" t="s">
        <v>696</v>
      </c>
      <c r="C422" s="71" t="s">
        <v>708</v>
      </c>
      <c r="D422" s="71">
        <v>240.78452753236212</v>
      </c>
      <c r="E422" s="71">
        <v>3.5438461540000001</v>
      </c>
      <c r="F422" s="71">
        <v>1</v>
      </c>
      <c r="G422" s="71">
        <v>0</v>
      </c>
      <c r="H422" s="71">
        <v>0</v>
      </c>
      <c r="I422" s="71">
        <v>0</v>
      </c>
      <c r="J422" s="71">
        <v>0</v>
      </c>
      <c r="K422" s="71">
        <v>0</v>
      </c>
      <c r="L422" s="241">
        <v>4</v>
      </c>
    </row>
    <row r="423" spans="1:12" x14ac:dyDescent="0.15">
      <c r="A423" s="240">
        <v>40323</v>
      </c>
      <c r="B423" s="71" t="s">
        <v>696</v>
      </c>
      <c r="C423" s="71" t="s">
        <v>708</v>
      </c>
      <c r="D423" s="71">
        <v>190.78856733854232</v>
      </c>
      <c r="E423" s="71">
        <v>3.73</v>
      </c>
      <c r="F423" s="71">
        <v>1</v>
      </c>
      <c r="G423" s="71">
        <v>0</v>
      </c>
      <c r="H423" s="71">
        <v>0</v>
      </c>
      <c r="I423" s="71">
        <v>0</v>
      </c>
      <c r="J423" s="71">
        <v>0</v>
      </c>
      <c r="K423" s="71">
        <v>0</v>
      </c>
      <c r="L423" s="241">
        <v>4</v>
      </c>
    </row>
    <row r="424" spans="1:12" x14ac:dyDescent="0.15">
      <c r="A424" s="240">
        <v>40330</v>
      </c>
      <c r="B424" s="71" t="s">
        <v>696</v>
      </c>
      <c r="C424" s="71" t="s">
        <v>708</v>
      </c>
      <c r="D424" s="71">
        <v>182.67998819672175</v>
      </c>
      <c r="E424" s="71">
        <v>3.8257142860000002</v>
      </c>
      <c r="F424" s="71">
        <v>1</v>
      </c>
      <c r="G424" s="71">
        <v>0</v>
      </c>
      <c r="H424" s="71">
        <v>0</v>
      </c>
      <c r="I424" s="71">
        <v>0</v>
      </c>
      <c r="J424" s="71">
        <v>0</v>
      </c>
      <c r="K424" s="71">
        <v>0</v>
      </c>
      <c r="L424" s="241">
        <v>4</v>
      </c>
    </row>
    <row r="425" spans="1:12" x14ac:dyDescent="0.15">
      <c r="A425" s="240">
        <v>40337</v>
      </c>
      <c r="B425" s="71" t="s">
        <v>696</v>
      </c>
      <c r="C425" s="71" t="s">
        <v>708</v>
      </c>
      <c r="D425" s="71">
        <v>295.76774814360738</v>
      </c>
      <c r="E425" s="71">
        <v>3.9284615380000001</v>
      </c>
      <c r="F425" s="71">
        <v>1</v>
      </c>
      <c r="G425" s="71">
        <v>0</v>
      </c>
      <c r="H425" s="71">
        <v>0</v>
      </c>
      <c r="I425" s="71">
        <v>0</v>
      </c>
      <c r="J425" s="71">
        <v>0</v>
      </c>
      <c r="K425" s="71">
        <v>0</v>
      </c>
      <c r="L425" s="241">
        <v>4</v>
      </c>
    </row>
    <row r="426" spans="1:12" x14ac:dyDescent="0.15">
      <c r="A426" s="240">
        <v>40344</v>
      </c>
      <c r="B426" s="71" t="s">
        <v>696</v>
      </c>
      <c r="C426" s="71" t="s">
        <v>708</v>
      </c>
      <c r="D426" s="71">
        <v>227.78670699998182</v>
      </c>
      <c r="E426" s="71">
        <v>3.74</v>
      </c>
      <c r="F426" s="71">
        <v>1</v>
      </c>
      <c r="G426" s="71">
        <v>0</v>
      </c>
      <c r="H426" s="71">
        <v>0</v>
      </c>
      <c r="I426" s="71">
        <v>0</v>
      </c>
      <c r="J426" s="71">
        <v>0</v>
      </c>
      <c r="K426" s="71">
        <v>0</v>
      </c>
      <c r="L426" s="241">
        <v>4</v>
      </c>
    </row>
    <row r="427" spans="1:12" x14ac:dyDescent="0.15">
      <c r="A427" s="240">
        <v>40351</v>
      </c>
      <c r="B427" s="71" t="s">
        <v>696</v>
      </c>
      <c r="C427" s="71" t="s">
        <v>708</v>
      </c>
      <c r="D427" s="71">
        <v>180.26323081557342</v>
      </c>
      <c r="E427" s="71">
        <v>3.74</v>
      </c>
      <c r="F427" s="71">
        <v>1</v>
      </c>
      <c r="G427" s="71">
        <v>0</v>
      </c>
      <c r="H427" s="71">
        <v>0</v>
      </c>
      <c r="I427" s="71">
        <v>0</v>
      </c>
      <c r="J427" s="71">
        <v>0</v>
      </c>
      <c r="K427" s="71">
        <v>0</v>
      </c>
      <c r="L427" s="241">
        <v>4</v>
      </c>
    </row>
    <row r="428" spans="1:12" x14ac:dyDescent="0.15">
      <c r="A428" s="240">
        <v>40358</v>
      </c>
      <c r="B428" s="71" t="s">
        <v>696</v>
      </c>
      <c r="C428" s="71" t="s">
        <v>708</v>
      </c>
      <c r="D428" s="71">
        <v>171.31509019741966</v>
      </c>
      <c r="E428" s="71">
        <v>3.6435714290000001</v>
      </c>
      <c r="F428" s="71">
        <v>1</v>
      </c>
      <c r="G428" s="71">
        <v>0</v>
      </c>
      <c r="H428" s="71">
        <v>0</v>
      </c>
      <c r="I428" s="71">
        <v>0</v>
      </c>
      <c r="J428" s="71">
        <v>0</v>
      </c>
      <c r="K428" s="71">
        <v>0</v>
      </c>
      <c r="L428" s="241">
        <v>4</v>
      </c>
    </row>
    <row r="429" spans="1:12" x14ac:dyDescent="0.15">
      <c r="A429" s="240">
        <v>40365</v>
      </c>
      <c r="B429" s="71" t="s">
        <v>696</v>
      </c>
      <c r="C429" s="71" t="s">
        <v>708</v>
      </c>
      <c r="D429" s="71">
        <v>305.19558360585404</v>
      </c>
      <c r="E429" s="71">
        <v>3.5179999999999998</v>
      </c>
      <c r="F429" s="71">
        <v>1</v>
      </c>
      <c r="G429" s="71">
        <v>0</v>
      </c>
      <c r="H429" s="71">
        <v>0</v>
      </c>
      <c r="I429" s="71">
        <v>0</v>
      </c>
      <c r="J429" s="71">
        <v>0</v>
      </c>
      <c r="K429" s="71">
        <v>0</v>
      </c>
      <c r="L429" s="241">
        <v>4</v>
      </c>
    </row>
    <row r="430" spans="1:12" x14ac:dyDescent="0.15">
      <c r="A430" s="240">
        <v>40372</v>
      </c>
      <c r="B430" s="71" t="s">
        <v>696</v>
      </c>
      <c r="C430" s="71" t="s">
        <v>708</v>
      </c>
      <c r="D430" s="71">
        <v>260.9132818660994</v>
      </c>
      <c r="E430" s="71">
        <v>3.7816666670000001</v>
      </c>
      <c r="F430" s="71">
        <v>1</v>
      </c>
      <c r="G430" s="71">
        <v>0</v>
      </c>
      <c r="H430" s="71">
        <v>0</v>
      </c>
      <c r="I430" s="71">
        <v>0</v>
      </c>
      <c r="J430" s="71">
        <v>0</v>
      </c>
      <c r="K430" s="71">
        <v>0</v>
      </c>
      <c r="L430" s="241">
        <v>4</v>
      </c>
    </row>
    <row r="431" spans="1:12" x14ac:dyDescent="0.15">
      <c r="A431" s="240">
        <v>40302</v>
      </c>
      <c r="B431" s="71" t="s">
        <v>696</v>
      </c>
      <c r="C431" s="71" t="s">
        <v>709</v>
      </c>
      <c r="D431" s="71">
        <v>194.99294107513134</v>
      </c>
      <c r="E431" s="71">
        <v>4.1677777779999996</v>
      </c>
      <c r="F431" s="71">
        <v>1</v>
      </c>
      <c r="G431" s="71">
        <v>0</v>
      </c>
      <c r="H431" s="71">
        <v>0</v>
      </c>
      <c r="I431" s="71">
        <v>0</v>
      </c>
      <c r="J431" s="71">
        <v>0</v>
      </c>
      <c r="K431" s="71">
        <v>0</v>
      </c>
      <c r="L431" s="241">
        <v>2</v>
      </c>
    </row>
    <row r="432" spans="1:12" x14ac:dyDescent="0.15">
      <c r="A432" s="240">
        <v>40309</v>
      </c>
      <c r="B432" s="71" t="s">
        <v>696</v>
      </c>
      <c r="C432" s="71" t="s">
        <v>709</v>
      </c>
      <c r="D432" s="71">
        <v>272.00479313581855</v>
      </c>
      <c r="E432" s="71">
        <v>4.55</v>
      </c>
      <c r="F432" s="71">
        <v>1</v>
      </c>
      <c r="G432" s="71">
        <v>0</v>
      </c>
      <c r="H432" s="71">
        <v>0</v>
      </c>
      <c r="I432" s="71">
        <v>0</v>
      </c>
      <c r="J432" s="71">
        <v>0</v>
      </c>
      <c r="K432" s="71">
        <v>0</v>
      </c>
      <c r="L432" s="241">
        <v>2</v>
      </c>
    </row>
    <row r="433" spans="1:12" x14ac:dyDescent="0.15">
      <c r="A433" s="240">
        <v>40316</v>
      </c>
      <c r="B433" s="71" t="s">
        <v>696</v>
      </c>
      <c r="C433" s="71" t="s">
        <v>709</v>
      </c>
      <c r="D433" s="71">
        <v>287.80901743759767</v>
      </c>
      <c r="E433" s="71">
        <v>3.6284615379999998</v>
      </c>
      <c r="F433" s="71">
        <v>1</v>
      </c>
      <c r="G433" s="71">
        <v>0</v>
      </c>
      <c r="H433" s="71">
        <v>0</v>
      </c>
      <c r="I433" s="71">
        <v>0</v>
      </c>
      <c r="J433" s="71">
        <v>0</v>
      </c>
      <c r="K433" s="71">
        <v>0</v>
      </c>
      <c r="L433" s="241">
        <v>2</v>
      </c>
    </row>
    <row r="434" spans="1:12" x14ac:dyDescent="0.15">
      <c r="A434" s="240">
        <v>40323</v>
      </c>
      <c r="B434" s="71" t="s">
        <v>696</v>
      </c>
      <c r="C434" s="71" t="s">
        <v>709</v>
      </c>
      <c r="D434" s="71">
        <v>249.91364274170073</v>
      </c>
      <c r="E434" s="71">
        <v>3.7614285710000002</v>
      </c>
      <c r="F434" s="71">
        <v>1</v>
      </c>
      <c r="G434" s="71">
        <v>0</v>
      </c>
      <c r="H434" s="71">
        <v>0</v>
      </c>
      <c r="I434" s="71">
        <v>0</v>
      </c>
      <c r="J434" s="71">
        <v>0</v>
      </c>
      <c r="K434" s="71">
        <v>0</v>
      </c>
      <c r="L434" s="241">
        <v>2</v>
      </c>
    </row>
    <row r="435" spans="1:12" x14ac:dyDescent="0.15">
      <c r="A435" s="240">
        <v>40330</v>
      </c>
      <c r="B435" s="71" t="s">
        <v>696</v>
      </c>
      <c r="C435" s="71" t="s">
        <v>709</v>
      </c>
      <c r="D435" s="71">
        <v>331.06755196754773</v>
      </c>
      <c r="E435" s="71">
        <v>3.6828571430000001</v>
      </c>
      <c r="F435" s="71">
        <v>1</v>
      </c>
      <c r="G435" s="71">
        <v>0</v>
      </c>
      <c r="H435" s="71">
        <v>0</v>
      </c>
      <c r="I435" s="71">
        <v>0</v>
      </c>
      <c r="J435" s="71">
        <v>0</v>
      </c>
      <c r="K435" s="71">
        <v>0</v>
      </c>
      <c r="L435" s="241">
        <v>2</v>
      </c>
    </row>
    <row r="436" spans="1:12" x14ac:dyDescent="0.15">
      <c r="A436" s="240">
        <v>40337</v>
      </c>
      <c r="B436" s="71" t="s">
        <v>696</v>
      </c>
      <c r="C436" s="71" t="s">
        <v>709</v>
      </c>
      <c r="D436" s="71">
        <v>294.77798061319862</v>
      </c>
      <c r="E436" s="71">
        <v>4.096666667</v>
      </c>
      <c r="F436" s="71">
        <v>1</v>
      </c>
      <c r="G436" s="71">
        <v>0</v>
      </c>
      <c r="H436" s="71">
        <v>0</v>
      </c>
      <c r="I436" s="71">
        <v>0</v>
      </c>
      <c r="J436" s="71">
        <v>0</v>
      </c>
      <c r="K436" s="71">
        <v>0</v>
      </c>
      <c r="L436" s="241">
        <v>2</v>
      </c>
    </row>
    <row r="437" spans="1:12" x14ac:dyDescent="0.15">
      <c r="A437" s="240">
        <v>40344</v>
      </c>
      <c r="B437" s="71" t="s">
        <v>696</v>
      </c>
      <c r="C437" s="71" t="s">
        <v>709</v>
      </c>
      <c r="D437" s="71">
        <v>428.25950466565365</v>
      </c>
      <c r="E437" s="71">
        <v>4.096666667</v>
      </c>
      <c r="F437" s="71">
        <v>1</v>
      </c>
      <c r="G437" s="71">
        <v>0</v>
      </c>
      <c r="H437" s="71">
        <v>0</v>
      </c>
      <c r="I437" s="71">
        <v>0</v>
      </c>
      <c r="J437" s="71">
        <v>0</v>
      </c>
      <c r="K437" s="71">
        <v>0</v>
      </c>
      <c r="L437" s="241">
        <v>2</v>
      </c>
    </row>
    <row r="438" spans="1:12" x14ac:dyDescent="0.15">
      <c r="A438" s="240">
        <v>40351</v>
      </c>
      <c r="B438" s="71" t="s">
        <v>696</v>
      </c>
      <c r="C438" s="71" t="s">
        <v>709</v>
      </c>
      <c r="D438" s="71">
        <v>303.9449544062582</v>
      </c>
      <c r="E438" s="71">
        <v>4.3366666670000003</v>
      </c>
      <c r="F438" s="71">
        <v>1</v>
      </c>
      <c r="G438" s="71">
        <v>0</v>
      </c>
      <c r="H438" s="71">
        <v>1</v>
      </c>
      <c r="I438" s="71">
        <v>0</v>
      </c>
      <c r="J438" s="71">
        <v>0</v>
      </c>
      <c r="K438" s="71">
        <v>0</v>
      </c>
      <c r="L438" s="241">
        <v>2</v>
      </c>
    </row>
    <row r="439" spans="1:12" x14ac:dyDescent="0.15">
      <c r="A439" s="240">
        <v>40358</v>
      </c>
      <c r="B439" s="71" t="s">
        <v>696</v>
      </c>
      <c r="C439" s="71" t="s">
        <v>709</v>
      </c>
      <c r="D439" s="71">
        <v>422.67258097801147</v>
      </c>
      <c r="E439" s="71">
        <v>3.3918750000000002</v>
      </c>
      <c r="F439" s="71">
        <v>1</v>
      </c>
      <c r="G439" s="71">
        <v>0</v>
      </c>
      <c r="H439" s="71">
        <v>1</v>
      </c>
      <c r="I439" s="71">
        <v>1</v>
      </c>
      <c r="J439" s="71">
        <v>0</v>
      </c>
      <c r="K439" s="71">
        <v>0</v>
      </c>
      <c r="L439" s="241">
        <v>2</v>
      </c>
    </row>
    <row r="440" spans="1:12" x14ac:dyDescent="0.15">
      <c r="A440" s="240">
        <v>40365</v>
      </c>
      <c r="B440" s="71" t="s">
        <v>696</v>
      </c>
      <c r="C440" s="71" t="s">
        <v>709</v>
      </c>
      <c r="D440" s="71">
        <v>305.53107036964508</v>
      </c>
      <c r="E440" s="71">
        <v>3.578125</v>
      </c>
      <c r="F440" s="71">
        <v>1</v>
      </c>
      <c r="G440" s="71">
        <v>0</v>
      </c>
      <c r="H440" s="71">
        <v>0</v>
      </c>
      <c r="I440" s="71">
        <v>1</v>
      </c>
      <c r="J440" s="71">
        <v>0</v>
      </c>
      <c r="K440" s="71">
        <v>0</v>
      </c>
      <c r="L440" s="241">
        <v>2</v>
      </c>
    </row>
    <row r="441" spans="1:12" x14ac:dyDescent="0.15">
      <c r="A441" s="240">
        <v>40372</v>
      </c>
      <c r="B441" s="71" t="s">
        <v>696</v>
      </c>
      <c r="C441" s="71" t="s">
        <v>709</v>
      </c>
      <c r="D441" s="71">
        <v>363.06297289844662</v>
      </c>
      <c r="E441" s="71">
        <v>2.9478571429999998</v>
      </c>
      <c r="F441" s="71">
        <v>1</v>
      </c>
      <c r="G441" s="71">
        <v>0</v>
      </c>
      <c r="H441" s="71">
        <v>0</v>
      </c>
      <c r="I441" s="71">
        <v>1</v>
      </c>
      <c r="J441" s="71">
        <v>0</v>
      </c>
      <c r="K441" s="71">
        <v>0</v>
      </c>
      <c r="L441" s="241">
        <v>2</v>
      </c>
    </row>
    <row r="442" spans="1:12" x14ac:dyDescent="0.15">
      <c r="A442" s="240">
        <v>40302</v>
      </c>
      <c r="B442" s="71" t="s">
        <v>696</v>
      </c>
      <c r="C442" s="71" t="s">
        <v>710</v>
      </c>
      <c r="D442" s="71">
        <v>232.26304670127536</v>
      </c>
      <c r="E442" s="71">
        <v>4.1677777779999996</v>
      </c>
      <c r="F442" s="71">
        <v>1</v>
      </c>
      <c r="G442" s="71">
        <v>0</v>
      </c>
      <c r="H442" s="71">
        <v>0</v>
      </c>
      <c r="I442" s="71">
        <v>0</v>
      </c>
      <c r="J442" s="71">
        <v>0</v>
      </c>
      <c r="K442" s="71">
        <v>1</v>
      </c>
      <c r="L442" s="241">
        <v>4</v>
      </c>
    </row>
    <row r="443" spans="1:12" x14ac:dyDescent="0.15">
      <c r="A443" s="240">
        <v>40309</v>
      </c>
      <c r="B443" s="71" t="s">
        <v>696</v>
      </c>
      <c r="C443" s="71" t="s">
        <v>710</v>
      </c>
      <c r="D443" s="71">
        <v>221.15200914719327</v>
      </c>
      <c r="E443" s="71">
        <v>4.1677777779999996</v>
      </c>
      <c r="F443" s="71">
        <v>1</v>
      </c>
      <c r="G443" s="71">
        <v>0</v>
      </c>
      <c r="H443" s="71">
        <v>0</v>
      </c>
      <c r="I443" s="71">
        <v>0</v>
      </c>
      <c r="J443" s="71">
        <v>0</v>
      </c>
      <c r="K443" s="71">
        <v>1</v>
      </c>
      <c r="L443" s="241">
        <v>4</v>
      </c>
    </row>
    <row r="444" spans="1:12" x14ac:dyDescent="0.15">
      <c r="A444" s="240">
        <v>40316</v>
      </c>
      <c r="B444" s="71" t="s">
        <v>696</v>
      </c>
      <c r="C444" s="71" t="s">
        <v>710</v>
      </c>
      <c r="D444" s="71">
        <v>283.47395229440133</v>
      </c>
      <c r="E444" s="71">
        <v>4</v>
      </c>
      <c r="F444" s="71">
        <v>1</v>
      </c>
      <c r="G444" s="71">
        <v>0</v>
      </c>
      <c r="H444" s="71">
        <v>0</v>
      </c>
      <c r="I444" s="71">
        <v>0</v>
      </c>
      <c r="J444" s="71">
        <v>0</v>
      </c>
      <c r="K444" s="71">
        <v>1</v>
      </c>
      <c r="L444" s="241">
        <v>4</v>
      </c>
    </row>
    <row r="445" spans="1:12" x14ac:dyDescent="0.15">
      <c r="A445" s="240">
        <v>40323</v>
      </c>
      <c r="B445" s="71" t="s">
        <v>696</v>
      </c>
      <c r="C445" s="71" t="s">
        <v>710</v>
      </c>
      <c r="D445" s="71">
        <v>238.0848203842676</v>
      </c>
      <c r="E445" s="71">
        <v>3.8344444439999998</v>
      </c>
      <c r="F445" s="71">
        <v>1</v>
      </c>
      <c r="G445" s="71">
        <v>0</v>
      </c>
      <c r="H445" s="71">
        <v>0</v>
      </c>
      <c r="I445" s="71">
        <v>0</v>
      </c>
      <c r="J445" s="71">
        <v>0</v>
      </c>
      <c r="K445" s="71">
        <v>1</v>
      </c>
      <c r="L445" s="241">
        <v>4</v>
      </c>
    </row>
    <row r="446" spans="1:12" x14ac:dyDescent="0.15">
      <c r="A446" s="240">
        <v>40330</v>
      </c>
      <c r="B446" s="71" t="s">
        <v>696</v>
      </c>
      <c r="C446" s="71" t="s">
        <v>710</v>
      </c>
      <c r="D446" s="71">
        <v>252.73257942845188</v>
      </c>
      <c r="E446" s="71">
        <v>4</v>
      </c>
      <c r="F446" s="71">
        <v>1</v>
      </c>
      <c r="G446" s="71">
        <v>0</v>
      </c>
      <c r="H446" s="71">
        <v>0</v>
      </c>
      <c r="I446" s="71">
        <v>0</v>
      </c>
      <c r="J446" s="71">
        <v>0</v>
      </c>
      <c r="K446" s="71">
        <v>1</v>
      </c>
      <c r="L446" s="241">
        <v>4</v>
      </c>
    </row>
    <row r="447" spans="1:12" x14ac:dyDescent="0.15">
      <c r="A447" s="240">
        <v>40337</v>
      </c>
      <c r="B447" s="71" t="s">
        <v>696</v>
      </c>
      <c r="C447" s="71" t="s">
        <v>710</v>
      </c>
      <c r="D447" s="71">
        <v>299.90317706570761</v>
      </c>
      <c r="E447" s="71">
        <v>4.55</v>
      </c>
      <c r="F447" s="71">
        <v>1</v>
      </c>
      <c r="G447" s="71">
        <v>0</v>
      </c>
      <c r="H447" s="71">
        <v>0</v>
      </c>
      <c r="I447" s="71">
        <v>0</v>
      </c>
      <c r="J447" s="71">
        <v>0</v>
      </c>
      <c r="K447" s="71">
        <v>1</v>
      </c>
      <c r="L447" s="241">
        <v>4</v>
      </c>
    </row>
    <row r="448" spans="1:12" x14ac:dyDescent="0.15">
      <c r="A448" s="240">
        <v>40344</v>
      </c>
      <c r="B448" s="71" t="s">
        <v>696</v>
      </c>
      <c r="C448" s="71" t="s">
        <v>710</v>
      </c>
      <c r="D448" s="71">
        <v>289.22265409486545</v>
      </c>
      <c r="E448" s="71">
        <v>4.55</v>
      </c>
      <c r="F448" s="71">
        <v>1</v>
      </c>
      <c r="G448" s="71">
        <v>0</v>
      </c>
      <c r="H448" s="71">
        <v>0</v>
      </c>
      <c r="I448" s="71">
        <v>0</v>
      </c>
      <c r="J448" s="71">
        <v>0</v>
      </c>
      <c r="K448" s="71">
        <v>1</v>
      </c>
      <c r="L448" s="241">
        <v>4</v>
      </c>
    </row>
    <row r="449" spans="1:12" x14ac:dyDescent="0.15">
      <c r="A449" s="240">
        <v>40351</v>
      </c>
      <c r="B449" s="71" t="s">
        <v>696</v>
      </c>
      <c r="C449" s="71" t="s">
        <v>710</v>
      </c>
      <c r="D449" s="71">
        <v>400.74006383607968</v>
      </c>
      <c r="E449" s="71">
        <v>4.55</v>
      </c>
      <c r="F449" s="71">
        <v>1</v>
      </c>
      <c r="G449" s="71">
        <v>0</v>
      </c>
      <c r="H449" s="71">
        <v>1</v>
      </c>
      <c r="I449" s="71">
        <v>0</v>
      </c>
      <c r="J449" s="71">
        <v>0</v>
      </c>
      <c r="K449" s="71">
        <v>1</v>
      </c>
      <c r="L449" s="241">
        <v>4</v>
      </c>
    </row>
    <row r="450" spans="1:12" x14ac:dyDescent="0.15">
      <c r="A450" s="240">
        <v>40358</v>
      </c>
      <c r="B450" s="71" t="s">
        <v>696</v>
      </c>
      <c r="C450" s="71" t="s">
        <v>710</v>
      </c>
      <c r="D450" s="71">
        <v>311.81459028120901</v>
      </c>
      <c r="E450" s="71">
        <v>3.7233333329999998</v>
      </c>
      <c r="F450" s="71">
        <v>1</v>
      </c>
      <c r="G450" s="71">
        <v>0</v>
      </c>
      <c r="H450" s="71">
        <v>0</v>
      </c>
      <c r="I450" s="71">
        <v>1</v>
      </c>
      <c r="J450" s="71">
        <v>0</v>
      </c>
      <c r="K450" s="71">
        <v>1</v>
      </c>
      <c r="L450" s="241">
        <v>4</v>
      </c>
    </row>
    <row r="451" spans="1:12" x14ac:dyDescent="0.15">
      <c r="A451" s="240">
        <v>40365</v>
      </c>
      <c r="B451" s="71" t="s">
        <v>696</v>
      </c>
      <c r="C451" s="71" t="s">
        <v>710</v>
      </c>
      <c r="D451" s="71">
        <v>338.57506919857769</v>
      </c>
      <c r="E451" s="71">
        <v>3.5723076919999999</v>
      </c>
      <c r="F451" s="71">
        <v>1</v>
      </c>
      <c r="G451" s="71">
        <v>0</v>
      </c>
      <c r="H451" s="71">
        <v>0</v>
      </c>
      <c r="I451" s="71">
        <v>1</v>
      </c>
      <c r="J451" s="71">
        <v>0</v>
      </c>
      <c r="K451" s="71">
        <v>1</v>
      </c>
      <c r="L451" s="241">
        <v>4</v>
      </c>
    </row>
    <row r="452" spans="1:12" x14ac:dyDescent="0.15">
      <c r="A452" s="240">
        <v>40372</v>
      </c>
      <c r="B452" s="71" t="s">
        <v>696</v>
      </c>
      <c r="C452" s="71" t="s">
        <v>710</v>
      </c>
      <c r="D452" s="71">
        <v>214.46193937093526</v>
      </c>
      <c r="E452" s="71">
        <v>3.5723076919999999</v>
      </c>
      <c r="F452" s="71">
        <v>1</v>
      </c>
      <c r="G452" s="71">
        <v>0</v>
      </c>
      <c r="H452" s="71">
        <v>0</v>
      </c>
      <c r="I452" s="71">
        <v>1</v>
      </c>
      <c r="J452" s="71">
        <v>0</v>
      </c>
      <c r="K452" s="71">
        <v>1</v>
      </c>
      <c r="L452" s="241">
        <v>4</v>
      </c>
    </row>
    <row r="453" spans="1:12" x14ac:dyDescent="0.15">
      <c r="A453" s="240">
        <v>40302</v>
      </c>
      <c r="B453" s="71" t="s">
        <v>696</v>
      </c>
      <c r="C453" s="71" t="s">
        <v>711</v>
      </c>
      <c r="D453" s="71">
        <v>268.60745840925432</v>
      </c>
      <c r="E453" s="71">
        <v>4.6122222219999998</v>
      </c>
      <c r="F453" s="71">
        <v>1</v>
      </c>
      <c r="G453" s="71">
        <v>0</v>
      </c>
      <c r="H453" s="71">
        <v>0</v>
      </c>
      <c r="I453" s="71">
        <v>0</v>
      </c>
      <c r="J453" s="71">
        <v>0</v>
      </c>
      <c r="K453" s="71">
        <v>2</v>
      </c>
      <c r="L453" s="241">
        <v>4</v>
      </c>
    </row>
    <row r="454" spans="1:12" x14ac:dyDescent="0.15">
      <c r="A454" s="240">
        <v>40309</v>
      </c>
      <c r="B454" s="71" t="s">
        <v>696</v>
      </c>
      <c r="C454" s="71" t="s">
        <v>711</v>
      </c>
      <c r="D454" s="71">
        <v>341.00816773142128</v>
      </c>
      <c r="E454" s="71">
        <v>4.6122222219999998</v>
      </c>
      <c r="F454" s="71">
        <v>1</v>
      </c>
      <c r="G454" s="71">
        <v>0</v>
      </c>
      <c r="H454" s="71">
        <v>0</v>
      </c>
      <c r="I454" s="71">
        <v>0</v>
      </c>
      <c r="J454" s="71">
        <v>0</v>
      </c>
      <c r="K454" s="71">
        <v>2</v>
      </c>
      <c r="L454" s="241">
        <v>4</v>
      </c>
    </row>
    <row r="455" spans="1:12" x14ac:dyDescent="0.15">
      <c r="A455" s="240">
        <v>40316</v>
      </c>
      <c r="B455" s="71" t="s">
        <v>696</v>
      </c>
      <c r="C455" s="71" t="s">
        <v>711</v>
      </c>
      <c r="D455" s="71">
        <v>175.19033847969547</v>
      </c>
      <c r="E455" s="71">
        <v>4.067777778</v>
      </c>
      <c r="F455" s="71">
        <v>1</v>
      </c>
      <c r="G455" s="71">
        <v>0</v>
      </c>
      <c r="H455" s="71">
        <v>0</v>
      </c>
      <c r="I455" s="71">
        <v>0</v>
      </c>
      <c r="J455" s="71">
        <v>0</v>
      </c>
      <c r="K455" s="71">
        <v>2</v>
      </c>
      <c r="L455" s="241">
        <v>4</v>
      </c>
    </row>
    <row r="456" spans="1:12" x14ac:dyDescent="0.15">
      <c r="A456" s="240">
        <v>40323</v>
      </c>
      <c r="B456" s="71" t="s">
        <v>696</v>
      </c>
      <c r="C456" s="71" t="s">
        <v>711</v>
      </c>
      <c r="D456" s="71">
        <v>219.93787453701248</v>
      </c>
      <c r="E456" s="71">
        <v>4.067777778</v>
      </c>
      <c r="F456" s="71">
        <v>1</v>
      </c>
      <c r="G456" s="71">
        <v>0</v>
      </c>
      <c r="H456" s="71">
        <v>0</v>
      </c>
      <c r="I456" s="71">
        <v>0</v>
      </c>
      <c r="J456" s="71">
        <v>0</v>
      </c>
      <c r="K456" s="71">
        <v>2</v>
      </c>
      <c r="L456" s="241">
        <v>4</v>
      </c>
    </row>
    <row r="457" spans="1:12" x14ac:dyDescent="0.15">
      <c r="A457" s="240">
        <v>40330</v>
      </c>
      <c r="B457" s="71" t="s">
        <v>696</v>
      </c>
      <c r="C457" s="71" t="s">
        <v>711</v>
      </c>
      <c r="D457" s="71">
        <v>306.68417344090676</v>
      </c>
      <c r="E457" s="71">
        <v>3.7053846149999998</v>
      </c>
      <c r="F457" s="71">
        <v>1</v>
      </c>
      <c r="G457" s="71">
        <v>0</v>
      </c>
      <c r="H457" s="71">
        <v>0</v>
      </c>
      <c r="I457" s="71">
        <v>0</v>
      </c>
      <c r="J457" s="71">
        <v>0</v>
      </c>
      <c r="K457" s="71">
        <v>2</v>
      </c>
      <c r="L457" s="241">
        <v>4</v>
      </c>
    </row>
    <row r="458" spans="1:12" x14ac:dyDescent="0.15">
      <c r="A458" s="240">
        <v>40337</v>
      </c>
      <c r="B458" s="71" t="s">
        <v>696</v>
      </c>
      <c r="C458" s="71" t="s">
        <v>711</v>
      </c>
      <c r="D458" s="71">
        <v>215.11433451207219</v>
      </c>
      <c r="E458" s="71">
        <v>4.1042857140000004</v>
      </c>
      <c r="F458" s="71">
        <v>1</v>
      </c>
      <c r="G458" s="71">
        <v>0</v>
      </c>
      <c r="H458" s="71">
        <v>0</v>
      </c>
      <c r="I458" s="71">
        <v>0</v>
      </c>
      <c r="J458" s="71">
        <v>0</v>
      </c>
      <c r="K458" s="71">
        <v>2</v>
      </c>
      <c r="L458" s="241">
        <v>4</v>
      </c>
    </row>
    <row r="459" spans="1:12" x14ac:dyDescent="0.15">
      <c r="A459" s="240">
        <v>40344</v>
      </c>
      <c r="B459" s="71" t="s">
        <v>696</v>
      </c>
      <c r="C459" s="71" t="s">
        <v>711</v>
      </c>
      <c r="D459" s="71">
        <v>196.44880610037012</v>
      </c>
      <c r="E459" s="71">
        <v>4.3899999999999997</v>
      </c>
      <c r="F459" s="71">
        <v>1</v>
      </c>
      <c r="G459" s="71">
        <v>0</v>
      </c>
      <c r="H459" s="71">
        <v>1</v>
      </c>
      <c r="I459" s="71">
        <v>0</v>
      </c>
      <c r="J459" s="71">
        <v>0</v>
      </c>
      <c r="K459" s="71">
        <v>2</v>
      </c>
      <c r="L459" s="241">
        <v>4</v>
      </c>
    </row>
    <row r="460" spans="1:12" x14ac:dyDescent="0.15">
      <c r="A460" s="240">
        <v>40351</v>
      </c>
      <c r="B460" s="71" t="s">
        <v>696</v>
      </c>
      <c r="C460" s="71" t="s">
        <v>711</v>
      </c>
      <c r="D460" s="71">
        <v>366.05895897293362</v>
      </c>
      <c r="E460" s="71">
        <v>4.0823076919999997</v>
      </c>
      <c r="F460" s="71">
        <v>1</v>
      </c>
      <c r="G460" s="71">
        <v>0</v>
      </c>
      <c r="H460" s="71">
        <v>0</v>
      </c>
      <c r="I460" s="71">
        <v>1</v>
      </c>
      <c r="J460" s="71">
        <v>0</v>
      </c>
      <c r="K460" s="71">
        <v>2</v>
      </c>
      <c r="L460" s="241">
        <v>4</v>
      </c>
    </row>
    <row r="461" spans="1:12" x14ac:dyDescent="0.15">
      <c r="A461" s="240">
        <v>40358</v>
      </c>
      <c r="B461" s="71" t="s">
        <v>696</v>
      </c>
      <c r="C461" s="71" t="s">
        <v>711</v>
      </c>
      <c r="D461" s="71">
        <v>260.07669471357144</v>
      </c>
      <c r="E461" s="71">
        <v>4.056666667</v>
      </c>
      <c r="F461" s="71">
        <v>1</v>
      </c>
      <c r="G461" s="71">
        <v>0</v>
      </c>
      <c r="H461" s="71">
        <v>0</v>
      </c>
      <c r="I461" s="71">
        <v>1</v>
      </c>
      <c r="J461" s="71">
        <v>0</v>
      </c>
      <c r="K461" s="71">
        <v>2</v>
      </c>
      <c r="L461" s="241">
        <v>4</v>
      </c>
    </row>
    <row r="462" spans="1:12" x14ac:dyDescent="0.15">
      <c r="A462" s="240">
        <v>40365</v>
      </c>
      <c r="B462" s="71" t="s">
        <v>696</v>
      </c>
      <c r="C462" s="71" t="s">
        <v>711</v>
      </c>
      <c r="D462" s="71">
        <v>345.84885107787835</v>
      </c>
      <c r="E462" s="71">
        <v>3.633846154</v>
      </c>
      <c r="F462" s="71">
        <v>1</v>
      </c>
      <c r="G462" s="71">
        <v>0</v>
      </c>
      <c r="H462" s="71">
        <v>0</v>
      </c>
      <c r="I462" s="71">
        <v>1</v>
      </c>
      <c r="J462" s="71">
        <v>0</v>
      </c>
      <c r="K462" s="71">
        <v>2</v>
      </c>
      <c r="L462" s="241">
        <v>4</v>
      </c>
    </row>
    <row r="463" spans="1:12" x14ac:dyDescent="0.15">
      <c r="A463" s="240">
        <v>40372</v>
      </c>
      <c r="B463" s="71" t="s">
        <v>696</v>
      </c>
      <c r="C463" s="71" t="s">
        <v>711</v>
      </c>
      <c r="D463" s="71">
        <v>346.95121395433495</v>
      </c>
      <c r="E463" s="71">
        <v>3.6592857140000001</v>
      </c>
      <c r="F463" s="71">
        <v>1</v>
      </c>
      <c r="G463" s="71">
        <v>0</v>
      </c>
      <c r="H463" s="71">
        <v>0</v>
      </c>
      <c r="I463" s="71">
        <v>0</v>
      </c>
      <c r="J463" s="71">
        <v>1</v>
      </c>
      <c r="K463" s="71">
        <v>2</v>
      </c>
      <c r="L463" s="241">
        <v>4</v>
      </c>
    </row>
    <row r="464" spans="1:12" x14ac:dyDescent="0.15">
      <c r="A464" s="240">
        <v>40302</v>
      </c>
      <c r="B464" s="71" t="s">
        <v>696</v>
      </c>
      <c r="C464" s="71" t="s">
        <v>712</v>
      </c>
      <c r="D464" s="71">
        <v>236.51710949675538</v>
      </c>
      <c r="E464" s="71">
        <v>4.55</v>
      </c>
      <c r="F464" s="71">
        <v>1</v>
      </c>
      <c r="G464" s="71">
        <v>0</v>
      </c>
      <c r="H464" s="71">
        <v>0</v>
      </c>
      <c r="I464" s="71">
        <v>0</v>
      </c>
      <c r="J464" s="71">
        <v>0</v>
      </c>
      <c r="K464" s="71">
        <v>3</v>
      </c>
      <c r="L464" s="241">
        <v>3</v>
      </c>
    </row>
    <row r="465" spans="1:12" x14ac:dyDescent="0.15">
      <c r="A465" s="240">
        <v>40309</v>
      </c>
      <c r="B465" s="71" t="s">
        <v>696</v>
      </c>
      <c r="C465" s="71" t="s">
        <v>712</v>
      </c>
      <c r="D465" s="71">
        <v>200.76071477949364</v>
      </c>
      <c r="E465" s="71">
        <v>4.096666667</v>
      </c>
      <c r="F465" s="71">
        <v>1</v>
      </c>
      <c r="G465" s="71">
        <v>0</v>
      </c>
      <c r="H465" s="71">
        <v>0</v>
      </c>
      <c r="I465" s="71">
        <v>0</v>
      </c>
      <c r="J465" s="71">
        <v>0</v>
      </c>
      <c r="K465" s="71">
        <v>3</v>
      </c>
      <c r="L465" s="241">
        <v>3</v>
      </c>
    </row>
    <row r="466" spans="1:12" x14ac:dyDescent="0.15">
      <c r="A466" s="240">
        <v>40316</v>
      </c>
      <c r="B466" s="71" t="s">
        <v>696</v>
      </c>
      <c r="C466" s="71" t="s">
        <v>712</v>
      </c>
      <c r="D466" s="71">
        <v>255.70223472959538</v>
      </c>
      <c r="E466" s="71">
        <v>3.9366666669999999</v>
      </c>
      <c r="F466" s="71">
        <v>1</v>
      </c>
      <c r="G466" s="71">
        <v>0</v>
      </c>
      <c r="H466" s="71">
        <v>0</v>
      </c>
      <c r="I466" s="71">
        <v>0</v>
      </c>
      <c r="J466" s="71">
        <v>0</v>
      </c>
      <c r="K466" s="71">
        <v>3</v>
      </c>
      <c r="L466" s="241">
        <v>3</v>
      </c>
    </row>
    <row r="467" spans="1:12" x14ac:dyDescent="0.15">
      <c r="A467" s="240">
        <v>40323</v>
      </c>
      <c r="B467" s="71" t="s">
        <v>696</v>
      </c>
      <c r="C467" s="71" t="s">
        <v>712</v>
      </c>
      <c r="D467" s="71">
        <v>269.47292733794455</v>
      </c>
      <c r="E467" s="71">
        <v>3.84</v>
      </c>
      <c r="F467" s="71">
        <v>1</v>
      </c>
      <c r="G467" s="71">
        <v>0</v>
      </c>
      <c r="H467" s="71">
        <v>0</v>
      </c>
      <c r="I467" s="71">
        <v>0</v>
      </c>
      <c r="J467" s="71">
        <v>0</v>
      </c>
      <c r="K467" s="71">
        <v>3</v>
      </c>
      <c r="L467" s="241">
        <v>3</v>
      </c>
    </row>
    <row r="468" spans="1:12" x14ac:dyDescent="0.15">
      <c r="A468" s="240">
        <v>40330</v>
      </c>
      <c r="B468" s="71" t="s">
        <v>696</v>
      </c>
      <c r="C468" s="71" t="s">
        <v>712</v>
      </c>
      <c r="D468" s="71">
        <v>199.04757397138803</v>
      </c>
      <c r="E468" s="71">
        <v>3.73</v>
      </c>
      <c r="F468" s="71">
        <v>1</v>
      </c>
      <c r="G468" s="71">
        <v>0</v>
      </c>
      <c r="H468" s="71">
        <v>0</v>
      </c>
      <c r="I468" s="71">
        <v>0</v>
      </c>
      <c r="J468" s="71">
        <v>0</v>
      </c>
      <c r="K468" s="71">
        <v>3</v>
      </c>
      <c r="L468" s="241">
        <v>3</v>
      </c>
    </row>
    <row r="469" spans="1:12" x14ac:dyDescent="0.15">
      <c r="A469" s="240">
        <v>40337</v>
      </c>
      <c r="B469" s="71" t="s">
        <v>696</v>
      </c>
      <c r="C469" s="71" t="s">
        <v>712</v>
      </c>
      <c r="D469" s="71">
        <v>239.13177591657669</v>
      </c>
      <c r="E469" s="71">
        <v>4.34</v>
      </c>
      <c r="F469" s="71">
        <v>1</v>
      </c>
      <c r="G469" s="71">
        <v>0</v>
      </c>
      <c r="H469" s="71">
        <v>0</v>
      </c>
      <c r="I469" s="71">
        <v>0</v>
      </c>
      <c r="J469" s="71">
        <v>0</v>
      </c>
      <c r="K469" s="71">
        <v>3</v>
      </c>
      <c r="L469" s="241">
        <v>3</v>
      </c>
    </row>
    <row r="470" spans="1:12" x14ac:dyDescent="0.15">
      <c r="A470" s="240">
        <v>40344</v>
      </c>
      <c r="B470" s="71" t="s">
        <v>696</v>
      </c>
      <c r="C470" s="71" t="s">
        <v>712</v>
      </c>
      <c r="D470" s="71">
        <v>257.5351123113432</v>
      </c>
      <c r="E470" s="71">
        <v>4.096666667</v>
      </c>
      <c r="F470" s="71">
        <v>1</v>
      </c>
      <c r="G470" s="71">
        <v>0</v>
      </c>
      <c r="H470" s="71">
        <v>0</v>
      </c>
      <c r="I470" s="71">
        <v>0</v>
      </c>
      <c r="J470" s="71">
        <v>0</v>
      </c>
      <c r="K470" s="71">
        <v>3</v>
      </c>
      <c r="L470" s="241">
        <v>3</v>
      </c>
    </row>
    <row r="471" spans="1:12" x14ac:dyDescent="0.15">
      <c r="A471" s="240">
        <v>40351</v>
      </c>
      <c r="B471" s="71" t="s">
        <v>696</v>
      </c>
      <c r="C471" s="71" t="s">
        <v>712</v>
      </c>
      <c r="D471" s="71">
        <v>467.47352684834885</v>
      </c>
      <c r="E471" s="71">
        <v>4.096666667</v>
      </c>
      <c r="F471" s="71">
        <v>1</v>
      </c>
      <c r="G471" s="71">
        <v>0</v>
      </c>
      <c r="H471" s="71">
        <v>1</v>
      </c>
      <c r="I471" s="71">
        <v>0</v>
      </c>
      <c r="J471" s="71">
        <v>0</v>
      </c>
      <c r="K471" s="71">
        <v>3</v>
      </c>
      <c r="L471" s="241">
        <v>3</v>
      </c>
    </row>
    <row r="472" spans="1:12" x14ac:dyDescent="0.15">
      <c r="A472" s="240">
        <v>40358</v>
      </c>
      <c r="B472" s="71" t="s">
        <v>696</v>
      </c>
      <c r="C472" s="71" t="s">
        <v>712</v>
      </c>
      <c r="D472" s="71">
        <v>487.99911748131194</v>
      </c>
      <c r="E472" s="71">
        <v>4.34</v>
      </c>
      <c r="F472" s="71">
        <v>1</v>
      </c>
      <c r="G472" s="71">
        <v>0</v>
      </c>
      <c r="H472" s="71">
        <v>1</v>
      </c>
      <c r="I472" s="71">
        <v>1</v>
      </c>
      <c r="J472" s="71">
        <v>0</v>
      </c>
      <c r="K472" s="71">
        <v>3</v>
      </c>
      <c r="L472" s="241">
        <v>3</v>
      </c>
    </row>
    <row r="473" spans="1:12" x14ac:dyDescent="0.15">
      <c r="A473" s="240">
        <v>40365</v>
      </c>
      <c r="B473" s="71" t="s">
        <v>696</v>
      </c>
      <c r="C473" s="71" t="s">
        <v>712</v>
      </c>
      <c r="D473" s="71">
        <v>296.34238692431927</v>
      </c>
      <c r="E473" s="71">
        <v>3.681333333</v>
      </c>
      <c r="F473" s="71">
        <v>1</v>
      </c>
      <c r="G473" s="71">
        <v>0</v>
      </c>
      <c r="H473" s="71">
        <v>0</v>
      </c>
      <c r="I473" s="71">
        <v>1</v>
      </c>
      <c r="J473" s="71">
        <v>0</v>
      </c>
      <c r="K473" s="71">
        <v>3</v>
      </c>
      <c r="L473" s="241">
        <v>3</v>
      </c>
    </row>
    <row r="474" spans="1:12" x14ac:dyDescent="0.15">
      <c r="A474" s="240">
        <v>40372</v>
      </c>
      <c r="B474" s="71" t="s">
        <v>696</v>
      </c>
      <c r="C474" s="71" t="s">
        <v>712</v>
      </c>
      <c r="D474" s="71">
        <v>329.35000751741717</v>
      </c>
      <c r="E474" s="71">
        <v>3.9506250000000001</v>
      </c>
      <c r="F474" s="71">
        <v>1</v>
      </c>
      <c r="G474" s="71">
        <v>0</v>
      </c>
      <c r="H474" s="71">
        <v>0</v>
      </c>
      <c r="I474" s="71">
        <v>1</v>
      </c>
      <c r="J474" s="71">
        <v>0</v>
      </c>
      <c r="K474" s="71">
        <v>3</v>
      </c>
      <c r="L474" s="241">
        <v>3</v>
      </c>
    </row>
    <row r="475" spans="1:12" x14ac:dyDescent="0.15">
      <c r="A475" s="240">
        <v>40302</v>
      </c>
      <c r="B475" s="71" t="s">
        <v>534</v>
      </c>
      <c r="C475" s="71" t="s">
        <v>713</v>
      </c>
      <c r="D475" s="71">
        <v>185.93067785169436</v>
      </c>
      <c r="E475" s="71">
        <v>4.2042857140000001</v>
      </c>
      <c r="F475" s="71">
        <v>0</v>
      </c>
      <c r="G475" s="71">
        <v>0</v>
      </c>
      <c r="H475" s="71">
        <v>0</v>
      </c>
      <c r="I475" s="71">
        <v>0</v>
      </c>
      <c r="J475" s="71">
        <v>0</v>
      </c>
      <c r="K475" s="71">
        <v>2</v>
      </c>
      <c r="L475" s="241">
        <v>5</v>
      </c>
    </row>
    <row r="476" spans="1:12" x14ac:dyDescent="0.15">
      <c r="A476" s="240">
        <v>40309</v>
      </c>
      <c r="B476" s="71" t="s">
        <v>534</v>
      </c>
      <c r="C476" s="71" t="s">
        <v>713</v>
      </c>
      <c r="D476" s="71">
        <v>139.78138217043124</v>
      </c>
      <c r="E476" s="71">
        <v>4.2042857140000001</v>
      </c>
      <c r="F476" s="71">
        <v>0</v>
      </c>
      <c r="G476" s="71">
        <v>0</v>
      </c>
      <c r="H476" s="71">
        <v>0</v>
      </c>
      <c r="I476" s="71">
        <v>0</v>
      </c>
      <c r="J476" s="71">
        <v>0</v>
      </c>
      <c r="K476" s="71">
        <v>2</v>
      </c>
      <c r="L476" s="241">
        <v>5</v>
      </c>
    </row>
    <row r="477" spans="1:12" x14ac:dyDescent="0.15">
      <c r="A477" s="240">
        <v>40316</v>
      </c>
      <c r="B477" s="71" t="s">
        <v>534</v>
      </c>
      <c r="C477" s="71" t="s">
        <v>713</v>
      </c>
      <c r="D477" s="71">
        <v>148.0362942262577</v>
      </c>
      <c r="E477" s="71">
        <v>3.7566666670000002</v>
      </c>
      <c r="F477" s="71">
        <v>0</v>
      </c>
      <c r="G477" s="71">
        <v>0</v>
      </c>
      <c r="H477" s="71">
        <v>0</v>
      </c>
      <c r="I477" s="71">
        <v>0</v>
      </c>
      <c r="J477" s="71">
        <v>0</v>
      </c>
      <c r="K477" s="71">
        <v>2</v>
      </c>
      <c r="L477" s="241">
        <v>5</v>
      </c>
    </row>
    <row r="478" spans="1:12" x14ac:dyDescent="0.15">
      <c r="A478" s="240">
        <v>40323</v>
      </c>
      <c r="B478" s="71" t="s">
        <v>534</v>
      </c>
      <c r="C478" s="71" t="s">
        <v>713</v>
      </c>
      <c r="D478" s="71">
        <v>188.05332765225825</v>
      </c>
      <c r="E478" s="71">
        <v>3.8614285709999998</v>
      </c>
      <c r="F478" s="71">
        <v>0</v>
      </c>
      <c r="G478" s="71">
        <v>0</v>
      </c>
      <c r="H478" s="71">
        <v>0</v>
      </c>
      <c r="I478" s="71">
        <v>0</v>
      </c>
      <c r="J478" s="71">
        <v>0</v>
      </c>
      <c r="K478" s="71">
        <v>2</v>
      </c>
      <c r="L478" s="241">
        <v>5</v>
      </c>
    </row>
    <row r="479" spans="1:12" x14ac:dyDescent="0.15">
      <c r="A479" s="240">
        <v>40330</v>
      </c>
      <c r="B479" s="71" t="s">
        <v>534</v>
      </c>
      <c r="C479" s="71" t="s">
        <v>713</v>
      </c>
      <c r="D479" s="71">
        <v>186.24054578756517</v>
      </c>
      <c r="E479" s="71">
        <v>3.8614285709999998</v>
      </c>
      <c r="F479" s="71">
        <v>0</v>
      </c>
      <c r="G479" s="71">
        <v>0</v>
      </c>
      <c r="H479" s="71">
        <v>0</v>
      </c>
      <c r="I479" s="71">
        <v>0</v>
      </c>
      <c r="J479" s="71">
        <v>0</v>
      </c>
      <c r="K479" s="71">
        <v>2</v>
      </c>
      <c r="L479" s="241">
        <v>5</v>
      </c>
    </row>
    <row r="480" spans="1:12" x14ac:dyDescent="0.15">
      <c r="A480" s="240">
        <v>40337</v>
      </c>
      <c r="B480" s="71" t="s">
        <v>534</v>
      </c>
      <c r="C480" s="71" t="s">
        <v>713</v>
      </c>
      <c r="D480" s="71">
        <v>167.50956760941671</v>
      </c>
      <c r="E480" s="71">
        <v>4.2042857140000001</v>
      </c>
      <c r="F480" s="71">
        <v>0</v>
      </c>
      <c r="G480" s="71">
        <v>0</v>
      </c>
      <c r="H480" s="71">
        <v>0</v>
      </c>
      <c r="I480" s="71">
        <v>0</v>
      </c>
      <c r="J480" s="71">
        <v>0</v>
      </c>
      <c r="K480" s="71">
        <v>2</v>
      </c>
      <c r="L480" s="241">
        <v>5</v>
      </c>
    </row>
    <row r="481" spans="1:12" x14ac:dyDescent="0.15">
      <c r="A481" s="240">
        <v>40344</v>
      </c>
      <c r="B481" s="71" t="s">
        <v>534</v>
      </c>
      <c r="C481" s="71" t="s">
        <v>713</v>
      </c>
      <c r="D481" s="71">
        <v>106.25215438591715</v>
      </c>
      <c r="E481" s="71">
        <v>4.1566666669999996</v>
      </c>
      <c r="F481" s="71">
        <v>0</v>
      </c>
      <c r="G481" s="71">
        <v>0</v>
      </c>
      <c r="H481" s="71">
        <v>0</v>
      </c>
      <c r="I481" s="71">
        <v>0</v>
      </c>
      <c r="J481" s="71">
        <v>0</v>
      </c>
      <c r="K481" s="71">
        <v>2</v>
      </c>
      <c r="L481" s="241">
        <v>5</v>
      </c>
    </row>
    <row r="482" spans="1:12" x14ac:dyDescent="0.15">
      <c r="A482" s="240">
        <v>40351</v>
      </c>
      <c r="B482" s="71" t="s">
        <v>534</v>
      </c>
      <c r="C482" s="71" t="s">
        <v>713</v>
      </c>
      <c r="D482" s="71">
        <v>167.94479187981128</v>
      </c>
      <c r="E482" s="71">
        <v>4.1150000000000002</v>
      </c>
      <c r="F482" s="71">
        <v>0</v>
      </c>
      <c r="G482" s="71">
        <v>0</v>
      </c>
      <c r="H482" s="71">
        <v>0</v>
      </c>
      <c r="I482" s="71">
        <v>0</v>
      </c>
      <c r="J482" s="71">
        <v>0</v>
      </c>
      <c r="K482" s="71">
        <v>2</v>
      </c>
      <c r="L482" s="241">
        <v>5</v>
      </c>
    </row>
    <row r="483" spans="1:12" x14ac:dyDescent="0.15">
      <c r="A483" s="240">
        <v>40358</v>
      </c>
      <c r="B483" s="71" t="s">
        <v>534</v>
      </c>
      <c r="C483" s="71" t="s">
        <v>713</v>
      </c>
      <c r="D483" s="71">
        <v>87.516367526594024</v>
      </c>
      <c r="E483" s="71">
        <v>4.2042857140000001</v>
      </c>
      <c r="F483" s="71">
        <v>0</v>
      </c>
      <c r="G483" s="71">
        <v>0</v>
      </c>
      <c r="H483" s="71">
        <v>0</v>
      </c>
      <c r="I483" s="71">
        <v>0</v>
      </c>
      <c r="J483" s="71">
        <v>0</v>
      </c>
      <c r="K483" s="71">
        <v>2</v>
      </c>
      <c r="L483" s="241">
        <v>5</v>
      </c>
    </row>
    <row r="484" spans="1:12" x14ac:dyDescent="0.15">
      <c r="A484" s="240">
        <v>40365</v>
      </c>
      <c r="B484" s="71" t="s">
        <v>534</v>
      </c>
      <c r="C484" s="71" t="s">
        <v>713</v>
      </c>
      <c r="D484" s="71">
        <v>171.45285503751984</v>
      </c>
      <c r="E484" s="71">
        <v>3.78</v>
      </c>
      <c r="F484" s="71">
        <v>0</v>
      </c>
      <c r="G484" s="71">
        <v>0</v>
      </c>
      <c r="H484" s="71">
        <v>0</v>
      </c>
      <c r="I484" s="71">
        <v>0</v>
      </c>
      <c r="J484" s="71">
        <v>0</v>
      </c>
      <c r="K484" s="71">
        <v>2</v>
      </c>
      <c r="L484" s="241">
        <v>5</v>
      </c>
    </row>
    <row r="485" spans="1:12" x14ac:dyDescent="0.15">
      <c r="A485" s="240">
        <v>40372</v>
      </c>
      <c r="B485" s="71" t="s">
        <v>534</v>
      </c>
      <c r="C485" s="71" t="s">
        <v>713</v>
      </c>
      <c r="D485" s="71">
        <v>116.25538178572272</v>
      </c>
      <c r="E485" s="71">
        <v>3.2733333330000001</v>
      </c>
      <c r="F485" s="71">
        <v>0</v>
      </c>
      <c r="G485" s="71">
        <v>0</v>
      </c>
      <c r="H485" s="71">
        <v>0</v>
      </c>
      <c r="I485" s="71">
        <v>0</v>
      </c>
      <c r="J485" s="71">
        <v>0</v>
      </c>
      <c r="K485" s="71">
        <v>2</v>
      </c>
      <c r="L485" s="241">
        <v>5</v>
      </c>
    </row>
    <row r="486" spans="1:12" x14ac:dyDescent="0.15">
      <c r="A486" s="240">
        <v>40302</v>
      </c>
      <c r="B486" s="71" t="s">
        <v>534</v>
      </c>
      <c r="C486" s="71" t="s">
        <v>714</v>
      </c>
      <c r="D486" s="71">
        <v>156.18498714315612</v>
      </c>
      <c r="E486" s="71">
        <v>4.2042857140000001</v>
      </c>
      <c r="F486" s="71">
        <v>0</v>
      </c>
      <c r="G486" s="71">
        <v>0</v>
      </c>
      <c r="H486" s="71">
        <v>0</v>
      </c>
      <c r="I486" s="71">
        <v>0</v>
      </c>
      <c r="J486" s="71">
        <v>0</v>
      </c>
      <c r="K486" s="71">
        <v>2</v>
      </c>
      <c r="L486" s="241">
        <v>0</v>
      </c>
    </row>
    <row r="487" spans="1:12" x14ac:dyDescent="0.15">
      <c r="A487" s="240">
        <v>40309</v>
      </c>
      <c r="B487" s="71" t="s">
        <v>534</v>
      </c>
      <c r="C487" s="71" t="s">
        <v>714</v>
      </c>
      <c r="D487" s="71">
        <v>208.03543903928815</v>
      </c>
      <c r="E487" s="71">
        <v>4.1185714290000002</v>
      </c>
      <c r="F487" s="71">
        <v>0</v>
      </c>
      <c r="G487" s="71">
        <v>0</v>
      </c>
      <c r="H487" s="71">
        <v>0</v>
      </c>
      <c r="I487" s="71">
        <v>0</v>
      </c>
      <c r="J487" s="71">
        <v>0</v>
      </c>
      <c r="K487" s="71">
        <v>2</v>
      </c>
      <c r="L487" s="241">
        <v>0</v>
      </c>
    </row>
    <row r="488" spans="1:12" x14ac:dyDescent="0.15">
      <c r="A488" s="240">
        <v>40316</v>
      </c>
      <c r="B488" s="71" t="s">
        <v>534</v>
      </c>
      <c r="C488" s="71" t="s">
        <v>714</v>
      </c>
      <c r="D488" s="71">
        <v>165.1392012787361</v>
      </c>
      <c r="E488" s="71">
        <v>3.8614285709999998</v>
      </c>
      <c r="F488" s="71">
        <v>0</v>
      </c>
      <c r="G488" s="71">
        <v>0</v>
      </c>
      <c r="H488" s="71">
        <v>0</v>
      </c>
      <c r="I488" s="71">
        <v>0</v>
      </c>
      <c r="J488" s="71">
        <v>0</v>
      </c>
      <c r="K488" s="71">
        <v>2</v>
      </c>
      <c r="L488" s="241">
        <v>0</v>
      </c>
    </row>
    <row r="489" spans="1:12" x14ac:dyDescent="0.15">
      <c r="A489" s="240">
        <v>40323</v>
      </c>
      <c r="B489" s="71" t="s">
        <v>534</v>
      </c>
      <c r="C489" s="71" t="s">
        <v>714</v>
      </c>
      <c r="D489" s="71">
        <v>165.86791419546105</v>
      </c>
      <c r="E489" s="71">
        <v>3.8614285709999998</v>
      </c>
      <c r="F489" s="71">
        <v>0</v>
      </c>
      <c r="G489" s="71">
        <v>0</v>
      </c>
      <c r="H489" s="71">
        <v>0</v>
      </c>
      <c r="I489" s="71">
        <v>0</v>
      </c>
      <c r="J489" s="71">
        <v>0</v>
      </c>
      <c r="K489" s="71">
        <v>2</v>
      </c>
      <c r="L489" s="241">
        <v>0</v>
      </c>
    </row>
    <row r="490" spans="1:12" x14ac:dyDescent="0.15">
      <c r="A490" s="240">
        <v>40330</v>
      </c>
      <c r="B490" s="71" t="s">
        <v>534</v>
      </c>
      <c r="C490" s="71" t="s">
        <v>714</v>
      </c>
      <c r="D490" s="71">
        <v>134.3364436525095</v>
      </c>
      <c r="E490" s="71">
        <v>3.7566666670000002</v>
      </c>
      <c r="F490" s="71">
        <v>0</v>
      </c>
      <c r="G490" s="71">
        <v>0</v>
      </c>
      <c r="H490" s="71">
        <v>0</v>
      </c>
      <c r="I490" s="71">
        <v>0</v>
      </c>
      <c r="J490" s="71">
        <v>0</v>
      </c>
      <c r="K490" s="71">
        <v>2</v>
      </c>
      <c r="L490" s="241">
        <v>0</v>
      </c>
    </row>
    <row r="491" spans="1:12" x14ac:dyDescent="0.15">
      <c r="A491" s="240">
        <v>40337</v>
      </c>
      <c r="B491" s="71" t="s">
        <v>534</v>
      </c>
      <c r="C491" s="71" t="s">
        <v>714</v>
      </c>
      <c r="D491" s="71">
        <v>187.07895060685277</v>
      </c>
      <c r="E491" s="71">
        <v>4.2042857140000001</v>
      </c>
      <c r="F491" s="71">
        <v>0</v>
      </c>
      <c r="G491" s="71">
        <v>0</v>
      </c>
      <c r="H491" s="71">
        <v>0</v>
      </c>
      <c r="I491" s="71">
        <v>0</v>
      </c>
      <c r="J491" s="71">
        <v>0</v>
      </c>
      <c r="K491" s="71">
        <v>2</v>
      </c>
      <c r="L491" s="241">
        <v>0</v>
      </c>
    </row>
    <row r="492" spans="1:12" x14ac:dyDescent="0.15">
      <c r="A492" s="240">
        <v>40344</v>
      </c>
      <c r="B492" s="71" t="s">
        <v>534</v>
      </c>
      <c r="C492" s="71" t="s">
        <v>714</v>
      </c>
      <c r="D492" s="71">
        <v>230.61403857519278</v>
      </c>
      <c r="E492" s="71">
        <v>4.2042857140000001</v>
      </c>
      <c r="F492" s="71">
        <v>0</v>
      </c>
      <c r="G492" s="71">
        <v>0</v>
      </c>
      <c r="H492" s="71">
        <v>0</v>
      </c>
      <c r="I492" s="71">
        <v>0</v>
      </c>
      <c r="J492" s="71">
        <v>0</v>
      </c>
      <c r="K492" s="71">
        <v>2</v>
      </c>
      <c r="L492" s="241">
        <v>0</v>
      </c>
    </row>
    <row r="493" spans="1:12" x14ac:dyDescent="0.15">
      <c r="A493" s="240">
        <v>40351</v>
      </c>
      <c r="B493" s="71" t="s">
        <v>534</v>
      </c>
      <c r="C493" s="71" t="s">
        <v>714</v>
      </c>
      <c r="D493" s="71">
        <v>150.45427153164584</v>
      </c>
      <c r="E493" s="71">
        <v>4.2042857140000001</v>
      </c>
      <c r="F493" s="71">
        <v>0</v>
      </c>
      <c r="G493" s="71">
        <v>0</v>
      </c>
      <c r="H493" s="71">
        <v>0</v>
      </c>
      <c r="I493" s="71">
        <v>0</v>
      </c>
      <c r="J493" s="71">
        <v>0</v>
      </c>
      <c r="K493" s="71">
        <v>2</v>
      </c>
      <c r="L493" s="241">
        <v>0</v>
      </c>
    </row>
    <row r="494" spans="1:12" x14ac:dyDescent="0.15">
      <c r="A494" s="240">
        <v>40358</v>
      </c>
      <c r="B494" s="71" t="s">
        <v>534</v>
      </c>
      <c r="C494" s="71" t="s">
        <v>714</v>
      </c>
      <c r="D494" s="71">
        <v>303.29102884007824</v>
      </c>
      <c r="E494" s="71">
        <v>3.8233333329999999</v>
      </c>
      <c r="F494" s="71">
        <v>0</v>
      </c>
      <c r="G494" s="71">
        <v>0</v>
      </c>
      <c r="H494" s="71">
        <v>0</v>
      </c>
      <c r="I494" s="71">
        <v>0</v>
      </c>
      <c r="J494" s="71">
        <v>0</v>
      </c>
      <c r="K494" s="71">
        <v>2</v>
      </c>
      <c r="L494" s="241">
        <v>0</v>
      </c>
    </row>
    <row r="495" spans="1:12" x14ac:dyDescent="0.15">
      <c r="A495" s="240">
        <v>40365</v>
      </c>
      <c r="B495" s="71" t="s">
        <v>534</v>
      </c>
      <c r="C495" s="71" t="s">
        <v>714</v>
      </c>
      <c r="D495" s="71">
        <v>256.18144733588514</v>
      </c>
      <c r="E495" s="71">
        <v>3.0960000000000001</v>
      </c>
      <c r="F495" s="71">
        <v>0</v>
      </c>
      <c r="G495" s="71">
        <v>0</v>
      </c>
      <c r="H495" s="71">
        <v>0</v>
      </c>
      <c r="I495" s="71">
        <v>0</v>
      </c>
      <c r="J495" s="71">
        <v>0</v>
      </c>
      <c r="K495" s="71">
        <v>2</v>
      </c>
      <c r="L495" s="241">
        <v>0</v>
      </c>
    </row>
    <row r="496" spans="1:12" x14ac:dyDescent="0.15">
      <c r="A496" s="240">
        <v>40372</v>
      </c>
      <c r="B496" s="71" t="s">
        <v>534</v>
      </c>
      <c r="C496" s="71" t="s">
        <v>714</v>
      </c>
      <c r="D496" s="71">
        <v>241.45294253463231</v>
      </c>
      <c r="E496" s="71">
        <v>3.0960000000000001</v>
      </c>
      <c r="F496" s="71">
        <v>0</v>
      </c>
      <c r="G496" s="71">
        <v>0</v>
      </c>
      <c r="H496" s="71">
        <v>0</v>
      </c>
      <c r="I496" s="71">
        <v>0</v>
      </c>
      <c r="J496" s="71">
        <v>0</v>
      </c>
      <c r="K496" s="71">
        <v>2</v>
      </c>
      <c r="L496" s="241">
        <v>0</v>
      </c>
    </row>
    <row r="497" spans="1:12" x14ac:dyDescent="0.15">
      <c r="A497" s="240">
        <v>40302</v>
      </c>
      <c r="B497" s="71" t="s">
        <v>534</v>
      </c>
      <c r="C497" s="71" t="s">
        <v>715</v>
      </c>
      <c r="D497" s="71">
        <v>170.86965325119607</v>
      </c>
      <c r="E497" s="71">
        <v>4.2042857140000001</v>
      </c>
      <c r="F497" s="71">
        <v>0</v>
      </c>
      <c r="G497" s="71">
        <v>0</v>
      </c>
      <c r="H497" s="71">
        <v>0</v>
      </c>
      <c r="I497" s="71">
        <v>0</v>
      </c>
      <c r="J497" s="71">
        <v>0</v>
      </c>
      <c r="K497" s="71">
        <v>1</v>
      </c>
      <c r="L497" s="241">
        <v>1</v>
      </c>
    </row>
    <row r="498" spans="1:12" x14ac:dyDescent="0.15">
      <c r="A498" s="240">
        <v>40309</v>
      </c>
      <c r="B498" s="71" t="s">
        <v>534</v>
      </c>
      <c r="C498" s="71" t="s">
        <v>715</v>
      </c>
      <c r="D498" s="71">
        <v>181.3218606763065</v>
      </c>
      <c r="E498" s="71">
        <v>4.1442857139999996</v>
      </c>
      <c r="F498" s="71">
        <v>0</v>
      </c>
      <c r="G498" s="71">
        <v>0</v>
      </c>
      <c r="H498" s="71">
        <v>0</v>
      </c>
      <c r="I498" s="71">
        <v>0</v>
      </c>
      <c r="J498" s="71">
        <v>0</v>
      </c>
      <c r="K498" s="71">
        <v>1</v>
      </c>
      <c r="L498" s="241">
        <v>1</v>
      </c>
    </row>
    <row r="499" spans="1:12" x14ac:dyDescent="0.15">
      <c r="A499" s="240">
        <v>40316</v>
      </c>
      <c r="B499" s="71" t="s">
        <v>534</v>
      </c>
      <c r="C499" s="71" t="s">
        <v>715</v>
      </c>
      <c r="D499" s="71">
        <v>207.62913381436493</v>
      </c>
      <c r="E499" s="71">
        <v>3.8614285709999998</v>
      </c>
      <c r="F499" s="71">
        <v>0</v>
      </c>
      <c r="G499" s="71">
        <v>0</v>
      </c>
      <c r="H499" s="71">
        <v>0</v>
      </c>
      <c r="I499" s="71">
        <v>0</v>
      </c>
      <c r="J499" s="71">
        <v>0</v>
      </c>
      <c r="K499" s="71">
        <v>1</v>
      </c>
      <c r="L499" s="241">
        <v>1</v>
      </c>
    </row>
    <row r="500" spans="1:12" x14ac:dyDescent="0.15">
      <c r="A500" s="240">
        <v>40323</v>
      </c>
      <c r="B500" s="71" t="s">
        <v>534</v>
      </c>
      <c r="C500" s="71" t="s">
        <v>715</v>
      </c>
      <c r="D500" s="71">
        <v>275.83140617629022</v>
      </c>
      <c r="E500" s="71">
        <v>3.8614285709999998</v>
      </c>
      <c r="F500" s="71">
        <v>0</v>
      </c>
      <c r="G500" s="71">
        <v>0</v>
      </c>
      <c r="H500" s="71">
        <v>0</v>
      </c>
      <c r="I500" s="71">
        <v>0</v>
      </c>
      <c r="J500" s="71">
        <v>0</v>
      </c>
      <c r="K500" s="71">
        <v>1</v>
      </c>
      <c r="L500" s="241">
        <v>1</v>
      </c>
    </row>
    <row r="501" spans="1:12" x14ac:dyDescent="0.15">
      <c r="A501" s="240">
        <v>40330</v>
      </c>
      <c r="B501" s="71" t="s">
        <v>534</v>
      </c>
      <c r="C501" s="71" t="s">
        <v>715</v>
      </c>
      <c r="D501" s="71">
        <v>265.69911230812693</v>
      </c>
      <c r="E501" s="71">
        <v>3.8614285709999998</v>
      </c>
      <c r="F501" s="71">
        <v>0</v>
      </c>
      <c r="G501" s="71">
        <v>0</v>
      </c>
      <c r="H501" s="71">
        <v>0</v>
      </c>
      <c r="I501" s="71">
        <v>0</v>
      </c>
      <c r="J501" s="71">
        <v>0</v>
      </c>
      <c r="K501" s="71">
        <v>1</v>
      </c>
      <c r="L501" s="241">
        <v>1</v>
      </c>
    </row>
    <row r="502" spans="1:12" x14ac:dyDescent="0.15">
      <c r="A502" s="240">
        <v>40337</v>
      </c>
      <c r="B502" s="71" t="s">
        <v>534</v>
      </c>
      <c r="C502" s="71" t="s">
        <v>715</v>
      </c>
      <c r="D502" s="71">
        <v>175.77994787357068</v>
      </c>
      <c r="E502" s="71">
        <v>4.2042857140000001</v>
      </c>
      <c r="F502" s="71">
        <v>0</v>
      </c>
      <c r="G502" s="71">
        <v>0</v>
      </c>
      <c r="H502" s="71">
        <v>0</v>
      </c>
      <c r="I502" s="71">
        <v>0</v>
      </c>
      <c r="J502" s="71">
        <v>0</v>
      </c>
      <c r="K502" s="71">
        <v>1</v>
      </c>
      <c r="L502" s="241">
        <v>1</v>
      </c>
    </row>
    <row r="503" spans="1:12" x14ac:dyDescent="0.15">
      <c r="A503" s="240">
        <v>40344</v>
      </c>
      <c r="B503" s="71" t="s">
        <v>534</v>
      </c>
      <c r="C503" s="71" t="s">
        <v>715</v>
      </c>
      <c r="D503" s="71">
        <v>259.85764405059939</v>
      </c>
      <c r="E503" s="71">
        <v>4.2042857140000001</v>
      </c>
      <c r="F503" s="71">
        <v>0</v>
      </c>
      <c r="G503" s="71">
        <v>0</v>
      </c>
      <c r="H503" s="71">
        <v>0</v>
      </c>
      <c r="I503" s="71">
        <v>0</v>
      </c>
      <c r="J503" s="71">
        <v>0</v>
      </c>
      <c r="K503" s="71">
        <v>1</v>
      </c>
      <c r="L503" s="241">
        <v>1</v>
      </c>
    </row>
    <row r="504" spans="1:12" x14ac:dyDescent="0.15">
      <c r="A504" s="240">
        <v>40351</v>
      </c>
      <c r="B504" s="71" t="s">
        <v>534</v>
      </c>
      <c r="C504" s="71" t="s">
        <v>715</v>
      </c>
      <c r="D504" s="71">
        <v>178.21758210270929</v>
      </c>
      <c r="E504" s="71">
        <v>4.2042857140000001</v>
      </c>
      <c r="F504" s="71">
        <v>0</v>
      </c>
      <c r="G504" s="71">
        <v>0</v>
      </c>
      <c r="H504" s="71">
        <v>0</v>
      </c>
      <c r="I504" s="71">
        <v>0</v>
      </c>
      <c r="J504" s="71">
        <v>0</v>
      </c>
      <c r="K504" s="71">
        <v>1</v>
      </c>
      <c r="L504" s="241">
        <v>1</v>
      </c>
    </row>
    <row r="505" spans="1:12" x14ac:dyDescent="0.15">
      <c r="A505" s="240">
        <v>40358</v>
      </c>
      <c r="B505" s="71" t="s">
        <v>534</v>
      </c>
      <c r="C505" s="71" t="s">
        <v>715</v>
      </c>
      <c r="D505" s="71">
        <v>257.44903898749823</v>
      </c>
      <c r="E505" s="71">
        <v>4.2042857140000001</v>
      </c>
      <c r="F505" s="71">
        <v>0</v>
      </c>
      <c r="G505" s="71">
        <v>0</v>
      </c>
      <c r="H505" s="71">
        <v>0</v>
      </c>
      <c r="I505" s="71">
        <v>0</v>
      </c>
      <c r="J505" s="71">
        <v>0</v>
      </c>
      <c r="K505" s="71">
        <v>1</v>
      </c>
      <c r="L505" s="241">
        <v>1</v>
      </c>
    </row>
    <row r="506" spans="1:12" x14ac:dyDescent="0.15">
      <c r="A506" s="240">
        <v>40365</v>
      </c>
      <c r="B506" s="71" t="s">
        <v>534</v>
      </c>
      <c r="C506" s="71" t="s">
        <v>715</v>
      </c>
      <c r="D506" s="71">
        <v>157.42434823148506</v>
      </c>
      <c r="E506" s="71">
        <v>3.78</v>
      </c>
      <c r="F506" s="71">
        <v>0</v>
      </c>
      <c r="G506" s="71">
        <v>0</v>
      </c>
      <c r="H506" s="71">
        <v>0</v>
      </c>
      <c r="I506" s="71">
        <v>0</v>
      </c>
      <c r="J506" s="71">
        <v>0</v>
      </c>
      <c r="K506" s="71">
        <v>1</v>
      </c>
      <c r="L506" s="241">
        <v>1</v>
      </c>
    </row>
    <row r="507" spans="1:12" x14ac:dyDescent="0.15">
      <c r="A507" s="240">
        <v>40372</v>
      </c>
      <c r="B507" s="71" t="s">
        <v>534</v>
      </c>
      <c r="C507" s="71" t="s">
        <v>715</v>
      </c>
      <c r="D507" s="71">
        <v>217.67586032582702</v>
      </c>
      <c r="E507" s="71">
        <v>3.4242857139999998</v>
      </c>
      <c r="F507" s="71">
        <v>0</v>
      </c>
      <c r="G507" s="71">
        <v>0</v>
      </c>
      <c r="H507" s="71">
        <v>0</v>
      </c>
      <c r="I507" s="71">
        <v>0</v>
      </c>
      <c r="J507" s="71">
        <v>0</v>
      </c>
      <c r="K507" s="71">
        <v>1</v>
      </c>
      <c r="L507" s="241">
        <v>1</v>
      </c>
    </row>
    <row r="508" spans="1:12" x14ac:dyDescent="0.15">
      <c r="A508" s="240">
        <v>40302</v>
      </c>
      <c r="B508" s="71" t="s">
        <v>534</v>
      </c>
      <c r="C508" s="71" t="s">
        <v>716</v>
      </c>
      <c r="D508" s="71">
        <v>111.15614373321863</v>
      </c>
      <c r="E508" s="71">
        <v>4.2042857140000001</v>
      </c>
      <c r="F508" s="71">
        <v>0</v>
      </c>
      <c r="G508" s="71">
        <v>0</v>
      </c>
      <c r="H508" s="71">
        <v>0</v>
      </c>
      <c r="I508" s="71">
        <v>0</v>
      </c>
      <c r="J508" s="71">
        <v>0</v>
      </c>
      <c r="K508" s="71">
        <v>2</v>
      </c>
      <c r="L508" s="241">
        <v>1</v>
      </c>
    </row>
    <row r="509" spans="1:12" x14ac:dyDescent="0.15">
      <c r="A509" s="240">
        <v>40309</v>
      </c>
      <c r="B509" s="71" t="s">
        <v>534</v>
      </c>
      <c r="C509" s="71" t="s">
        <v>716</v>
      </c>
      <c r="D509" s="71">
        <v>193.7750911858125</v>
      </c>
      <c r="E509" s="71">
        <v>4.2042857140000001</v>
      </c>
      <c r="F509" s="71">
        <v>0</v>
      </c>
      <c r="G509" s="71">
        <v>0</v>
      </c>
      <c r="H509" s="71">
        <v>0</v>
      </c>
      <c r="I509" s="71">
        <v>0</v>
      </c>
      <c r="J509" s="71">
        <v>0</v>
      </c>
      <c r="K509" s="71">
        <v>2</v>
      </c>
      <c r="L509" s="241">
        <v>1</v>
      </c>
    </row>
    <row r="510" spans="1:12" x14ac:dyDescent="0.15">
      <c r="A510" s="240">
        <v>40316</v>
      </c>
      <c r="B510" s="71" t="s">
        <v>534</v>
      </c>
      <c r="C510" s="71" t="s">
        <v>716</v>
      </c>
      <c r="D510" s="71">
        <v>119.110888478872</v>
      </c>
      <c r="E510" s="71">
        <v>3.8614285709999998</v>
      </c>
      <c r="F510" s="71">
        <v>0</v>
      </c>
      <c r="G510" s="71">
        <v>0</v>
      </c>
      <c r="H510" s="71">
        <v>0</v>
      </c>
      <c r="I510" s="71">
        <v>0</v>
      </c>
      <c r="J510" s="71">
        <v>0</v>
      </c>
      <c r="K510" s="71">
        <v>2</v>
      </c>
      <c r="L510" s="241">
        <v>1</v>
      </c>
    </row>
    <row r="511" spans="1:12" x14ac:dyDescent="0.15">
      <c r="A511" s="240">
        <v>40323</v>
      </c>
      <c r="B511" s="71" t="s">
        <v>534</v>
      </c>
      <c r="C511" s="71" t="s">
        <v>716</v>
      </c>
      <c r="D511" s="71">
        <v>260.31146718581414</v>
      </c>
      <c r="E511" s="71">
        <v>3.8614285709999998</v>
      </c>
      <c r="F511" s="71">
        <v>0</v>
      </c>
      <c r="G511" s="71">
        <v>0</v>
      </c>
      <c r="H511" s="71">
        <v>0</v>
      </c>
      <c r="I511" s="71">
        <v>0</v>
      </c>
      <c r="J511" s="71">
        <v>0</v>
      </c>
      <c r="K511" s="71">
        <v>2</v>
      </c>
      <c r="L511" s="241">
        <v>1</v>
      </c>
    </row>
    <row r="512" spans="1:12" x14ac:dyDescent="0.15">
      <c r="A512" s="240">
        <v>40330</v>
      </c>
      <c r="B512" s="71" t="s">
        <v>534</v>
      </c>
      <c r="C512" s="71" t="s">
        <v>716</v>
      </c>
      <c r="D512" s="71">
        <v>227.59917519981593</v>
      </c>
      <c r="E512" s="71">
        <v>3.8614285709999998</v>
      </c>
      <c r="F512" s="71">
        <v>0</v>
      </c>
      <c r="G512" s="71">
        <v>0</v>
      </c>
      <c r="H512" s="71">
        <v>0</v>
      </c>
      <c r="I512" s="71">
        <v>0</v>
      </c>
      <c r="J512" s="71">
        <v>0</v>
      </c>
      <c r="K512" s="71">
        <v>1</v>
      </c>
      <c r="L512" s="241">
        <v>1</v>
      </c>
    </row>
    <row r="513" spans="1:12" x14ac:dyDescent="0.15">
      <c r="A513" s="240">
        <v>40337</v>
      </c>
      <c r="B513" s="71" t="s">
        <v>534</v>
      </c>
      <c r="C513" s="71" t="s">
        <v>716</v>
      </c>
      <c r="D513" s="71">
        <v>161.8930847097138</v>
      </c>
      <c r="E513" s="71">
        <v>4.2042857140000001</v>
      </c>
      <c r="F513" s="71">
        <v>0</v>
      </c>
      <c r="G513" s="71">
        <v>0</v>
      </c>
      <c r="H513" s="71">
        <v>0</v>
      </c>
      <c r="I513" s="71">
        <v>0</v>
      </c>
      <c r="J513" s="71">
        <v>0</v>
      </c>
      <c r="K513" s="71">
        <v>1</v>
      </c>
      <c r="L513" s="241">
        <v>1</v>
      </c>
    </row>
    <row r="514" spans="1:12" x14ac:dyDescent="0.15">
      <c r="A514" s="240">
        <v>40344</v>
      </c>
      <c r="B514" s="71" t="s">
        <v>534</v>
      </c>
      <c r="C514" s="71" t="s">
        <v>716</v>
      </c>
      <c r="D514" s="71">
        <v>141.37859523129777</v>
      </c>
      <c r="E514" s="71">
        <v>4.2042857140000001</v>
      </c>
      <c r="F514" s="71">
        <v>0</v>
      </c>
      <c r="G514" s="71">
        <v>0</v>
      </c>
      <c r="H514" s="71">
        <v>0</v>
      </c>
      <c r="I514" s="71">
        <v>0</v>
      </c>
      <c r="J514" s="71">
        <v>0</v>
      </c>
      <c r="K514" s="71">
        <v>1</v>
      </c>
      <c r="L514" s="241">
        <v>1</v>
      </c>
    </row>
    <row r="515" spans="1:12" x14ac:dyDescent="0.15">
      <c r="A515" s="240">
        <v>40351</v>
      </c>
      <c r="B515" s="71" t="s">
        <v>534</v>
      </c>
      <c r="C515" s="71" t="s">
        <v>716</v>
      </c>
      <c r="D515" s="71">
        <v>231.12438594632781</v>
      </c>
      <c r="E515" s="71">
        <v>4.2042857140000001</v>
      </c>
      <c r="F515" s="71">
        <v>0</v>
      </c>
      <c r="G515" s="71">
        <v>0</v>
      </c>
      <c r="H515" s="71">
        <v>0</v>
      </c>
      <c r="I515" s="71">
        <v>0</v>
      </c>
      <c r="J515" s="71">
        <v>0</v>
      </c>
      <c r="K515" s="71">
        <v>1</v>
      </c>
      <c r="L515" s="241">
        <v>1</v>
      </c>
    </row>
    <row r="516" spans="1:12" x14ac:dyDescent="0.15">
      <c r="A516" s="240">
        <v>40358</v>
      </c>
      <c r="B516" s="71" t="s">
        <v>534</v>
      </c>
      <c r="C516" s="71" t="s">
        <v>716</v>
      </c>
      <c r="D516" s="71">
        <v>198.16490016445118</v>
      </c>
      <c r="E516" s="71">
        <v>4.2042857140000001</v>
      </c>
      <c r="F516" s="71">
        <v>0</v>
      </c>
      <c r="G516" s="71">
        <v>0</v>
      </c>
      <c r="H516" s="71">
        <v>0</v>
      </c>
      <c r="I516" s="71">
        <v>0</v>
      </c>
      <c r="J516" s="71">
        <v>0</v>
      </c>
      <c r="K516" s="71">
        <v>1</v>
      </c>
      <c r="L516" s="241">
        <v>1</v>
      </c>
    </row>
    <row r="517" spans="1:12" x14ac:dyDescent="0.15">
      <c r="A517" s="240">
        <v>40365</v>
      </c>
      <c r="B517" s="71" t="s">
        <v>534</v>
      </c>
      <c r="C517" s="71" t="s">
        <v>716</v>
      </c>
      <c r="D517" s="71">
        <v>279.10944805776563</v>
      </c>
      <c r="E517" s="71">
        <v>3.78</v>
      </c>
      <c r="F517" s="71">
        <v>0</v>
      </c>
      <c r="G517" s="71">
        <v>0</v>
      </c>
      <c r="H517" s="71">
        <v>0</v>
      </c>
      <c r="I517" s="71">
        <v>0</v>
      </c>
      <c r="J517" s="71">
        <v>0</v>
      </c>
      <c r="K517" s="71">
        <v>1</v>
      </c>
      <c r="L517" s="241">
        <v>1</v>
      </c>
    </row>
    <row r="518" spans="1:12" x14ac:dyDescent="0.15">
      <c r="A518" s="240">
        <v>40372</v>
      </c>
      <c r="B518" s="71" t="s">
        <v>534</v>
      </c>
      <c r="C518" s="71" t="s">
        <v>716</v>
      </c>
      <c r="D518" s="71">
        <v>147.9761937457433</v>
      </c>
      <c r="E518" s="71">
        <v>3.78</v>
      </c>
      <c r="F518" s="71">
        <v>0</v>
      </c>
      <c r="G518" s="71">
        <v>0</v>
      </c>
      <c r="H518" s="71">
        <v>0</v>
      </c>
      <c r="I518" s="71">
        <v>0</v>
      </c>
      <c r="J518" s="71">
        <v>0</v>
      </c>
      <c r="K518" s="71">
        <v>1</v>
      </c>
      <c r="L518" s="241">
        <v>1</v>
      </c>
    </row>
    <row r="519" spans="1:12" x14ac:dyDescent="0.15">
      <c r="A519" s="240">
        <v>40302</v>
      </c>
      <c r="B519" s="71" t="s">
        <v>534</v>
      </c>
      <c r="C519" s="71" t="s">
        <v>717</v>
      </c>
      <c r="D519" s="71">
        <v>183.65139067367349</v>
      </c>
      <c r="E519" s="71">
        <v>4.6275000000000004</v>
      </c>
      <c r="F519" s="71">
        <v>0</v>
      </c>
      <c r="G519" s="71">
        <v>0</v>
      </c>
      <c r="H519" s="71">
        <v>0</v>
      </c>
      <c r="I519" s="71">
        <v>0</v>
      </c>
      <c r="J519" s="71">
        <v>0</v>
      </c>
      <c r="K519" s="71">
        <v>1</v>
      </c>
      <c r="L519" s="241">
        <v>1</v>
      </c>
    </row>
    <row r="520" spans="1:12" x14ac:dyDescent="0.15">
      <c r="A520" s="240">
        <v>40309</v>
      </c>
      <c r="B520" s="71" t="s">
        <v>534</v>
      </c>
      <c r="C520" s="71" t="s">
        <v>717</v>
      </c>
      <c r="D520" s="71">
        <v>197.1006699575542</v>
      </c>
      <c r="E520" s="71">
        <v>4.2042857140000001</v>
      </c>
      <c r="F520" s="71">
        <v>0</v>
      </c>
      <c r="G520" s="71">
        <v>0</v>
      </c>
      <c r="H520" s="71">
        <v>0</v>
      </c>
      <c r="I520" s="71">
        <v>0</v>
      </c>
      <c r="J520" s="71">
        <v>0</v>
      </c>
      <c r="K520" s="71">
        <v>1</v>
      </c>
      <c r="L520" s="241">
        <v>1</v>
      </c>
    </row>
    <row r="521" spans="1:12" x14ac:dyDescent="0.15">
      <c r="A521" s="240">
        <v>40316</v>
      </c>
      <c r="B521" s="71" t="s">
        <v>534</v>
      </c>
      <c r="C521" s="71" t="s">
        <v>717</v>
      </c>
      <c r="D521" s="71">
        <v>199.90515866215424</v>
      </c>
      <c r="E521" s="71">
        <v>3.8614285709999998</v>
      </c>
      <c r="F521" s="71">
        <v>0</v>
      </c>
      <c r="G521" s="71">
        <v>0</v>
      </c>
      <c r="H521" s="71">
        <v>0</v>
      </c>
      <c r="I521" s="71">
        <v>0</v>
      </c>
      <c r="J521" s="71">
        <v>0</v>
      </c>
      <c r="K521" s="71">
        <v>1</v>
      </c>
      <c r="L521" s="241">
        <v>1</v>
      </c>
    </row>
    <row r="522" spans="1:12" x14ac:dyDescent="0.15">
      <c r="A522" s="240">
        <v>40323</v>
      </c>
      <c r="B522" s="71" t="s">
        <v>534</v>
      </c>
      <c r="C522" s="71" t="s">
        <v>717</v>
      </c>
      <c r="D522" s="71">
        <v>196.18916388001117</v>
      </c>
      <c r="E522" s="71">
        <v>4.0650000000000004</v>
      </c>
      <c r="F522" s="71">
        <v>0</v>
      </c>
      <c r="G522" s="71">
        <v>0</v>
      </c>
      <c r="H522" s="71">
        <v>0</v>
      </c>
      <c r="I522" s="71">
        <v>0</v>
      </c>
      <c r="J522" s="71">
        <v>0</v>
      </c>
      <c r="K522" s="71">
        <v>1</v>
      </c>
      <c r="L522" s="241">
        <v>1</v>
      </c>
    </row>
    <row r="523" spans="1:12" x14ac:dyDescent="0.15">
      <c r="A523" s="240">
        <v>40330</v>
      </c>
      <c r="B523" s="71" t="s">
        <v>534</v>
      </c>
      <c r="C523" s="71" t="s">
        <v>717</v>
      </c>
      <c r="D523" s="71">
        <v>153.55898268545658</v>
      </c>
      <c r="E523" s="71">
        <v>3.8614285709999998</v>
      </c>
      <c r="F523" s="71">
        <v>0</v>
      </c>
      <c r="G523" s="71">
        <v>0</v>
      </c>
      <c r="H523" s="71">
        <v>0</v>
      </c>
      <c r="I523" s="71">
        <v>0</v>
      </c>
      <c r="J523" s="71">
        <v>0</v>
      </c>
      <c r="K523" s="71">
        <v>1</v>
      </c>
      <c r="L523" s="241">
        <v>1</v>
      </c>
    </row>
    <row r="524" spans="1:12" x14ac:dyDescent="0.15">
      <c r="A524" s="240">
        <v>40337</v>
      </c>
      <c r="B524" s="71" t="s">
        <v>534</v>
      </c>
      <c r="C524" s="71" t="s">
        <v>717</v>
      </c>
      <c r="D524" s="71">
        <v>175.43531115490714</v>
      </c>
      <c r="E524" s="71">
        <v>4.2042857140000001</v>
      </c>
      <c r="F524" s="71">
        <v>0</v>
      </c>
      <c r="G524" s="71">
        <v>0</v>
      </c>
      <c r="H524" s="71">
        <v>0</v>
      </c>
      <c r="I524" s="71">
        <v>0</v>
      </c>
      <c r="J524" s="71">
        <v>0</v>
      </c>
      <c r="K524" s="71">
        <v>1</v>
      </c>
      <c r="L524" s="241">
        <v>1</v>
      </c>
    </row>
    <row r="525" spans="1:12" x14ac:dyDescent="0.15">
      <c r="A525" s="240">
        <v>40344</v>
      </c>
      <c r="B525" s="71" t="s">
        <v>534</v>
      </c>
      <c r="C525" s="71" t="s">
        <v>717</v>
      </c>
      <c r="D525" s="71">
        <v>176.74471525711402</v>
      </c>
      <c r="E525" s="71">
        <v>4.6275000000000004</v>
      </c>
      <c r="F525" s="71">
        <v>0</v>
      </c>
      <c r="G525" s="71">
        <v>0</v>
      </c>
      <c r="H525" s="71">
        <v>0</v>
      </c>
      <c r="I525" s="71">
        <v>0</v>
      </c>
      <c r="J525" s="71">
        <v>0</v>
      </c>
      <c r="K525" s="71">
        <v>1</v>
      </c>
      <c r="L525" s="241">
        <v>1</v>
      </c>
    </row>
    <row r="526" spans="1:12" x14ac:dyDescent="0.15">
      <c r="A526" s="240">
        <v>40351</v>
      </c>
      <c r="B526" s="71" t="s">
        <v>534</v>
      </c>
      <c r="C526" s="71" t="s">
        <v>717</v>
      </c>
      <c r="D526" s="71">
        <v>137.50879467861228</v>
      </c>
      <c r="E526" s="71">
        <v>4.2042857140000001</v>
      </c>
      <c r="F526" s="71">
        <v>0</v>
      </c>
      <c r="G526" s="71">
        <v>0</v>
      </c>
      <c r="H526" s="71">
        <v>0</v>
      </c>
      <c r="I526" s="71">
        <v>0</v>
      </c>
      <c r="J526" s="71">
        <v>0</v>
      </c>
      <c r="K526" s="71">
        <v>1</v>
      </c>
      <c r="L526" s="241">
        <v>1</v>
      </c>
    </row>
    <row r="527" spans="1:12" x14ac:dyDescent="0.15">
      <c r="A527" s="240">
        <v>40358</v>
      </c>
      <c r="B527" s="71" t="s">
        <v>534</v>
      </c>
      <c r="C527" s="71" t="s">
        <v>717</v>
      </c>
      <c r="D527" s="71">
        <v>165.45234253989892</v>
      </c>
      <c r="E527" s="71">
        <v>4.0445454549999997</v>
      </c>
      <c r="F527" s="71">
        <v>0</v>
      </c>
      <c r="G527" s="71">
        <v>0</v>
      </c>
      <c r="H527" s="71">
        <v>0</v>
      </c>
      <c r="I527" s="71">
        <v>0</v>
      </c>
      <c r="J527" s="71">
        <v>0</v>
      </c>
      <c r="K527" s="71">
        <v>1</v>
      </c>
      <c r="L527" s="241">
        <v>1</v>
      </c>
    </row>
    <row r="528" spans="1:12" x14ac:dyDescent="0.15">
      <c r="A528" s="240">
        <v>40365</v>
      </c>
      <c r="B528" s="71" t="s">
        <v>534</v>
      </c>
      <c r="C528" s="71" t="s">
        <v>717</v>
      </c>
      <c r="D528" s="71">
        <v>219.32536844150093</v>
      </c>
      <c r="E528" s="71">
        <v>3.5045454550000001</v>
      </c>
      <c r="F528" s="71">
        <v>0</v>
      </c>
      <c r="G528" s="71">
        <v>0</v>
      </c>
      <c r="H528" s="71">
        <v>0</v>
      </c>
      <c r="I528" s="71">
        <v>0</v>
      </c>
      <c r="J528" s="71">
        <v>0</v>
      </c>
      <c r="K528" s="71">
        <v>1</v>
      </c>
      <c r="L528" s="241">
        <v>1</v>
      </c>
    </row>
    <row r="529" spans="1:12" x14ac:dyDescent="0.15">
      <c r="A529" s="240">
        <v>40372</v>
      </c>
      <c r="B529" s="71" t="s">
        <v>534</v>
      </c>
      <c r="C529" s="71" t="s">
        <v>717</v>
      </c>
      <c r="D529" s="71">
        <v>162.0673838906911</v>
      </c>
      <c r="E529" s="71">
        <v>3.5045454550000001</v>
      </c>
      <c r="F529" s="71">
        <v>0</v>
      </c>
      <c r="G529" s="71">
        <v>0</v>
      </c>
      <c r="H529" s="71">
        <v>0</v>
      </c>
      <c r="I529" s="71">
        <v>0</v>
      </c>
      <c r="J529" s="71">
        <v>0</v>
      </c>
      <c r="K529" s="71">
        <v>1</v>
      </c>
      <c r="L529" s="241">
        <v>1</v>
      </c>
    </row>
    <row r="530" spans="1:12" x14ac:dyDescent="0.15">
      <c r="A530" s="240">
        <v>40302</v>
      </c>
      <c r="B530" s="71" t="s">
        <v>534</v>
      </c>
      <c r="C530" s="71" t="s">
        <v>718</v>
      </c>
      <c r="D530" s="71">
        <v>104.75566895229886</v>
      </c>
      <c r="E530" s="71">
        <v>4.6471428570000004</v>
      </c>
      <c r="F530" s="71">
        <v>0</v>
      </c>
      <c r="G530" s="71">
        <v>0</v>
      </c>
      <c r="H530" s="71">
        <v>0</v>
      </c>
      <c r="I530" s="71">
        <v>0</v>
      </c>
      <c r="J530" s="71">
        <v>0</v>
      </c>
      <c r="K530" s="71">
        <v>0</v>
      </c>
      <c r="L530" s="241">
        <v>3</v>
      </c>
    </row>
    <row r="531" spans="1:12" x14ac:dyDescent="0.15">
      <c r="A531" s="240">
        <v>40309</v>
      </c>
      <c r="B531" s="71" t="s">
        <v>534</v>
      </c>
      <c r="C531" s="71" t="s">
        <v>718</v>
      </c>
      <c r="D531" s="71">
        <v>202.08355387166517</v>
      </c>
      <c r="E531" s="71">
        <v>4.6275000000000004</v>
      </c>
      <c r="F531" s="71">
        <v>0</v>
      </c>
      <c r="G531" s="71">
        <v>0</v>
      </c>
      <c r="H531" s="71">
        <v>0</v>
      </c>
      <c r="I531" s="71">
        <v>0</v>
      </c>
      <c r="J531" s="71">
        <v>0</v>
      </c>
      <c r="K531" s="71">
        <v>0</v>
      </c>
      <c r="L531" s="241">
        <v>3</v>
      </c>
    </row>
    <row r="532" spans="1:12" x14ac:dyDescent="0.15">
      <c r="A532" s="240">
        <v>40316</v>
      </c>
      <c r="B532" s="71" t="s">
        <v>534</v>
      </c>
      <c r="C532" s="71" t="s">
        <v>718</v>
      </c>
      <c r="D532" s="71">
        <v>142.12176328122632</v>
      </c>
      <c r="E532" s="71">
        <v>4.0042857139999999</v>
      </c>
      <c r="F532" s="71">
        <v>0</v>
      </c>
      <c r="G532" s="71">
        <v>0</v>
      </c>
      <c r="H532" s="71">
        <v>0</v>
      </c>
      <c r="I532" s="71">
        <v>0</v>
      </c>
      <c r="J532" s="71">
        <v>0</v>
      </c>
      <c r="K532" s="71">
        <v>0</v>
      </c>
      <c r="L532" s="241">
        <v>3</v>
      </c>
    </row>
    <row r="533" spans="1:12" x14ac:dyDescent="0.15">
      <c r="A533" s="240">
        <v>40323</v>
      </c>
      <c r="B533" s="71" t="s">
        <v>534</v>
      </c>
      <c r="C533" s="71" t="s">
        <v>718</v>
      </c>
      <c r="D533" s="71">
        <v>223.05379129666932</v>
      </c>
      <c r="E533" s="71">
        <v>3.8614285709999998</v>
      </c>
      <c r="F533" s="71">
        <v>0</v>
      </c>
      <c r="G533" s="71">
        <v>0</v>
      </c>
      <c r="H533" s="71">
        <v>0</v>
      </c>
      <c r="I533" s="71">
        <v>0</v>
      </c>
      <c r="J533" s="71">
        <v>0</v>
      </c>
      <c r="K533" s="71">
        <v>0</v>
      </c>
      <c r="L533" s="241">
        <v>3</v>
      </c>
    </row>
    <row r="534" spans="1:12" x14ac:dyDescent="0.15">
      <c r="A534" s="240">
        <v>40330</v>
      </c>
      <c r="B534" s="71" t="s">
        <v>534</v>
      </c>
      <c r="C534" s="71" t="s">
        <v>718</v>
      </c>
      <c r="D534" s="71">
        <v>256.42987288111891</v>
      </c>
      <c r="E534" s="71">
        <v>3.8614285709999998</v>
      </c>
      <c r="F534" s="71">
        <v>0</v>
      </c>
      <c r="G534" s="71">
        <v>0</v>
      </c>
      <c r="H534" s="71">
        <v>0</v>
      </c>
      <c r="I534" s="71">
        <v>0</v>
      </c>
      <c r="J534" s="71">
        <v>0</v>
      </c>
      <c r="K534" s="71">
        <v>0</v>
      </c>
      <c r="L534" s="241">
        <v>3</v>
      </c>
    </row>
    <row r="535" spans="1:12" x14ac:dyDescent="0.15">
      <c r="A535" s="240">
        <v>40337</v>
      </c>
      <c r="B535" s="71" t="s">
        <v>534</v>
      </c>
      <c r="C535" s="71" t="s">
        <v>718</v>
      </c>
      <c r="D535" s="71">
        <v>168.20190919767094</v>
      </c>
      <c r="E535" s="71">
        <v>4.6275000000000004</v>
      </c>
      <c r="F535" s="71">
        <v>0</v>
      </c>
      <c r="G535" s="71">
        <v>0</v>
      </c>
      <c r="H535" s="71">
        <v>0</v>
      </c>
      <c r="I535" s="71">
        <v>0</v>
      </c>
      <c r="J535" s="71">
        <v>0</v>
      </c>
      <c r="K535" s="71">
        <v>0</v>
      </c>
      <c r="L535" s="241">
        <v>3</v>
      </c>
    </row>
    <row r="536" spans="1:12" x14ac:dyDescent="0.15">
      <c r="A536" s="240">
        <v>40344</v>
      </c>
      <c r="B536" s="71" t="s">
        <v>534</v>
      </c>
      <c r="C536" s="71" t="s">
        <v>718</v>
      </c>
      <c r="D536" s="71">
        <v>100.66541908958234</v>
      </c>
      <c r="E536" s="71">
        <v>4.84</v>
      </c>
      <c r="F536" s="71">
        <v>0</v>
      </c>
      <c r="G536" s="71">
        <v>0</v>
      </c>
      <c r="H536" s="71">
        <v>0</v>
      </c>
      <c r="I536" s="71">
        <v>0</v>
      </c>
      <c r="J536" s="71">
        <v>0</v>
      </c>
      <c r="K536" s="71">
        <v>0</v>
      </c>
      <c r="L536" s="241">
        <v>3</v>
      </c>
    </row>
    <row r="537" spans="1:12" x14ac:dyDescent="0.15">
      <c r="A537" s="240">
        <v>40351</v>
      </c>
      <c r="B537" s="71" t="s">
        <v>534</v>
      </c>
      <c r="C537" s="71" t="s">
        <v>718</v>
      </c>
      <c r="D537" s="71">
        <v>230.24750612403815</v>
      </c>
      <c r="E537" s="71">
        <v>4.6275000000000004</v>
      </c>
      <c r="F537" s="71">
        <v>0</v>
      </c>
      <c r="G537" s="71">
        <v>0</v>
      </c>
      <c r="H537" s="71">
        <v>0</v>
      </c>
      <c r="I537" s="71">
        <v>0</v>
      </c>
      <c r="J537" s="71">
        <v>0</v>
      </c>
      <c r="K537" s="71">
        <v>0</v>
      </c>
      <c r="L537" s="241">
        <v>3</v>
      </c>
    </row>
    <row r="538" spans="1:12" x14ac:dyDescent="0.15">
      <c r="A538" s="240">
        <v>40358</v>
      </c>
      <c r="B538" s="71" t="s">
        <v>534</v>
      </c>
      <c r="C538" s="71" t="s">
        <v>718</v>
      </c>
      <c r="D538" s="71">
        <v>122.38453222013879</v>
      </c>
      <c r="E538" s="71">
        <v>4.6275000000000004</v>
      </c>
      <c r="F538" s="71">
        <v>0</v>
      </c>
      <c r="G538" s="71">
        <v>0</v>
      </c>
      <c r="H538" s="71">
        <v>0</v>
      </c>
      <c r="I538" s="71">
        <v>0</v>
      </c>
      <c r="J538" s="71">
        <v>0</v>
      </c>
      <c r="K538" s="71">
        <v>0</v>
      </c>
      <c r="L538" s="241">
        <v>3</v>
      </c>
    </row>
    <row r="539" spans="1:12" x14ac:dyDescent="0.15">
      <c r="A539" s="240">
        <v>40365</v>
      </c>
      <c r="B539" s="71" t="s">
        <v>534</v>
      </c>
      <c r="C539" s="71" t="s">
        <v>718</v>
      </c>
      <c r="D539" s="71">
        <v>175.45722745968988</v>
      </c>
      <c r="E539" s="71">
        <v>4.2562499999999996</v>
      </c>
      <c r="F539" s="71">
        <v>0</v>
      </c>
      <c r="G539" s="71">
        <v>0</v>
      </c>
      <c r="H539" s="71">
        <v>0</v>
      </c>
      <c r="I539" s="71">
        <v>0</v>
      </c>
      <c r="J539" s="71">
        <v>0</v>
      </c>
      <c r="K539" s="71">
        <v>0</v>
      </c>
      <c r="L539" s="241">
        <v>3</v>
      </c>
    </row>
    <row r="540" spans="1:12" x14ac:dyDescent="0.15">
      <c r="A540" s="240">
        <v>40372</v>
      </c>
      <c r="B540" s="71" t="s">
        <v>534</v>
      </c>
      <c r="C540" s="71" t="s">
        <v>718</v>
      </c>
      <c r="D540" s="71">
        <v>105.88089403542455</v>
      </c>
      <c r="E540" s="71">
        <v>3.95</v>
      </c>
      <c r="F540" s="71">
        <v>0</v>
      </c>
      <c r="G540" s="71">
        <v>0</v>
      </c>
      <c r="H540" s="71">
        <v>0</v>
      </c>
      <c r="I540" s="71">
        <v>0</v>
      </c>
      <c r="J540" s="71">
        <v>0</v>
      </c>
      <c r="K540" s="71">
        <v>0</v>
      </c>
      <c r="L540" s="241">
        <v>3</v>
      </c>
    </row>
    <row r="541" spans="1:12" x14ac:dyDescent="0.15">
      <c r="A541" s="240">
        <v>40302</v>
      </c>
      <c r="B541" s="71" t="s">
        <v>534</v>
      </c>
      <c r="C541" s="71" t="s">
        <v>719</v>
      </c>
      <c r="D541" s="71">
        <v>169.33043783645661</v>
      </c>
      <c r="E541" s="71">
        <v>4.6275000000000004</v>
      </c>
      <c r="F541" s="71">
        <v>0</v>
      </c>
      <c r="G541" s="71">
        <v>0</v>
      </c>
      <c r="H541" s="71">
        <v>0</v>
      </c>
      <c r="I541" s="71">
        <v>0</v>
      </c>
      <c r="J541" s="71">
        <v>0</v>
      </c>
      <c r="K541" s="71">
        <v>1</v>
      </c>
      <c r="L541" s="241">
        <v>0</v>
      </c>
    </row>
    <row r="542" spans="1:12" x14ac:dyDescent="0.15">
      <c r="A542" s="240">
        <v>40309</v>
      </c>
      <c r="B542" s="71" t="s">
        <v>534</v>
      </c>
      <c r="C542" s="71" t="s">
        <v>719</v>
      </c>
      <c r="D542" s="71">
        <v>120.30284877830469</v>
      </c>
      <c r="E542" s="71">
        <v>4.2042857140000001</v>
      </c>
      <c r="F542" s="71">
        <v>0</v>
      </c>
      <c r="G542" s="71">
        <v>0</v>
      </c>
      <c r="H542" s="71">
        <v>0</v>
      </c>
      <c r="I542" s="71">
        <v>0</v>
      </c>
      <c r="J542" s="71">
        <v>0</v>
      </c>
      <c r="K542" s="71">
        <v>1</v>
      </c>
      <c r="L542" s="241">
        <v>0</v>
      </c>
    </row>
    <row r="543" spans="1:12" x14ac:dyDescent="0.15">
      <c r="A543" s="240">
        <v>40316</v>
      </c>
      <c r="B543" s="71" t="s">
        <v>534</v>
      </c>
      <c r="C543" s="71" t="s">
        <v>719</v>
      </c>
      <c r="D543" s="71">
        <v>152.0728564659274</v>
      </c>
      <c r="E543" s="71">
        <v>4.0650000000000004</v>
      </c>
      <c r="F543" s="71">
        <v>0</v>
      </c>
      <c r="G543" s="71">
        <v>0</v>
      </c>
      <c r="H543" s="71">
        <v>0</v>
      </c>
      <c r="I543" s="71">
        <v>0</v>
      </c>
      <c r="J543" s="71">
        <v>0</v>
      </c>
      <c r="K543" s="71">
        <v>1</v>
      </c>
      <c r="L543" s="241">
        <v>0</v>
      </c>
    </row>
    <row r="544" spans="1:12" x14ac:dyDescent="0.15">
      <c r="A544" s="240">
        <v>40323</v>
      </c>
      <c r="B544" s="71" t="s">
        <v>534</v>
      </c>
      <c r="C544" s="71" t="s">
        <v>719</v>
      </c>
      <c r="D544" s="71">
        <v>184.57943925835747</v>
      </c>
      <c r="E544" s="71">
        <v>4.4614285709999999</v>
      </c>
      <c r="F544" s="71">
        <v>0</v>
      </c>
      <c r="G544" s="71">
        <v>0</v>
      </c>
      <c r="H544" s="71">
        <v>0</v>
      </c>
      <c r="I544" s="71">
        <v>0</v>
      </c>
      <c r="J544" s="71">
        <v>0</v>
      </c>
      <c r="K544" s="71">
        <v>1</v>
      </c>
      <c r="L544" s="241">
        <v>0</v>
      </c>
    </row>
    <row r="545" spans="1:12" x14ac:dyDescent="0.15">
      <c r="A545" s="240">
        <v>40330</v>
      </c>
      <c r="B545" s="71" t="s">
        <v>534</v>
      </c>
      <c r="C545" s="71" t="s">
        <v>719</v>
      </c>
      <c r="D545" s="71">
        <v>154.56686913137736</v>
      </c>
      <c r="E545" s="71">
        <v>3.8614285709999998</v>
      </c>
      <c r="F545" s="71">
        <v>0</v>
      </c>
      <c r="G545" s="71">
        <v>0</v>
      </c>
      <c r="H545" s="71">
        <v>0</v>
      </c>
      <c r="I545" s="71">
        <v>0</v>
      </c>
      <c r="J545" s="71">
        <v>0</v>
      </c>
      <c r="K545" s="71">
        <v>1</v>
      </c>
      <c r="L545" s="241">
        <v>0</v>
      </c>
    </row>
    <row r="546" spans="1:12" x14ac:dyDescent="0.15">
      <c r="A546" s="240">
        <v>40337</v>
      </c>
      <c r="B546" s="71" t="s">
        <v>534</v>
      </c>
      <c r="C546" s="71" t="s">
        <v>719</v>
      </c>
      <c r="D546" s="71">
        <v>70.225825083516284</v>
      </c>
      <c r="E546" s="71">
        <v>4.6275000000000004</v>
      </c>
      <c r="F546" s="71">
        <v>0</v>
      </c>
      <c r="G546" s="71">
        <v>0</v>
      </c>
      <c r="H546" s="71">
        <v>0</v>
      </c>
      <c r="I546" s="71">
        <v>0</v>
      </c>
      <c r="J546" s="71">
        <v>0</v>
      </c>
      <c r="K546" s="71">
        <v>1</v>
      </c>
      <c r="L546" s="241">
        <v>0</v>
      </c>
    </row>
    <row r="547" spans="1:12" x14ac:dyDescent="0.15">
      <c r="A547" s="240">
        <v>40344</v>
      </c>
      <c r="B547" s="71" t="s">
        <v>534</v>
      </c>
      <c r="C547" s="71" t="s">
        <v>719</v>
      </c>
      <c r="D547" s="71">
        <v>149.16970282792113</v>
      </c>
      <c r="E547" s="71">
        <v>4.6275000000000004</v>
      </c>
      <c r="F547" s="71">
        <v>0</v>
      </c>
      <c r="G547" s="71">
        <v>0</v>
      </c>
      <c r="H547" s="71">
        <v>0</v>
      </c>
      <c r="I547" s="71">
        <v>0</v>
      </c>
      <c r="J547" s="71">
        <v>0</v>
      </c>
      <c r="K547" s="71">
        <v>1</v>
      </c>
      <c r="L547" s="241">
        <v>0</v>
      </c>
    </row>
    <row r="548" spans="1:12" x14ac:dyDescent="0.15">
      <c r="A548" s="240">
        <v>40351</v>
      </c>
      <c r="B548" s="71" t="s">
        <v>534</v>
      </c>
      <c r="C548" s="71" t="s">
        <v>719</v>
      </c>
      <c r="D548" s="71">
        <v>224.32409899399792</v>
      </c>
      <c r="E548" s="71">
        <v>4.2042857140000001</v>
      </c>
      <c r="F548" s="71">
        <v>0</v>
      </c>
      <c r="G548" s="71">
        <v>0</v>
      </c>
      <c r="H548" s="71">
        <v>0</v>
      </c>
      <c r="I548" s="71">
        <v>0</v>
      </c>
      <c r="J548" s="71">
        <v>0</v>
      </c>
      <c r="K548" s="71">
        <v>1</v>
      </c>
      <c r="L548" s="241">
        <v>0</v>
      </c>
    </row>
    <row r="549" spans="1:12" x14ac:dyDescent="0.15">
      <c r="A549" s="240">
        <v>40358</v>
      </c>
      <c r="B549" s="71" t="s">
        <v>534</v>
      </c>
      <c r="C549" s="71" t="s">
        <v>719</v>
      </c>
      <c r="D549" s="71">
        <v>215.38854687350801</v>
      </c>
      <c r="E549" s="71">
        <v>4.6275000000000004</v>
      </c>
      <c r="F549" s="71">
        <v>0</v>
      </c>
      <c r="G549" s="71">
        <v>0</v>
      </c>
      <c r="H549" s="71">
        <v>0</v>
      </c>
      <c r="I549" s="71">
        <v>0</v>
      </c>
      <c r="J549" s="71">
        <v>0</v>
      </c>
      <c r="K549" s="71">
        <v>1</v>
      </c>
      <c r="L549" s="241">
        <v>0</v>
      </c>
    </row>
    <row r="550" spans="1:12" x14ac:dyDescent="0.15">
      <c r="A550" s="240">
        <v>40365</v>
      </c>
      <c r="B550" s="71" t="s">
        <v>534</v>
      </c>
      <c r="C550" s="71" t="s">
        <v>719</v>
      </c>
      <c r="D550" s="71">
        <v>169.5065454405071</v>
      </c>
      <c r="E550" s="71">
        <v>3.7450000000000001</v>
      </c>
      <c r="F550" s="71">
        <v>0</v>
      </c>
      <c r="G550" s="71">
        <v>0</v>
      </c>
      <c r="H550" s="71">
        <v>0</v>
      </c>
      <c r="I550" s="71">
        <v>0</v>
      </c>
      <c r="J550" s="71">
        <v>0</v>
      </c>
      <c r="K550" s="71">
        <v>1</v>
      </c>
      <c r="L550" s="241">
        <v>0</v>
      </c>
    </row>
    <row r="551" spans="1:12" x14ac:dyDescent="0.15">
      <c r="A551" s="240">
        <v>40372</v>
      </c>
      <c r="B551" s="71" t="s">
        <v>534</v>
      </c>
      <c r="C551" s="71" t="s">
        <v>719</v>
      </c>
      <c r="D551" s="71">
        <v>210.36218225815725</v>
      </c>
      <c r="E551" s="71">
        <v>3.5045454550000001</v>
      </c>
      <c r="F551" s="71">
        <v>0</v>
      </c>
      <c r="G551" s="71">
        <v>0</v>
      </c>
      <c r="H551" s="71">
        <v>0</v>
      </c>
      <c r="I551" s="71">
        <v>0</v>
      </c>
      <c r="J551" s="71">
        <v>0</v>
      </c>
      <c r="K551" s="71">
        <v>1</v>
      </c>
      <c r="L551" s="241">
        <v>0</v>
      </c>
    </row>
    <row r="552" spans="1:12" x14ac:dyDescent="0.15">
      <c r="A552" s="240">
        <v>40302</v>
      </c>
      <c r="B552" s="71" t="s">
        <v>534</v>
      </c>
      <c r="C552" s="71" t="s">
        <v>720</v>
      </c>
      <c r="D552" s="71">
        <v>221.56812273741735</v>
      </c>
      <c r="E552" s="71">
        <v>4.24</v>
      </c>
      <c r="F552" s="71">
        <v>0</v>
      </c>
      <c r="G552" s="71">
        <v>0</v>
      </c>
      <c r="H552" s="71">
        <v>0</v>
      </c>
      <c r="I552" s="71">
        <v>0</v>
      </c>
      <c r="J552" s="71">
        <v>0</v>
      </c>
      <c r="K552" s="71">
        <v>2</v>
      </c>
      <c r="L552" s="241">
        <v>4</v>
      </c>
    </row>
    <row r="553" spans="1:12" x14ac:dyDescent="0.15">
      <c r="A553" s="240">
        <v>40309</v>
      </c>
      <c r="B553" s="71" t="s">
        <v>534</v>
      </c>
      <c r="C553" s="71" t="s">
        <v>720</v>
      </c>
      <c r="D553" s="71">
        <v>202.83269476018543</v>
      </c>
      <c r="E553" s="71">
        <v>4.24</v>
      </c>
      <c r="F553" s="71">
        <v>0</v>
      </c>
      <c r="G553" s="71">
        <v>0</v>
      </c>
      <c r="H553" s="71">
        <v>0</v>
      </c>
      <c r="I553" s="71">
        <v>0</v>
      </c>
      <c r="J553" s="71">
        <v>0</v>
      </c>
      <c r="K553" s="71">
        <v>2</v>
      </c>
      <c r="L553" s="241">
        <v>4</v>
      </c>
    </row>
    <row r="554" spans="1:12" x14ac:dyDescent="0.15">
      <c r="A554" s="240">
        <v>40316</v>
      </c>
      <c r="B554" s="71" t="s">
        <v>534</v>
      </c>
      <c r="C554" s="71" t="s">
        <v>720</v>
      </c>
      <c r="D554" s="71">
        <v>208.25415548206524</v>
      </c>
      <c r="E554" s="71">
        <v>4.0650000000000004</v>
      </c>
      <c r="F554" s="71">
        <v>0</v>
      </c>
      <c r="G554" s="71">
        <v>0</v>
      </c>
      <c r="H554" s="71">
        <v>0</v>
      </c>
      <c r="I554" s="71">
        <v>0</v>
      </c>
      <c r="J554" s="71">
        <v>0</v>
      </c>
      <c r="K554" s="71">
        <v>2</v>
      </c>
      <c r="L554" s="241">
        <v>4</v>
      </c>
    </row>
    <row r="555" spans="1:12" x14ac:dyDescent="0.15">
      <c r="A555" s="240">
        <v>40323</v>
      </c>
      <c r="B555" s="71" t="s">
        <v>534</v>
      </c>
      <c r="C555" s="71" t="s">
        <v>720</v>
      </c>
      <c r="D555" s="71">
        <v>129.61861834661505</v>
      </c>
      <c r="E555" s="71">
        <v>3.8614285709999998</v>
      </c>
      <c r="F555" s="71">
        <v>0</v>
      </c>
      <c r="G555" s="71">
        <v>0</v>
      </c>
      <c r="H555" s="71">
        <v>0</v>
      </c>
      <c r="I555" s="71">
        <v>0</v>
      </c>
      <c r="J555" s="71">
        <v>0</v>
      </c>
      <c r="K555" s="71">
        <v>2</v>
      </c>
      <c r="L555" s="241">
        <v>4</v>
      </c>
    </row>
    <row r="556" spans="1:12" x14ac:dyDescent="0.15">
      <c r="A556" s="240">
        <v>40330</v>
      </c>
      <c r="B556" s="71" t="s">
        <v>534</v>
      </c>
      <c r="C556" s="71" t="s">
        <v>720</v>
      </c>
      <c r="D556" s="71">
        <v>145.55554708939019</v>
      </c>
      <c r="E556" s="71">
        <v>4.0650000000000004</v>
      </c>
      <c r="F556" s="71">
        <v>0</v>
      </c>
      <c r="G556" s="71">
        <v>0</v>
      </c>
      <c r="H556" s="71">
        <v>0</v>
      </c>
      <c r="I556" s="71">
        <v>0</v>
      </c>
      <c r="J556" s="71">
        <v>0</v>
      </c>
      <c r="K556" s="71">
        <v>2</v>
      </c>
      <c r="L556" s="241">
        <v>4</v>
      </c>
    </row>
    <row r="557" spans="1:12" x14ac:dyDescent="0.15">
      <c r="A557" s="240">
        <v>40337</v>
      </c>
      <c r="B557" s="71" t="s">
        <v>534</v>
      </c>
      <c r="C557" s="71" t="s">
        <v>720</v>
      </c>
      <c r="D557" s="71">
        <v>206.05824713196054</v>
      </c>
      <c r="E557" s="71">
        <v>4.7185714289999998</v>
      </c>
      <c r="F557" s="71">
        <v>0</v>
      </c>
      <c r="G557" s="71">
        <v>0</v>
      </c>
      <c r="H557" s="71">
        <v>0</v>
      </c>
      <c r="I557" s="71">
        <v>0</v>
      </c>
      <c r="J557" s="71">
        <v>0</v>
      </c>
      <c r="K557" s="71">
        <v>2</v>
      </c>
      <c r="L557" s="241">
        <v>4</v>
      </c>
    </row>
    <row r="558" spans="1:12" x14ac:dyDescent="0.15">
      <c r="A558" s="240">
        <v>40344</v>
      </c>
      <c r="B558" s="71" t="s">
        <v>534</v>
      </c>
      <c r="C558" s="71" t="s">
        <v>720</v>
      </c>
      <c r="D558" s="71">
        <v>164.59874895672652</v>
      </c>
      <c r="E558" s="71">
        <v>4.84</v>
      </c>
      <c r="F558" s="71">
        <v>0</v>
      </c>
      <c r="G558" s="71">
        <v>0</v>
      </c>
      <c r="H558" s="71">
        <v>0</v>
      </c>
      <c r="I558" s="71">
        <v>0</v>
      </c>
      <c r="J558" s="71">
        <v>0</v>
      </c>
      <c r="K558" s="71">
        <v>2</v>
      </c>
      <c r="L558" s="241">
        <v>4</v>
      </c>
    </row>
    <row r="559" spans="1:12" x14ac:dyDescent="0.15">
      <c r="A559" s="240">
        <v>40351</v>
      </c>
      <c r="B559" s="71" t="s">
        <v>534</v>
      </c>
      <c r="C559" s="71" t="s">
        <v>720</v>
      </c>
      <c r="D559" s="71">
        <v>181.20027896240137</v>
      </c>
      <c r="E559" s="71">
        <v>4.7185714289999998</v>
      </c>
      <c r="F559" s="71">
        <v>0</v>
      </c>
      <c r="G559" s="71">
        <v>0</v>
      </c>
      <c r="H559" s="71">
        <v>0</v>
      </c>
      <c r="I559" s="71">
        <v>0</v>
      </c>
      <c r="J559" s="71">
        <v>0</v>
      </c>
      <c r="K559" s="71">
        <v>2</v>
      </c>
      <c r="L559" s="241">
        <v>4</v>
      </c>
    </row>
    <row r="560" spans="1:12" x14ac:dyDescent="0.15">
      <c r="A560" s="240">
        <v>40358</v>
      </c>
      <c r="B560" s="71" t="s">
        <v>534</v>
      </c>
      <c r="C560" s="71" t="s">
        <v>720</v>
      </c>
      <c r="D560" s="71">
        <v>231.43908621357286</v>
      </c>
      <c r="E560" s="71">
        <v>4.7185714289999998</v>
      </c>
      <c r="F560" s="71">
        <v>0</v>
      </c>
      <c r="G560" s="71">
        <v>0</v>
      </c>
      <c r="H560" s="71">
        <v>0</v>
      </c>
      <c r="I560" s="71">
        <v>0</v>
      </c>
      <c r="J560" s="71">
        <v>0</v>
      </c>
      <c r="K560" s="71">
        <v>2</v>
      </c>
      <c r="L560" s="241">
        <v>4</v>
      </c>
    </row>
    <row r="561" spans="1:12" x14ac:dyDescent="0.15">
      <c r="A561" s="240">
        <v>40365</v>
      </c>
      <c r="B561" s="71" t="s">
        <v>534</v>
      </c>
      <c r="C561" s="71" t="s">
        <v>720</v>
      </c>
      <c r="D561" s="71">
        <v>47.559851899867965</v>
      </c>
      <c r="E561" s="71">
        <v>4.2942857139999999</v>
      </c>
      <c r="F561" s="71">
        <v>0</v>
      </c>
      <c r="G561" s="71">
        <v>0</v>
      </c>
      <c r="H561" s="71">
        <v>0</v>
      </c>
      <c r="I561" s="71">
        <v>0</v>
      </c>
      <c r="J561" s="71">
        <v>0</v>
      </c>
      <c r="K561" s="71">
        <v>2</v>
      </c>
      <c r="L561" s="241">
        <v>4</v>
      </c>
    </row>
    <row r="562" spans="1:12" x14ac:dyDescent="0.15">
      <c r="A562" s="240">
        <v>40372</v>
      </c>
      <c r="B562" s="71" t="s">
        <v>534</v>
      </c>
      <c r="C562" s="71" t="s">
        <v>720</v>
      </c>
      <c r="D562" s="71">
        <v>222.81218949170608</v>
      </c>
      <c r="E562" s="71">
        <v>3.4242857139999998</v>
      </c>
      <c r="F562" s="71">
        <v>0</v>
      </c>
      <c r="G562" s="71">
        <v>0</v>
      </c>
      <c r="H562" s="71">
        <v>0</v>
      </c>
      <c r="I562" s="71">
        <v>0</v>
      </c>
      <c r="J562" s="71">
        <v>0</v>
      </c>
      <c r="K562" s="71">
        <v>2</v>
      </c>
      <c r="L562" s="241">
        <v>4</v>
      </c>
    </row>
    <row r="563" spans="1:12" x14ac:dyDescent="0.15">
      <c r="A563" s="240">
        <v>40302</v>
      </c>
      <c r="B563" s="71" t="s">
        <v>534</v>
      </c>
      <c r="C563" s="71" t="s">
        <v>721</v>
      </c>
      <c r="D563" s="71">
        <v>148.39535351632739</v>
      </c>
      <c r="E563" s="71">
        <v>4.6275000000000004</v>
      </c>
      <c r="F563" s="71">
        <v>0</v>
      </c>
      <c r="G563" s="71">
        <v>0</v>
      </c>
      <c r="H563" s="71">
        <v>0</v>
      </c>
      <c r="I563" s="71">
        <v>0</v>
      </c>
      <c r="J563" s="71">
        <v>0</v>
      </c>
      <c r="K563" s="71">
        <v>0</v>
      </c>
      <c r="L563" s="241">
        <v>4</v>
      </c>
    </row>
    <row r="564" spans="1:12" x14ac:dyDescent="0.15">
      <c r="A564" s="240">
        <v>40309</v>
      </c>
      <c r="B564" s="71" t="s">
        <v>534</v>
      </c>
      <c r="C564" s="71" t="s">
        <v>721</v>
      </c>
      <c r="D564" s="71">
        <v>182.42507874136902</v>
      </c>
      <c r="E564" s="71">
        <v>4.6275000000000004</v>
      </c>
      <c r="F564" s="71">
        <v>0</v>
      </c>
      <c r="G564" s="71">
        <v>0</v>
      </c>
      <c r="H564" s="71">
        <v>0</v>
      </c>
      <c r="I564" s="71">
        <v>0</v>
      </c>
      <c r="J564" s="71">
        <v>0</v>
      </c>
      <c r="K564" s="71">
        <v>0</v>
      </c>
      <c r="L564" s="241">
        <v>4</v>
      </c>
    </row>
    <row r="565" spans="1:12" x14ac:dyDescent="0.15">
      <c r="A565" s="240">
        <v>40316</v>
      </c>
      <c r="B565" s="71" t="s">
        <v>534</v>
      </c>
      <c r="C565" s="71" t="s">
        <v>721</v>
      </c>
      <c r="D565" s="71">
        <v>178.36499873591711</v>
      </c>
      <c r="E565" s="71">
        <v>4.0650000000000004</v>
      </c>
      <c r="F565" s="71">
        <v>0</v>
      </c>
      <c r="G565" s="71">
        <v>0</v>
      </c>
      <c r="H565" s="71">
        <v>0</v>
      </c>
      <c r="I565" s="71">
        <v>0</v>
      </c>
      <c r="J565" s="71">
        <v>0</v>
      </c>
      <c r="K565" s="71">
        <v>0</v>
      </c>
      <c r="L565" s="241">
        <v>4</v>
      </c>
    </row>
    <row r="566" spans="1:12" x14ac:dyDescent="0.15">
      <c r="A566" s="240">
        <v>40323</v>
      </c>
      <c r="B566" s="71" t="s">
        <v>534</v>
      </c>
      <c r="C566" s="71" t="s">
        <v>721</v>
      </c>
      <c r="D566" s="71">
        <v>172.81601066574737</v>
      </c>
      <c r="E566" s="71">
        <v>4.0650000000000004</v>
      </c>
      <c r="F566" s="71">
        <v>0</v>
      </c>
      <c r="G566" s="71">
        <v>0</v>
      </c>
      <c r="H566" s="71">
        <v>0</v>
      </c>
      <c r="I566" s="71">
        <v>0</v>
      </c>
      <c r="J566" s="71">
        <v>0</v>
      </c>
      <c r="K566" s="71">
        <v>0</v>
      </c>
      <c r="L566" s="241">
        <v>4</v>
      </c>
    </row>
    <row r="567" spans="1:12" x14ac:dyDescent="0.15">
      <c r="A567" s="240">
        <v>40330</v>
      </c>
      <c r="B567" s="71" t="s">
        <v>534</v>
      </c>
      <c r="C567" s="71" t="s">
        <v>721</v>
      </c>
      <c r="D567" s="71">
        <v>306.85054308676047</v>
      </c>
      <c r="E567" s="71">
        <v>4.0650000000000004</v>
      </c>
      <c r="F567" s="71">
        <v>0</v>
      </c>
      <c r="G567" s="71">
        <v>0</v>
      </c>
      <c r="H567" s="71">
        <v>0</v>
      </c>
      <c r="I567" s="71">
        <v>0</v>
      </c>
      <c r="J567" s="71">
        <v>0</v>
      </c>
      <c r="K567" s="71">
        <v>0</v>
      </c>
      <c r="L567" s="241">
        <v>4</v>
      </c>
    </row>
    <row r="568" spans="1:12" x14ac:dyDescent="0.15">
      <c r="A568" s="240">
        <v>40337</v>
      </c>
      <c r="B568" s="71" t="s">
        <v>534</v>
      </c>
      <c r="C568" s="71" t="s">
        <v>721</v>
      </c>
      <c r="D568" s="71">
        <v>172.19137447694479</v>
      </c>
      <c r="E568" s="71">
        <v>4.6275000000000004</v>
      </c>
      <c r="F568" s="71">
        <v>0</v>
      </c>
      <c r="G568" s="71">
        <v>0</v>
      </c>
      <c r="H568" s="71">
        <v>0</v>
      </c>
      <c r="I568" s="71">
        <v>0</v>
      </c>
      <c r="J568" s="71">
        <v>0</v>
      </c>
      <c r="K568" s="71">
        <v>0</v>
      </c>
      <c r="L568" s="241">
        <v>4</v>
      </c>
    </row>
    <row r="569" spans="1:12" x14ac:dyDescent="0.15">
      <c r="A569" s="240">
        <v>40344</v>
      </c>
      <c r="B569" s="71" t="s">
        <v>534</v>
      </c>
      <c r="C569" s="71" t="s">
        <v>721</v>
      </c>
      <c r="D569" s="71">
        <v>198.37569218489776</v>
      </c>
      <c r="E569" s="71">
        <v>4.6275000000000004</v>
      </c>
      <c r="F569" s="71">
        <v>0</v>
      </c>
      <c r="G569" s="71">
        <v>0</v>
      </c>
      <c r="H569" s="71">
        <v>0</v>
      </c>
      <c r="I569" s="71">
        <v>0</v>
      </c>
      <c r="J569" s="71">
        <v>0</v>
      </c>
      <c r="K569" s="71">
        <v>0</v>
      </c>
      <c r="L569" s="241">
        <v>4</v>
      </c>
    </row>
    <row r="570" spans="1:12" x14ac:dyDescent="0.15">
      <c r="A570" s="240">
        <v>40351</v>
      </c>
      <c r="B570" s="71" t="s">
        <v>534</v>
      </c>
      <c r="C570" s="71" t="s">
        <v>721</v>
      </c>
      <c r="D570" s="71">
        <v>142.52067416187037</v>
      </c>
      <c r="E570" s="71">
        <v>4.6275000000000004</v>
      </c>
      <c r="F570" s="71">
        <v>0</v>
      </c>
      <c r="G570" s="71">
        <v>0</v>
      </c>
      <c r="H570" s="71">
        <v>0</v>
      </c>
      <c r="I570" s="71">
        <v>0</v>
      </c>
      <c r="J570" s="71">
        <v>0</v>
      </c>
      <c r="K570" s="71">
        <v>0</v>
      </c>
      <c r="L570" s="241">
        <v>4</v>
      </c>
    </row>
    <row r="571" spans="1:12" x14ac:dyDescent="0.15">
      <c r="A571" s="240">
        <v>40358</v>
      </c>
      <c r="B571" s="71" t="s">
        <v>534</v>
      </c>
      <c r="C571" s="71" t="s">
        <v>721</v>
      </c>
      <c r="D571" s="71">
        <v>192.35031733732092</v>
      </c>
      <c r="E571" s="71">
        <v>4.6275000000000004</v>
      </c>
      <c r="F571" s="71">
        <v>0</v>
      </c>
      <c r="G571" s="71">
        <v>0</v>
      </c>
      <c r="H571" s="71">
        <v>0</v>
      </c>
      <c r="I571" s="71">
        <v>0</v>
      </c>
      <c r="J571" s="71">
        <v>0</v>
      </c>
      <c r="K571" s="71">
        <v>0</v>
      </c>
      <c r="L571" s="241">
        <v>4</v>
      </c>
    </row>
    <row r="572" spans="1:12" x14ac:dyDescent="0.15">
      <c r="A572" s="240">
        <v>40365</v>
      </c>
      <c r="B572" s="71" t="s">
        <v>534</v>
      </c>
      <c r="C572" s="71" t="s">
        <v>721</v>
      </c>
      <c r="D572" s="71">
        <v>241.55389563672162</v>
      </c>
      <c r="E572" s="71">
        <v>4.2562499999999996</v>
      </c>
      <c r="F572" s="71">
        <v>0</v>
      </c>
      <c r="G572" s="71">
        <v>0</v>
      </c>
      <c r="H572" s="71">
        <v>0</v>
      </c>
      <c r="I572" s="71">
        <v>0</v>
      </c>
      <c r="J572" s="71">
        <v>0</v>
      </c>
      <c r="K572" s="71">
        <v>0</v>
      </c>
      <c r="L572" s="241">
        <v>4</v>
      </c>
    </row>
    <row r="573" spans="1:12" x14ac:dyDescent="0.15">
      <c r="A573" s="240">
        <v>40372</v>
      </c>
      <c r="B573" s="71" t="s">
        <v>534</v>
      </c>
      <c r="C573" s="71" t="s">
        <v>721</v>
      </c>
      <c r="D573" s="71">
        <v>292.155542070656</v>
      </c>
      <c r="E573" s="71">
        <v>3.78</v>
      </c>
      <c r="F573" s="71">
        <v>0</v>
      </c>
      <c r="G573" s="71">
        <v>0</v>
      </c>
      <c r="H573" s="71">
        <v>0</v>
      </c>
      <c r="I573" s="71">
        <v>0</v>
      </c>
      <c r="J573" s="71">
        <v>0</v>
      </c>
      <c r="K573" s="71">
        <v>0</v>
      </c>
      <c r="L573" s="241">
        <v>4</v>
      </c>
    </row>
    <row r="574" spans="1:12" x14ac:dyDescent="0.15">
      <c r="A574" s="240">
        <v>40302</v>
      </c>
      <c r="B574" s="71" t="s">
        <v>534</v>
      </c>
      <c r="C574" s="71" t="s">
        <v>722</v>
      </c>
      <c r="D574" s="71">
        <v>162.85438832108122</v>
      </c>
      <c r="E574" s="71">
        <v>4.1614285710000001</v>
      </c>
      <c r="F574" s="71">
        <v>0</v>
      </c>
      <c r="G574" s="71">
        <v>0</v>
      </c>
      <c r="H574" s="71">
        <v>0</v>
      </c>
      <c r="I574" s="71">
        <v>0</v>
      </c>
      <c r="J574" s="71">
        <v>0</v>
      </c>
      <c r="K574" s="71">
        <v>1</v>
      </c>
      <c r="L574" s="241">
        <v>1</v>
      </c>
    </row>
    <row r="575" spans="1:12" x14ac:dyDescent="0.15">
      <c r="A575" s="240">
        <v>40309</v>
      </c>
      <c r="B575" s="71" t="s">
        <v>534</v>
      </c>
      <c r="C575" s="71" t="s">
        <v>722</v>
      </c>
      <c r="D575" s="71">
        <v>215.70014700432407</v>
      </c>
      <c r="E575" s="71">
        <v>4.1171428570000002</v>
      </c>
      <c r="F575" s="71">
        <v>0</v>
      </c>
      <c r="G575" s="71">
        <v>0</v>
      </c>
      <c r="H575" s="71">
        <v>0</v>
      </c>
      <c r="I575" s="71">
        <v>0</v>
      </c>
      <c r="J575" s="71">
        <v>0</v>
      </c>
      <c r="K575" s="71">
        <v>1</v>
      </c>
      <c r="L575" s="241">
        <v>1</v>
      </c>
    </row>
    <row r="576" spans="1:12" x14ac:dyDescent="0.15">
      <c r="A576" s="240">
        <v>40316</v>
      </c>
      <c r="B576" s="71" t="s">
        <v>534</v>
      </c>
      <c r="C576" s="71" t="s">
        <v>722</v>
      </c>
      <c r="D576" s="71">
        <v>241.17930540636402</v>
      </c>
      <c r="E576" s="71">
        <v>3.8185714289999999</v>
      </c>
      <c r="F576" s="71">
        <v>0</v>
      </c>
      <c r="G576" s="71">
        <v>0</v>
      </c>
      <c r="H576" s="71">
        <v>0</v>
      </c>
      <c r="I576" s="71">
        <v>0</v>
      </c>
      <c r="J576" s="71">
        <v>0</v>
      </c>
      <c r="K576" s="71">
        <v>1</v>
      </c>
      <c r="L576" s="241">
        <v>1</v>
      </c>
    </row>
    <row r="577" spans="1:12" x14ac:dyDescent="0.15">
      <c r="A577" s="240">
        <v>40323</v>
      </c>
      <c r="B577" s="71" t="s">
        <v>534</v>
      </c>
      <c r="C577" s="71" t="s">
        <v>722</v>
      </c>
      <c r="D577" s="71">
        <v>127.69972155824857</v>
      </c>
      <c r="E577" s="71">
        <v>3.8185714289999999</v>
      </c>
      <c r="F577" s="71">
        <v>0</v>
      </c>
      <c r="G577" s="71">
        <v>0</v>
      </c>
      <c r="H577" s="71">
        <v>0</v>
      </c>
      <c r="I577" s="71">
        <v>0</v>
      </c>
      <c r="J577" s="71">
        <v>0</v>
      </c>
      <c r="K577" s="71">
        <v>1</v>
      </c>
      <c r="L577" s="241">
        <v>1</v>
      </c>
    </row>
    <row r="578" spans="1:12" x14ac:dyDescent="0.15">
      <c r="A578" s="240">
        <v>40330</v>
      </c>
      <c r="B578" s="71" t="s">
        <v>534</v>
      </c>
      <c r="C578" s="71" t="s">
        <v>722</v>
      </c>
      <c r="D578" s="71">
        <v>101.56983634068607</v>
      </c>
      <c r="E578" s="71">
        <v>3.8185714289999999</v>
      </c>
      <c r="F578" s="71">
        <v>0</v>
      </c>
      <c r="G578" s="71">
        <v>0</v>
      </c>
      <c r="H578" s="71">
        <v>0</v>
      </c>
      <c r="I578" s="71">
        <v>0</v>
      </c>
      <c r="J578" s="71">
        <v>0</v>
      </c>
      <c r="K578" s="71">
        <v>1</v>
      </c>
      <c r="L578" s="241">
        <v>1</v>
      </c>
    </row>
    <row r="579" spans="1:12" x14ac:dyDescent="0.15">
      <c r="A579" s="240">
        <v>40337</v>
      </c>
      <c r="B579" s="71" t="s">
        <v>534</v>
      </c>
      <c r="C579" s="71" t="s">
        <v>722</v>
      </c>
      <c r="D579" s="71">
        <v>176.67040497657288</v>
      </c>
      <c r="E579" s="71">
        <v>4.1614285710000001</v>
      </c>
      <c r="F579" s="71">
        <v>0</v>
      </c>
      <c r="G579" s="71">
        <v>0</v>
      </c>
      <c r="H579" s="71">
        <v>0</v>
      </c>
      <c r="I579" s="71">
        <v>0</v>
      </c>
      <c r="J579" s="71">
        <v>0</v>
      </c>
      <c r="K579" s="71">
        <v>1</v>
      </c>
      <c r="L579" s="241">
        <v>1</v>
      </c>
    </row>
    <row r="580" spans="1:12" x14ac:dyDescent="0.15">
      <c r="A580" s="240">
        <v>40344</v>
      </c>
      <c r="B580" s="71" t="s">
        <v>534</v>
      </c>
      <c r="C580" s="71" t="s">
        <v>722</v>
      </c>
      <c r="D580" s="71">
        <v>198.14700658443772</v>
      </c>
      <c r="E580" s="71">
        <v>4.1614285710000001</v>
      </c>
      <c r="F580" s="71">
        <v>0</v>
      </c>
      <c r="G580" s="71">
        <v>0</v>
      </c>
      <c r="H580" s="71">
        <v>0</v>
      </c>
      <c r="I580" s="71">
        <v>0</v>
      </c>
      <c r="J580" s="71">
        <v>0</v>
      </c>
      <c r="K580" s="71">
        <v>1</v>
      </c>
      <c r="L580" s="241">
        <v>1</v>
      </c>
    </row>
    <row r="581" spans="1:12" x14ac:dyDescent="0.15">
      <c r="A581" s="240">
        <v>40351</v>
      </c>
      <c r="B581" s="71" t="s">
        <v>534</v>
      </c>
      <c r="C581" s="71" t="s">
        <v>722</v>
      </c>
      <c r="D581" s="71">
        <v>197.21174152794887</v>
      </c>
      <c r="E581" s="71">
        <v>4.1614285710000001</v>
      </c>
      <c r="F581" s="71">
        <v>0</v>
      </c>
      <c r="G581" s="71">
        <v>0</v>
      </c>
      <c r="H581" s="71">
        <v>0</v>
      </c>
      <c r="I581" s="71">
        <v>0</v>
      </c>
      <c r="J581" s="71">
        <v>0</v>
      </c>
      <c r="K581" s="71">
        <v>1</v>
      </c>
      <c r="L581" s="241">
        <v>1</v>
      </c>
    </row>
    <row r="582" spans="1:12" x14ac:dyDescent="0.15">
      <c r="A582" s="240">
        <v>40358</v>
      </c>
      <c r="B582" s="71" t="s">
        <v>534</v>
      </c>
      <c r="C582" s="71" t="s">
        <v>722</v>
      </c>
      <c r="D582" s="71">
        <v>119.29110319730145</v>
      </c>
      <c r="E582" s="71">
        <v>4.1614285710000001</v>
      </c>
      <c r="F582" s="71">
        <v>0</v>
      </c>
      <c r="G582" s="71">
        <v>0</v>
      </c>
      <c r="H582" s="71">
        <v>0</v>
      </c>
      <c r="I582" s="71">
        <v>0</v>
      </c>
      <c r="J582" s="71">
        <v>0</v>
      </c>
      <c r="K582" s="71">
        <v>1</v>
      </c>
      <c r="L582" s="241">
        <v>1</v>
      </c>
    </row>
    <row r="583" spans="1:12" x14ac:dyDescent="0.15">
      <c r="A583" s="240">
        <v>40365</v>
      </c>
      <c r="B583" s="71" t="s">
        <v>534</v>
      </c>
      <c r="C583" s="71" t="s">
        <v>722</v>
      </c>
      <c r="D583" s="71">
        <v>265.36940547185691</v>
      </c>
      <c r="E583" s="71">
        <v>3.78</v>
      </c>
      <c r="F583" s="71">
        <v>0</v>
      </c>
      <c r="G583" s="71">
        <v>0</v>
      </c>
      <c r="H583" s="71">
        <v>0</v>
      </c>
      <c r="I583" s="71">
        <v>0</v>
      </c>
      <c r="J583" s="71">
        <v>0</v>
      </c>
      <c r="K583" s="71">
        <v>1</v>
      </c>
      <c r="L583" s="241">
        <v>1</v>
      </c>
    </row>
    <row r="584" spans="1:12" x14ac:dyDescent="0.15">
      <c r="A584" s="240">
        <v>40372</v>
      </c>
      <c r="B584" s="71" t="s">
        <v>534</v>
      </c>
      <c r="C584" s="71" t="s">
        <v>722</v>
      </c>
      <c r="D584" s="71">
        <v>125.2110470468252</v>
      </c>
      <c r="E584" s="71">
        <v>3.78</v>
      </c>
      <c r="F584" s="71">
        <v>0</v>
      </c>
      <c r="G584" s="71">
        <v>0</v>
      </c>
      <c r="H584" s="71">
        <v>0</v>
      </c>
      <c r="I584" s="71">
        <v>0</v>
      </c>
      <c r="J584" s="71">
        <v>0</v>
      </c>
      <c r="K584" s="71">
        <v>1</v>
      </c>
      <c r="L584" s="241">
        <v>1</v>
      </c>
    </row>
    <row r="585" spans="1:12" x14ac:dyDescent="0.15">
      <c r="A585" s="240">
        <v>40302</v>
      </c>
      <c r="B585" s="71" t="s">
        <v>534</v>
      </c>
      <c r="C585" s="71" t="s">
        <v>723</v>
      </c>
      <c r="D585" s="71">
        <v>190.00823514804713</v>
      </c>
      <c r="E585" s="71">
        <v>4.2042857140000001</v>
      </c>
      <c r="F585" s="71">
        <v>0</v>
      </c>
      <c r="G585" s="71">
        <v>0</v>
      </c>
      <c r="H585" s="71">
        <v>0</v>
      </c>
      <c r="I585" s="71">
        <v>0</v>
      </c>
      <c r="J585" s="71">
        <v>0</v>
      </c>
      <c r="K585" s="71">
        <v>2</v>
      </c>
      <c r="L585" s="241">
        <v>2</v>
      </c>
    </row>
    <row r="586" spans="1:12" x14ac:dyDescent="0.15">
      <c r="A586" s="240">
        <v>40309</v>
      </c>
      <c r="B586" s="71" t="s">
        <v>534</v>
      </c>
      <c r="C586" s="71" t="s">
        <v>723</v>
      </c>
      <c r="D586" s="71">
        <v>222.04377919387716</v>
      </c>
      <c r="E586" s="71">
        <v>4.1500000000000004</v>
      </c>
      <c r="F586" s="71">
        <v>0</v>
      </c>
      <c r="G586" s="71">
        <v>0</v>
      </c>
      <c r="H586" s="71">
        <v>0</v>
      </c>
      <c r="I586" s="71">
        <v>0</v>
      </c>
      <c r="J586" s="71">
        <v>0</v>
      </c>
      <c r="K586" s="71">
        <v>2</v>
      </c>
      <c r="L586" s="241">
        <v>2</v>
      </c>
    </row>
    <row r="587" spans="1:12" x14ac:dyDescent="0.15">
      <c r="A587" s="240">
        <v>40316</v>
      </c>
      <c r="B587" s="71" t="s">
        <v>534</v>
      </c>
      <c r="C587" s="71" t="s">
        <v>723</v>
      </c>
      <c r="D587" s="71">
        <v>157.42616089237248</v>
      </c>
      <c r="E587" s="71">
        <v>4.0650000000000004</v>
      </c>
      <c r="F587" s="71">
        <v>0</v>
      </c>
      <c r="G587" s="71">
        <v>0</v>
      </c>
      <c r="H587" s="71">
        <v>0</v>
      </c>
      <c r="I587" s="71">
        <v>0</v>
      </c>
      <c r="J587" s="71">
        <v>0</v>
      </c>
      <c r="K587" s="71">
        <v>2</v>
      </c>
      <c r="L587" s="241">
        <v>2</v>
      </c>
    </row>
    <row r="588" spans="1:12" x14ac:dyDescent="0.15">
      <c r="A588" s="240">
        <v>40323</v>
      </c>
      <c r="B588" s="71" t="s">
        <v>534</v>
      </c>
      <c r="C588" s="71" t="s">
        <v>723</v>
      </c>
      <c r="D588" s="71">
        <v>170.97656906454529</v>
      </c>
      <c r="E588" s="71">
        <v>4.0042857139999999</v>
      </c>
      <c r="F588" s="71">
        <v>0</v>
      </c>
      <c r="G588" s="71">
        <v>0</v>
      </c>
      <c r="H588" s="71">
        <v>0</v>
      </c>
      <c r="I588" s="71">
        <v>0</v>
      </c>
      <c r="J588" s="71">
        <v>0</v>
      </c>
      <c r="K588" s="71">
        <v>2</v>
      </c>
      <c r="L588" s="241">
        <v>2</v>
      </c>
    </row>
    <row r="589" spans="1:12" x14ac:dyDescent="0.15">
      <c r="A589" s="240">
        <v>40330</v>
      </c>
      <c r="B589" s="71" t="s">
        <v>534</v>
      </c>
      <c r="C589" s="71" t="s">
        <v>723</v>
      </c>
      <c r="D589" s="71">
        <v>167.89948544892783</v>
      </c>
      <c r="E589" s="71">
        <v>4.0650000000000004</v>
      </c>
      <c r="F589" s="71">
        <v>0</v>
      </c>
      <c r="G589" s="71">
        <v>0</v>
      </c>
      <c r="H589" s="71">
        <v>0</v>
      </c>
      <c r="I589" s="71">
        <v>0</v>
      </c>
      <c r="J589" s="71">
        <v>0</v>
      </c>
      <c r="K589" s="71">
        <v>2</v>
      </c>
      <c r="L589" s="241">
        <v>2</v>
      </c>
    </row>
    <row r="590" spans="1:12" x14ac:dyDescent="0.15">
      <c r="A590" s="240">
        <v>40337</v>
      </c>
      <c r="B590" s="71" t="s">
        <v>534</v>
      </c>
      <c r="C590" s="71" t="s">
        <v>723</v>
      </c>
      <c r="D590" s="71">
        <v>117.62866505889183</v>
      </c>
      <c r="E590" s="71">
        <v>4.6275000000000004</v>
      </c>
      <c r="F590" s="71">
        <v>0</v>
      </c>
      <c r="G590" s="71">
        <v>0</v>
      </c>
      <c r="H590" s="71">
        <v>0</v>
      </c>
      <c r="I590" s="71">
        <v>0</v>
      </c>
      <c r="J590" s="71">
        <v>0</v>
      </c>
      <c r="K590" s="71">
        <v>2</v>
      </c>
      <c r="L590" s="241">
        <v>2</v>
      </c>
    </row>
    <row r="591" spans="1:12" x14ac:dyDescent="0.15">
      <c r="A591" s="240">
        <v>40344</v>
      </c>
      <c r="B591" s="71" t="s">
        <v>534</v>
      </c>
      <c r="C591" s="71" t="s">
        <v>723</v>
      </c>
      <c r="D591" s="71">
        <v>264.00477974834297</v>
      </c>
      <c r="E591" s="71">
        <v>4.2042857140000001</v>
      </c>
      <c r="F591" s="71">
        <v>0</v>
      </c>
      <c r="G591" s="71">
        <v>0</v>
      </c>
      <c r="H591" s="71">
        <v>0</v>
      </c>
      <c r="I591" s="71">
        <v>0</v>
      </c>
      <c r="J591" s="71">
        <v>0</v>
      </c>
      <c r="K591" s="71">
        <v>2</v>
      </c>
      <c r="L591" s="241">
        <v>2</v>
      </c>
    </row>
    <row r="592" spans="1:12" x14ac:dyDescent="0.15">
      <c r="A592" s="240">
        <v>40351</v>
      </c>
      <c r="B592" s="71" t="s">
        <v>534</v>
      </c>
      <c r="C592" s="71" t="s">
        <v>723</v>
      </c>
      <c r="D592" s="71">
        <v>166.37866111146522</v>
      </c>
      <c r="E592" s="71">
        <v>4.6275000000000004</v>
      </c>
      <c r="F592" s="71">
        <v>0</v>
      </c>
      <c r="G592" s="71">
        <v>0</v>
      </c>
      <c r="H592" s="71">
        <v>0</v>
      </c>
      <c r="I592" s="71">
        <v>0</v>
      </c>
      <c r="J592" s="71">
        <v>0</v>
      </c>
      <c r="K592" s="71">
        <v>2</v>
      </c>
      <c r="L592" s="241">
        <v>2</v>
      </c>
    </row>
    <row r="593" spans="1:12" x14ac:dyDescent="0.15">
      <c r="A593" s="240">
        <v>40358</v>
      </c>
      <c r="B593" s="71" t="s">
        <v>534</v>
      </c>
      <c r="C593" s="71" t="s">
        <v>723</v>
      </c>
      <c r="D593" s="71">
        <v>187.32926947378533</v>
      </c>
      <c r="E593" s="71">
        <v>4.1566666669999996</v>
      </c>
      <c r="F593" s="71">
        <v>0</v>
      </c>
      <c r="G593" s="71">
        <v>0</v>
      </c>
      <c r="H593" s="71">
        <v>0</v>
      </c>
      <c r="I593" s="71">
        <v>0</v>
      </c>
      <c r="J593" s="71">
        <v>0</v>
      </c>
      <c r="K593" s="71">
        <v>2</v>
      </c>
      <c r="L593" s="241">
        <v>2</v>
      </c>
    </row>
    <row r="594" spans="1:12" x14ac:dyDescent="0.15">
      <c r="A594" s="240">
        <v>40365</v>
      </c>
      <c r="B594" s="71" t="s">
        <v>534</v>
      </c>
      <c r="C594" s="71" t="s">
        <v>723</v>
      </c>
      <c r="D594" s="71">
        <v>300.72800567401379</v>
      </c>
      <c r="E594" s="71">
        <v>3.78</v>
      </c>
      <c r="F594" s="71">
        <v>0</v>
      </c>
      <c r="G594" s="71">
        <v>0</v>
      </c>
      <c r="H594" s="71">
        <v>0</v>
      </c>
      <c r="I594" s="71">
        <v>0</v>
      </c>
      <c r="J594" s="71">
        <v>0</v>
      </c>
      <c r="K594" s="71">
        <v>2</v>
      </c>
      <c r="L594" s="241">
        <v>2</v>
      </c>
    </row>
    <row r="595" spans="1:12" x14ac:dyDescent="0.15">
      <c r="A595" s="240">
        <v>40372</v>
      </c>
      <c r="B595" s="71" t="s">
        <v>534</v>
      </c>
      <c r="C595" s="71" t="s">
        <v>723</v>
      </c>
      <c r="D595" s="71">
        <v>156.65216401351935</v>
      </c>
      <c r="E595" s="71">
        <v>3.6187499999999999</v>
      </c>
      <c r="F595" s="71">
        <v>0</v>
      </c>
      <c r="G595" s="71">
        <v>0</v>
      </c>
      <c r="H595" s="71">
        <v>0</v>
      </c>
      <c r="I595" s="71">
        <v>0</v>
      </c>
      <c r="J595" s="71">
        <v>0</v>
      </c>
      <c r="K595" s="71">
        <v>2</v>
      </c>
      <c r="L595" s="241">
        <v>2</v>
      </c>
    </row>
    <row r="596" spans="1:12" x14ac:dyDescent="0.15">
      <c r="A596" s="240">
        <v>40302</v>
      </c>
      <c r="B596" s="71" t="s">
        <v>534</v>
      </c>
      <c r="C596" s="71" t="s">
        <v>724</v>
      </c>
      <c r="D596" s="71">
        <v>176.31360639343501</v>
      </c>
      <c r="E596" s="71">
        <v>4.7185714289999998</v>
      </c>
      <c r="F596" s="71">
        <v>0</v>
      </c>
      <c r="G596" s="71">
        <v>0</v>
      </c>
      <c r="H596" s="71">
        <v>0</v>
      </c>
      <c r="I596" s="71">
        <v>0</v>
      </c>
      <c r="J596" s="71">
        <v>0</v>
      </c>
      <c r="K596" s="71">
        <v>2</v>
      </c>
      <c r="L596" s="241">
        <v>3</v>
      </c>
    </row>
    <row r="597" spans="1:12" x14ac:dyDescent="0.15">
      <c r="A597" s="240">
        <v>40309</v>
      </c>
      <c r="B597" s="71" t="s">
        <v>534</v>
      </c>
      <c r="C597" s="71" t="s">
        <v>724</v>
      </c>
      <c r="D597" s="71">
        <v>124.6605126565037</v>
      </c>
      <c r="E597" s="71">
        <v>4.7185714289999998</v>
      </c>
      <c r="F597" s="71">
        <v>0</v>
      </c>
      <c r="G597" s="71">
        <v>0</v>
      </c>
      <c r="H597" s="71">
        <v>0</v>
      </c>
      <c r="I597" s="71">
        <v>0</v>
      </c>
      <c r="J597" s="71">
        <v>0</v>
      </c>
      <c r="K597" s="71">
        <v>2</v>
      </c>
      <c r="L597" s="241">
        <v>3</v>
      </c>
    </row>
    <row r="598" spans="1:12" x14ac:dyDescent="0.15">
      <c r="A598" s="240">
        <v>40316</v>
      </c>
      <c r="B598" s="71" t="s">
        <v>534</v>
      </c>
      <c r="C598" s="71" t="s">
        <v>724</v>
      </c>
      <c r="D598" s="71">
        <v>193.1350703798341</v>
      </c>
      <c r="E598" s="71">
        <v>4.0650000000000004</v>
      </c>
      <c r="F598" s="71">
        <v>0</v>
      </c>
      <c r="G598" s="71">
        <v>0</v>
      </c>
      <c r="H598" s="71">
        <v>0</v>
      </c>
      <c r="I598" s="71">
        <v>0</v>
      </c>
      <c r="J598" s="71">
        <v>0</v>
      </c>
      <c r="K598" s="71">
        <v>2</v>
      </c>
      <c r="L598" s="241">
        <v>3</v>
      </c>
    </row>
    <row r="599" spans="1:12" x14ac:dyDescent="0.15">
      <c r="A599" s="240">
        <v>40323</v>
      </c>
      <c r="B599" s="71" t="s">
        <v>534</v>
      </c>
      <c r="C599" s="71" t="s">
        <v>724</v>
      </c>
      <c r="D599" s="71">
        <v>207.4781359924427</v>
      </c>
      <c r="E599" s="71">
        <v>4.1614285710000001</v>
      </c>
      <c r="F599" s="71">
        <v>0</v>
      </c>
      <c r="G599" s="71">
        <v>0</v>
      </c>
      <c r="H599" s="71">
        <v>0</v>
      </c>
      <c r="I599" s="71">
        <v>0</v>
      </c>
      <c r="J599" s="71">
        <v>0</v>
      </c>
      <c r="K599" s="71">
        <v>2</v>
      </c>
      <c r="L599" s="241">
        <v>3</v>
      </c>
    </row>
    <row r="600" spans="1:12" x14ac:dyDescent="0.15">
      <c r="A600" s="240">
        <v>40330</v>
      </c>
      <c r="B600" s="71" t="s">
        <v>534</v>
      </c>
      <c r="C600" s="71" t="s">
        <v>724</v>
      </c>
      <c r="D600" s="71">
        <v>149.30332520534552</v>
      </c>
      <c r="E600" s="71">
        <v>4.1614285710000001</v>
      </c>
      <c r="F600" s="71">
        <v>0</v>
      </c>
      <c r="G600" s="71">
        <v>0</v>
      </c>
      <c r="H600" s="71">
        <v>0</v>
      </c>
      <c r="I600" s="71">
        <v>0</v>
      </c>
      <c r="J600" s="71">
        <v>0</v>
      </c>
      <c r="K600" s="71">
        <v>2</v>
      </c>
      <c r="L600" s="241">
        <v>3</v>
      </c>
    </row>
    <row r="601" spans="1:12" x14ac:dyDescent="0.15">
      <c r="A601" s="240">
        <v>40337</v>
      </c>
      <c r="B601" s="71" t="s">
        <v>534</v>
      </c>
      <c r="C601" s="71" t="s">
        <v>724</v>
      </c>
      <c r="D601" s="71">
        <v>131.2095114231486</v>
      </c>
      <c r="E601" s="71">
        <v>4.7185714289999998</v>
      </c>
      <c r="F601" s="71">
        <v>0</v>
      </c>
      <c r="G601" s="71">
        <v>0</v>
      </c>
      <c r="H601" s="71">
        <v>0</v>
      </c>
      <c r="I601" s="71">
        <v>0</v>
      </c>
      <c r="J601" s="71">
        <v>0</v>
      </c>
      <c r="K601" s="71">
        <v>2</v>
      </c>
      <c r="L601" s="241">
        <v>3</v>
      </c>
    </row>
    <row r="602" spans="1:12" x14ac:dyDescent="0.15">
      <c r="A602" s="240">
        <v>40344</v>
      </c>
      <c r="B602" s="71" t="s">
        <v>534</v>
      </c>
      <c r="C602" s="71" t="s">
        <v>724</v>
      </c>
      <c r="D602" s="71">
        <v>252.69886675219172</v>
      </c>
      <c r="E602" s="71">
        <v>4.7185714289999998</v>
      </c>
      <c r="F602" s="71">
        <v>0</v>
      </c>
      <c r="G602" s="71">
        <v>0</v>
      </c>
      <c r="H602" s="71">
        <v>0</v>
      </c>
      <c r="I602" s="71">
        <v>0</v>
      </c>
      <c r="J602" s="71">
        <v>0</v>
      </c>
      <c r="K602" s="71">
        <v>2</v>
      </c>
      <c r="L602" s="241">
        <v>3</v>
      </c>
    </row>
    <row r="603" spans="1:12" x14ac:dyDescent="0.15">
      <c r="A603" s="240">
        <v>40351</v>
      </c>
      <c r="B603" s="71" t="s">
        <v>534</v>
      </c>
      <c r="C603" s="71" t="s">
        <v>724</v>
      </c>
      <c r="D603" s="71">
        <v>150.1741077867523</v>
      </c>
      <c r="E603" s="71">
        <v>4.7185714289999998</v>
      </c>
      <c r="F603" s="71">
        <v>0</v>
      </c>
      <c r="G603" s="71">
        <v>0</v>
      </c>
      <c r="H603" s="71">
        <v>0</v>
      </c>
      <c r="I603" s="71">
        <v>0</v>
      </c>
      <c r="J603" s="71">
        <v>0</v>
      </c>
      <c r="K603" s="71">
        <v>2</v>
      </c>
      <c r="L603" s="241">
        <v>3</v>
      </c>
    </row>
    <row r="604" spans="1:12" x14ac:dyDescent="0.15">
      <c r="A604" s="240">
        <v>40358</v>
      </c>
      <c r="B604" s="71" t="s">
        <v>534</v>
      </c>
      <c r="C604" s="71" t="s">
        <v>724</v>
      </c>
      <c r="D604" s="71">
        <v>222.38579285782737</v>
      </c>
      <c r="E604" s="71">
        <v>4.7185714289999998</v>
      </c>
      <c r="F604" s="71">
        <v>0</v>
      </c>
      <c r="G604" s="71">
        <v>0</v>
      </c>
      <c r="H604" s="71">
        <v>0</v>
      </c>
      <c r="I604" s="71">
        <v>0</v>
      </c>
      <c r="J604" s="71">
        <v>0</v>
      </c>
      <c r="K604" s="71">
        <v>2</v>
      </c>
      <c r="L604" s="241">
        <v>3</v>
      </c>
    </row>
    <row r="605" spans="1:12" x14ac:dyDescent="0.15">
      <c r="A605" s="240">
        <v>40365</v>
      </c>
      <c r="B605" s="71" t="s">
        <v>534</v>
      </c>
      <c r="C605" s="71" t="s">
        <v>724</v>
      </c>
      <c r="D605" s="71">
        <v>128.87054587017346</v>
      </c>
      <c r="E605" s="71">
        <v>4.3449999999999998</v>
      </c>
      <c r="F605" s="71">
        <v>0</v>
      </c>
      <c r="G605" s="71">
        <v>0</v>
      </c>
      <c r="H605" s="71">
        <v>0</v>
      </c>
      <c r="I605" s="71">
        <v>0</v>
      </c>
      <c r="J605" s="71">
        <v>0</v>
      </c>
      <c r="K605" s="71">
        <v>2</v>
      </c>
      <c r="L605" s="241">
        <v>3</v>
      </c>
    </row>
    <row r="606" spans="1:12" x14ac:dyDescent="0.15">
      <c r="A606" s="240">
        <v>40372</v>
      </c>
      <c r="B606" s="71" t="s">
        <v>534</v>
      </c>
      <c r="C606" s="71" t="s">
        <v>724</v>
      </c>
      <c r="D606" s="71">
        <v>192.98599028598517</v>
      </c>
      <c r="E606" s="71">
        <v>3.7228571430000001</v>
      </c>
      <c r="F606" s="71">
        <v>0</v>
      </c>
      <c r="G606" s="71">
        <v>0</v>
      </c>
      <c r="H606" s="71">
        <v>0</v>
      </c>
      <c r="I606" s="71">
        <v>0</v>
      </c>
      <c r="J606" s="71">
        <v>0</v>
      </c>
      <c r="K606" s="71">
        <v>2</v>
      </c>
      <c r="L606" s="241">
        <v>3</v>
      </c>
    </row>
    <row r="607" spans="1:12" x14ac:dyDescent="0.15">
      <c r="A607" s="240">
        <v>40302</v>
      </c>
      <c r="B607" s="71" t="s">
        <v>534</v>
      </c>
      <c r="C607" s="71" t="s">
        <v>725</v>
      </c>
      <c r="D607" s="71">
        <v>228.23021436036794</v>
      </c>
      <c r="E607" s="71">
        <v>4.2042857140000001</v>
      </c>
      <c r="F607" s="71">
        <v>0</v>
      </c>
      <c r="G607" s="71">
        <v>0</v>
      </c>
      <c r="H607" s="71">
        <v>0</v>
      </c>
      <c r="I607" s="71">
        <v>0</v>
      </c>
      <c r="J607" s="71">
        <v>0</v>
      </c>
      <c r="K607" s="71">
        <v>3</v>
      </c>
      <c r="L607" s="241">
        <v>3</v>
      </c>
    </row>
    <row r="608" spans="1:12" x14ac:dyDescent="0.15">
      <c r="A608" s="240">
        <v>40309</v>
      </c>
      <c r="B608" s="71" t="s">
        <v>534</v>
      </c>
      <c r="C608" s="71" t="s">
        <v>725</v>
      </c>
      <c r="D608" s="71">
        <v>242.10110366000009</v>
      </c>
      <c r="E608" s="71">
        <v>4.1900000000000004</v>
      </c>
      <c r="F608" s="71">
        <v>0</v>
      </c>
      <c r="G608" s="71">
        <v>0</v>
      </c>
      <c r="H608" s="71">
        <v>0</v>
      </c>
      <c r="I608" s="71">
        <v>0</v>
      </c>
      <c r="J608" s="71">
        <v>0</v>
      </c>
      <c r="K608" s="71">
        <v>3</v>
      </c>
      <c r="L608" s="241">
        <v>3</v>
      </c>
    </row>
    <row r="609" spans="1:12" x14ac:dyDescent="0.15">
      <c r="A609" s="240">
        <v>40316</v>
      </c>
      <c r="B609" s="71" t="s">
        <v>534</v>
      </c>
      <c r="C609" s="71" t="s">
        <v>725</v>
      </c>
      <c r="D609" s="71">
        <v>251.04306459951522</v>
      </c>
      <c r="E609" s="71">
        <v>3.8614285709999998</v>
      </c>
      <c r="F609" s="71">
        <v>0</v>
      </c>
      <c r="G609" s="71">
        <v>0</v>
      </c>
      <c r="H609" s="71">
        <v>0</v>
      </c>
      <c r="I609" s="71">
        <v>0</v>
      </c>
      <c r="J609" s="71">
        <v>0</v>
      </c>
      <c r="K609" s="71">
        <v>3</v>
      </c>
      <c r="L609" s="241">
        <v>3</v>
      </c>
    </row>
    <row r="610" spans="1:12" x14ac:dyDescent="0.15">
      <c r="A610" s="240">
        <v>40323</v>
      </c>
      <c r="B610" s="71" t="s">
        <v>534</v>
      </c>
      <c r="C610" s="71" t="s">
        <v>725</v>
      </c>
      <c r="D610" s="71">
        <v>189.58195570876643</v>
      </c>
      <c r="E610" s="71">
        <v>3.8614285709999998</v>
      </c>
      <c r="F610" s="71">
        <v>0</v>
      </c>
      <c r="G610" s="71">
        <v>0</v>
      </c>
      <c r="H610" s="71">
        <v>0</v>
      </c>
      <c r="I610" s="71">
        <v>0</v>
      </c>
      <c r="J610" s="71">
        <v>0</v>
      </c>
      <c r="K610" s="71">
        <v>3</v>
      </c>
      <c r="L610" s="241">
        <v>3</v>
      </c>
    </row>
    <row r="611" spans="1:12" x14ac:dyDescent="0.15">
      <c r="A611" s="240">
        <v>40330</v>
      </c>
      <c r="B611" s="71" t="s">
        <v>534</v>
      </c>
      <c r="C611" s="71" t="s">
        <v>725</v>
      </c>
      <c r="D611" s="71">
        <v>133.33068893824108</v>
      </c>
      <c r="E611" s="71">
        <v>3.8614285709999998</v>
      </c>
      <c r="F611" s="71">
        <v>0</v>
      </c>
      <c r="G611" s="71">
        <v>0</v>
      </c>
      <c r="H611" s="71">
        <v>0</v>
      </c>
      <c r="I611" s="71">
        <v>0</v>
      </c>
      <c r="J611" s="71">
        <v>0</v>
      </c>
      <c r="K611" s="71">
        <v>3</v>
      </c>
      <c r="L611" s="241">
        <v>3</v>
      </c>
    </row>
    <row r="612" spans="1:12" x14ac:dyDescent="0.15">
      <c r="A612" s="240">
        <v>40337</v>
      </c>
      <c r="B612" s="71" t="s">
        <v>534</v>
      </c>
      <c r="C612" s="71" t="s">
        <v>725</v>
      </c>
      <c r="D612" s="71">
        <v>68.877579272944246</v>
      </c>
      <c r="E612" s="71">
        <v>4.1900000000000004</v>
      </c>
      <c r="F612" s="71">
        <v>0</v>
      </c>
      <c r="G612" s="71">
        <v>0</v>
      </c>
      <c r="H612" s="71">
        <v>0</v>
      </c>
      <c r="I612" s="71">
        <v>0</v>
      </c>
      <c r="J612" s="71">
        <v>0</v>
      </c>
      <c r="K612" s="71">
        <v>3</v>
      </c>
      <c r="L612" s="241">
        <v>3</v>
      </c>
    </row>
    <row r="613" spans="1:12" x14ac:dyDescent="0.15">
      <c r="A613" s="240">
        <v>40344</v>
      </c>
      <c r="B613" s="71" t="s">
        <v>534</v>
      </c>
      <c r="C613" s="71" t="s">
        <v>725</v>
      </c>
      <c r="D613" s="71">
        <v>261.52228220236987</v>
      </c>
      <c r="E613" s="71">
        <v>4.2042857140000001</v>
      </c>
      <c r="F613" s="71">
        <v>0</v>
      </c>
      <c r="G613" s="71">
        <v>0</v>
      </c>
      <c r="H613" s="71">
        <v>0</v>
      </c>
      <c r="I613" s="71">
        <v>0</v>
      </c>
      <c r="J613" s="71">
        <v>0</v>
      </c>
      <c r="K613" s="71">
        <v>3</v>
      </c>
      <c r="L613" s="241">
        <v>3</v>
      </c>
    </row>
    <row r="614" spans="1:12" x14ac:dyDescent="0.15">
      <c r="A614" s="240">
        <v>40351</v>
      </c>
      <c r="B614" s="71" t="s">
        <v>534</v>
      </c>
      <c r="C614" s="71" t="s">
        <v>725</v>
      </c>
      <c r="D614" s="71">
        <v>91.499003303075028</v>
      </c>
      <c r="E614" s="71">
        <v>4.2042857140000001</v>
      </c>
      <c r="F614" s="71">
        <v>0</v>
      </c>
      <c r="G614" s="71">
        <v>0</v>
      </c>
      <c r="H614" s="71">
        <v>0</v>
      </c>
      <c r="I614" s="71">
        <v>0</v>
      </c>
      <c r="J614" s="71">
        <v>0</v>
      </c>
      <c r="K614" s="71">
        <v>3</v>
      </c>
      <c r="L614" s="241">
        <v>3</v>
      </c>
    </row>
    <row r="615" spans="1:12" x14ac:dyDescent="0.15">
      <c r="A615" s="240">
        <v>40358</v>
      </c>
      <c r="B615" s="71" t="s">
        <v>534</v>
      </c>
      <c r="C615" s="71" t="s">
        <v>725</v>
      </c>
      <c r="D615" s="71">
        <v>96.424970506783396</v>
      </c>
      <c r="E615" s="71">
        <v>4.2042857140000001</v>
      </c>
      <c r="F615" s="71">
        <v>0</v>
      </c>
      <c r="G615" s="71">
        <v>0</v>
      </c>
      <c r="H615" s="71">
        <v>0</v>
      </c>
      <c r="I615" s="71">
        <v>0</v>
      </c>
      <c r="J615" s="71">
        <v>0</v>
      </c>
      <c r="K615" s="71">
        <v>3</v>
      </c>
      <c r="L615" s="241">
        <v>3</v>
      </c>
    </row>
    <row r="616" spans="1:12" x14ac:dyDescent="0.15">
      <c r="A616" s="240">
        <v>40365</v>
      </c>
      <c r="B616" s="71" t="s">
        <v>534</v>
      </c>
      <c r="C616" s="71" t="s">
        <v>725</v>
      </c>
      <c r="D616" s="71">
        <v>177.00164684943505</v>
      </c>
      <c r="E616" s="71">
        <v>3.78</v>
      </c>
      <c r="F616" s="71">
        <v>0</v>
      </c>
      <c r="G616" s="71">
        <v>0</v>
      </c>
      <c r="H616" s="71">
        <v>0</v>
      </c>
      <c r="I616" s="71">
        <v>0</v>
      </c>
      <c r="J616" s="71">
        <v>0</v>
      </c>
      <c r="K616" s="71">
        <v>3</v>
      </c>
      <c r="L616" s="241">
        <v>3</v>
      </c>
    </row>
    <row r="617" spans="1:12" x14ac:dyDescent="0.15">
      <c r="A617" s="240">
        <v>40372</v>
      </c>
      <c r="B617" s="71" t="s">
        <v>534</v>
      </c>
      <c r="C617" s="71" t="s">
        <v>725</v>
      </c>
      <c r="D617" s="71">
        <v>136.88850970188446</v>
      </c>
      <c r="E617" s="71">
        <v>3.7450000000000001</v>
      </c>
      <c r="F617" s="71">
        <v>0</v>
      </c>
      <c r="G617" s="71">
        <v>0</v>
      </c>
      <c r="H617" s="71">
        <v>0</v>
      </c>
      <c r="I617" s="71">
        <v>0</v>
      </c>
      <c r="J617" s="71">
        <v>0</v>
      </c>
      <c r="K617" s="71">
        <v>3</v>
      </c>
      <c r="L617" s="241">
        <v>3</v>
      </c>
    </row>
    <row r="618" spans="1:12" x14ac:dyDescent="0.15">
      <c r="A618" s="240">
        <v>40302</v>
      </c>
      <c r="B618" s="71" t="s">
        <v>726</v>
      </c>
      <c r="C618" s="71" t="s">
        <v>727</v>
      </c>
      <c r="D618" s="71">
        <v>194.92679937676456</v>
      </c>
      <c r="E618" s="71">
        <v>4.5042857139999999</v>
      </c>
      <c r="F618" s="71">
        <v>1</v>
      </c>
      <c r="G618" s="71">
        <v>0</v>
      </c>
      <c r="H618" s="71">
        <v>0</v>
      </c>
      <c r="I618" s="71">
        <v>0</v>
      </c>
      <c r="J618" s="71">
        <v>0</v>
      </c>
      <c r="K618" s="71">
        <v>2</v>
      </c>
      <c r="L618" s="241">
        <v>0</v>
      </c>
    </row>
    <row r="619" spans="1:12" x14ac:dyDescent="0.15">
      <c r="A619" s="240">
        <v>40309</v>
      </c>
      <c r="B619" s="71" t="s">
        <v>726</v>
      </c>
      <c r="C619" s="71" t="s">
        <v>727</v>
      </c>
      <c r="D619" s="71">
        <v>215.84163387083856</v>
      </c>
      <c r="E619" s="71">
        <v>4.59</v>
      </c>
      <c r="F619" s="71">
        <v>1</v>
      </c>
      <c r="G619" s="71">
        <v>0</v>
      </c>
      <c r="H619" s="71">
        <v>0</v>
      </c>
      <c r="I619" s="71">
        <v>0</v>
      </c>
      <c r="J619" s="71">
        <v>0</v>
      </c>
      <c r="K619" s="71">
        <v>2</v>
      </c>
      <c r="L619" s="241">
        <v>0</v>
      </c>
    </row>
    <row r="620" spans="1:12" x14ac:dyDescent="0.15">
      <c r="A620" s="240">
        <v>40316</v>
      </c>
      <c r="B620" s="71" t="s">
        <v>726</v>
      </c>
      <c r="C620" s="71" t="s">
        <v>727</v>
      </c>
      <c r="D620" s="71">
        <v>336.95493268898292</v>
      </c>
      <c r="E620" s="71">
        <v>4.3899999999999997</v>
      </c>
      <c r="F620" s="71">
        <v>1</v>
      </c>
      <c r="G620" s="71">
        <v>0</v>
      </c>
      <c r="H620" s="71">
        <v>0</v>
      </c>
      <c r="I620" s="71">
        <v>0</v>
      </c>
      <c r="J620" s="71">
        <v>0</v>
      </c>
      <c r="K620" s="71">
        <v>2</v>
      </c>
      <c r="L620" s="241">
        <v>0</v>
      </c>
    </row>
    <row r="621" spans="1:12" x14ac:dyDescent="0.15">
      <c r="A621" s="240">
        <v>40323</v>
      </c>
      <c r="B621" s="71" t="s">
        <v>726</v>
      </c>
      <c r="C621" s="71" t="s">
        <v>727</v>
      </c>
      <c r="D621" s="71">
        <v>225.76294326143119</v>
      </c>
      <c r="E621" s="71">
        <v>4.1233333329999997</v>
      </c>
      <c r="F621" s="71">
        <v>1</v>
      </c>
      <c r="G621" s="71">
        <v>0</v>
      </c>
      <c r="H621" s="71">
        <v>0</v>
      </c>
      <c r="I621" s="71">
        <v>0</v>
      </c>
      <c r="J621" s="71">
        <v>0</v>
      </c>
      <c r="K621" s="71">
        <v>2</v>
      </c>
      <c r="L621" s="241">
        <v>0</v>
      </c>
    </row>
    <row r="622" spans="1:12" x14ac:dyDescent="0.15">
      <c r="A622" s="240">
        <v>40330</v>
      </c>
      <c r="B622" s="71" t="s">
        <v>726</v>
      </c>
      <c r="C622" s="71" t="s">
        <v>727</v>
      </c>
      <c r="D622" s="71">
        <v>234.17759928983324</v>
      </c>
      <c r="E622" s="71">
        <v>4.04</v>
      </c>
      <c r="F622" s="71">
        <v>1</v>
      </c>
      <c r="G622" s="71">
        <v>0</v>
      </c>
      <c r="H622" s="71">
        <v>0</v>
      </c>
      <c r="I622" s="71">
        <v>0</v>
      </c>
      <c r="J622" s="71">
        <v>0</v>
      </c>
      <c r="K622" s="71">
        <v>2</v>
      </c>
      <c r="L622" s="241">
        <v>0</v>
      </c>
    </row>
    <row r="623" spans="1:12" x14ac:dyDescent="0.15">
      <c r="A623" s="240">
        <v>40337</v>
      </c>
      <c r="B623" s="71" t="s">
        <v>726</v>
      </c>
      <c r="C623" s="71" t="s">
        <v>727</v>
      </c>
      <c r="D623" s="71">
        <v>299.46864403844859</v>
      </c>
      <c r="E623" s="71">
        <v>4.8955555559999997</v>
      </c>
      <c r="F623" s="71">
        <v>1</v>
      </c>
      <c r="G623" s="71">
        <v>0</v>
      </c>
      <c r="H623" s="71">
        <v>0</v>
      </c>
      <c r="I623" s="71">
        <v>0</v>
      </c>
      <c r="J623" s="71">
        <v>0</v>
      </c>
      <c r="K623" s="71">
        <v>2</v>
      </c>
      <c r="L623" s="241">
        <v>0</v>
      </c>
    </row>
    <row r="624" spans="1:12" x14ac:dyDescent="0.15">
      <c r="A624" s="240">
        <v>40344</v>
      </c>
      <c r="B624" s="71" t="s">
        <v>726</v>
      </c>
      <c r="C624" s="71" t="s">
        <v>727</v>
      </c>
      <c r="D624" s="71">
        <v>153.63502527665696</v>
      </c>
      <c r="E624" s="71">
        <v>4.88</v>
      </c>
      <c r="F624" s="71">
        <v>1</v>
      </c>
      <c r="G624" s="71">
        <v>0</v>
      </c>
      <c r="H624" s="71">
        <v>0</v>
      </c>
      <c r="I624" s="71">
        <v>0</v>
      </c>
      <c r="J624" s="71">
        <v>0</v>
      </c>
      <c r="K624" s="71">
        <v>2</v>
      </c>
      <c r="L624" s="241">
        <v>0</v>
      </c>
    </row>
    <row r="625" spans="1:12" x14ac:dyDescent="0.15">
      <c r="A625" s="240">
        <v>40351</v>
      </c>
      <c r="B625" s="71" t="s">
        <v>726</v>
      </c>
      <c r="C625" s="71" t="s">
        <v>727</v>
      </c>
      <c r="D625" s="71">
        <v>368.84702262724323</v>
      </c>
      <c r="E625" s="71">
        <v>4.8718181820000002</v>
      </c>
      <c r="F625" s="71">
        <v>1</v>
      </c>
      <c r="G625" s="71">
        <v>0</v>
      </c>
      <c r="H625" s="71">
        <v>1</v>
      </c>
      <c r="I625" s="71">
        <v>0</v>
      </c>
      <c r="J625" s="71">
        <v>0</v>
      </c>
      <c r="K625" s="71">
        <v>2</v>
      </c>
      <c r="L625" s="241">
        <v>0</v>
      </c>
    </row>
    <row r="626" spans="1:12" x14ac:dyDescent="0.15">
      <c r="A626" s="240">
        <v>40358</v>
      </c>
      <c r="B626" s="71" t="s">
        <v>726</v>
      </c>
      <c r="C626" s="71" t="s">
        <v>727</v>
      </c>
      <c r="D626" s="71">
        <v>343.44502990318495</v>
      </c>
      <c r="E626" s="71">
        <v>4.5081818179999997</v>
      </c>
      <c r="F626" s="71">
        <v>1</v>
      </c>
      <c r="G626" s="71">
        <v>0</v>
      </c>
      <c r="H626" s="71">
        <v>0</v>
      </c>
      <c r="I626" s="71">
        <v>1</v>
      </c>
      <c r="J626" s="71">
        <v>0</v>
      </c>
      <c r="K626" s="71">
        <v>2</v>
      </c>
      <c r="L626" s="241">
        <v>0</v>
      </c>
    </row>
    <row r="627" spans="1:12" x14ac:dyDescent="0.15">
      <c r="A627" s="240">
        <v>40365</v>
      </c>
      <c r="B627" s="71" t="s">
        <v>726</v>
      </c>
      <c r="C627" s="71" t="s">
        <v>727</v>
      </c>
      <c r="D627" s="71">
        <v>191.47028139527703</v>
      </c>
      <c r="E627" s="71">
        <v>4.3536363639999998</v>
      </c>
      <c r="F627" s="71">
        <v>1</v>
      </c>
      <c r="G627" s="71">
        <v>0</v>
      </c>
      <c r="H627" s="71">
        <v>0</v>
      </c>
      <c r="I627" s="71">
        <v>1</v>
      </c>
      <c r="J627" s="71">
        <v>0</v>
      </c>
      <c r="K627" s="71">
        <v>2</v>
      </c>
      <c r="L627" s="241">
        <v>0</v>
      </c>
    </row>
    <row r="628" spans="1:12" x14ac:dyDescent="0.15">
      <c r="A628" s="240">
        <v>40372</v>
      </c>
      <c r="B628" s="71" t="s">
        <v>726</v>
      </c>
      <c r="C628" s="71" t="s">
        <v>727</v>
      </c>
      <c r="D628" s="71">
        <v>297.37493949274915</v>
      </c>
      <c r="E628" s="71">
        <v>3.99</v>
      </c>
      <c r="F628" s="71">
        <v>1</v>
      </c>
      <c r="G628" s="71">
        <v>0</v>
      </c>
      <c r="H628" s="71">
        <v>0</v>
      </c>
      <c r="I628" s="71">
        <v>1</v>
      </c>
      <c r="J628" s="71">
        <v>0</v>
      </c>
      <c r="K628" s="71">
        <v>2</v>
      </c>
      <c r="L628" s="241">
        <v>0</v>
      </c>
    </row>
    <row r="629" spans="1:12" x14ac:dyDescent="0.15">
      <c r="A629" s="240">
        <v>40302</v>
      </c>
      <c r="B629" s="71" t="s">
        <v>726</v>
      </c>
      <c r="C629" s="71" t="s">
        <v>728</v>
      </c>
      <c r="D629" s="71">
        <v>251.38089095116806</v>
      </c>
      <c r="E629" s="71">
        <v>4.8566666669999998</v>
      </c>
      <c r="F629" s="71">
        <v>1</v>
      </c>
      <c r="G629" s="71">
        <v>0</v>
      </c>
      <c r="H629" s="71">
        <v>0</v>
      </c>
      <c r="I629" s="71">
        <v>0</v>
      </c>
      <c r="J629" s="71">
        <v>0</v>
      </c>
      <c r="K629" s="71">
        <v>1</v>
      </c>
      <c r="L629" s="241">
        <v>5</v>
      </c>
    </row>
    <row r="630" spans="1:12" x14ac:dyDescent="0.15">
      <c r="A630" s="240">
        <v>40309</v>
      </c>
      <c r="B630" s="71" t="s">
        <v>726</v>
      </c>
      <c r="C630" s="71" t="s">
        <v>728</v>
      </c>
      <c r="D630" s="71">
        <v>195.13823690223302</v>
      </c>
      <c r="E630" s="71">
        <v>4.6809090910000002</v>
      </c>
      <c r="F630" s="71">
        <v>1</v>
      </c>
      <c r="G630" s="71">
        <v>0</v>
      </c>
      <c r="H630" s="71">
        <v>0</v>
      </c>
      <c r="I630" s="71">
        <v>0</v>
      </c>
      <c r="J630" s="71">
        <v>0</v>
      </c>
      <c r="K630" s="71">
        <v>1</v>
      </c>
      <c r="L630" s="241">
        <v>5</v>
      </c>
    </row>
    <row r="631" spans="1:12" x14ac:dyDescent="0.15">
      <c r="A631" s="240">
        <v>40316</v>
      </c>
      <c r="B631" s="71" t="s">
        <v>726</v>
      </c>
      <c r="C631" s="71" t="s">
        <v>728</v>
      </c>
      <c r="D631" s="71">
        <v>322.47418598692218</v>
      </c>
      <c r="E631" s="71">
        <v>4.59</v>
      </c>
      <c r="F631" s="71">
        <v>1</v>
      </c>
      <c r="G631" s="71">
        <v>0</v>
      </c>
      <c r="H631" s="71">
        <v>0</v>
      </c>
      <c r="I631" s="71">
        <v>0</v>
      </c>
      <c r="J631" s="71">
        <v>0</v>
      </c>
      <c r="K631" s="71">
        <v>1</v>
      </c>
      <c r="L631" s="241">
        <v>5</v>
      </c>
    </row>
    <row r="632" spans="1:12" x14ac:dyDescent="0.15">
      <c r="A632" s="240">
        <v>40323</v>
      </c>
      <c r="B632" s="71" t="s">
        <v>726</v>
      </c>
      <c r="C632" s="71" t="s">
        <v>728</v>
      </c>
      <c r="D632" s="71">
        <v>199.27203034529634</v>
      </c>
      <c r="E632" s="71">
        <v>4.59</v>
      </c>
      <c r="F632" s="71">
        <v>1</v>
      </c>
      <c r="G632" s="71">
        <v>0</v>
      </c>
      <c r="H632" s="71">
        <v>0</v>
      </c>
      <c r="I632" s="71">
        <v>0</v>
      </c>
      <c r="J632" s="71">
        <v>0</v>
      </c>
      <c r="K632" s="71">
        <v>1</v>
      </c>
      <c r="L632" s="241">
        <v>5</v>
      </c>
    </row>
    <row r="633" spans="1:12" x14ac:dyDescent="0.15">
      <c r="A633" s="240">
        <v>40330</v>
      </c>
      <c r="B633" s="71" t="s">
        <v>726</v>
      </c>
      <c r="C633" s="71" t="s">
        <v>728</v>
      </c>
      <c r="D633" s="71">
        <v>250.41607225418892</v>
      </c>
      <c r="E633" s="71">
        <v>4.59</v>
      </c>
      <c r="F633" s="71">
        <v>1</v>
      </c>
      <c r="G633" s="71">
        <v>0</v>
      </c>
      <c r="H633" s="71">
        <v>0</v>
      </c>
      <c r="I633" s="71">
        <v>0</v>
      </c>
      <c r="J633" s="71">
        <v>0</v>
      </c>
      <c r="K633" s="71">
        <v>1</v>
      </c>
      <c r="L633" s="241">
        <v>5</v>
      </c>
    </row>
    <row r="634" spans="1:12" x14ac:dyDescent="0.15">
      <c r="A634" s="240">
        <v>40337</v>
      </c>
      <c r="B634" s="71" t="s">
        <v>726</v>
      </c>
      <c r="C634" s="71" t="s">
        <v>728</v>
      </c>
      <c r="D634" s="71">
        <v>249.01702200874257</v>
      </c>
      <c r="E634" s="71">
        <v>4.9508333330000003</v>
      </c>
      <c r="F634" s="71">
        <v>1</v>
      </c>
      <c r="G634" s="71">
        <v>0</v>
      </c>
      <c r="H634" s="71">
        <v>0</v>
      </c>
      <c r="I634" s="71">
        <v>0</v>
      </c>
      <c r="J634" s="71">
        <v>0</v>
      </c>
      <c r="K634" s="71">
        <v>1</v>
      </c>
      <c r="L634" s="241">
        <v>5</v>
      </c>
    </row>
    <row r="635" spans="1:12" x14ac:dyDescent="0.15">
      <c r="A635" s="240">
        <v>40344</v>
      </c>
      <c r="B635" s="71" t="s">
        <v>726</v>
      </c>
      <c r="C635" s="71" t="s">
        <v>728</v>
      </c>
      <c r="D635" s="71">
        <v>284.49694193869175</v>
      </c>
      <c r="E635" s="71">
        <v>4.7750000000000004</v>
      </c>
      <c r="F635" s="71">
        <v>1</v>
      </c>
      <c r="G635" s="71">
        <v>0</v>
      </c>
      <c r="H635" s="71">
        <v>1</v>
      </c>
      <c r="I635" s="71">
        <v>0</v>
      </c>
      <c r="J635" s="71">
        <v>0</v>
      </c>
      <c r="K635" s="71">
        <v>1</v>
      </c>
      <c r="L635" s="241">
        <v>5</v>
      </c>
    </row>
    <row r="636" spans="1:12" x14ac:dyDescent="0.15">
      <c r="A636" s="240">
        <v>40351</v>
      </c>
      <c r="B636" s="71" t="s">
        <v>726</v>
      </c>
      <c r="C636" s="71" t="s">
        <v>728</v>
      </c>
      <c r="D636" s="71">
        <v>256.23768100022596</v>
      </c>
      <c r="E636" s="71">
        <v>4.6746153850000001</v>
      </c>
      <c r="F636" s="71">
        <v>1</v>
      </c>
      <c r="G636" s="71">
        <v>0</v>
      </c>
      <c r="H636" s="71">
        <v>0</v>
      </c>
      <c r="I636" s="71">
        <v>1</v>
      </c>
      <c r="J636" s="71">
        <v>0</v>
      </c>
      <c r="K636" s="71">
        <v>1</v>
      </c>
      <c r="L636" s="241">
        <v>5</v>
      </c>
    </row>
    <row r="637" spans="1:12" x14ac:dyDescent="0.15">
      <c r="A637" s="240">
        <v>40358</v>
      </c>
      <c r="B637" s="71" t="s">
        <v>726</v>
      </c>
      <c r="C637" s="71" t="s">
        <v>728</v>
      </c>
      <c r="D637" s="71">
        <v>328.0545907725259</v>
      </c>
      <c r="E637" s="71">
        <v>4.3983333330000001</v>
      </c>
      <c r="F637" s="71">
        <v>1</v>
      </c>
      <c r="G637" s="71">
        <v>0</v>
      </c>
      <c r="H637" s="71">
        <v>0</v>
      </c>
      <c r="I637" s="71">
        <v>1</v>
      </c>
      <c r="J637" s="71">
        <v>0</v>
      </c>
      <c r="K637" s="71">
        <v>1</v>
      </c>
      <c r="L637" s="241">
        <v>5</v>
      </c>
    </row>
    <row r="638" spans="1:12" x14ac:dyDescent="0.15">
      <c r="A638" s="240">
        <v>40365</v>
      </c>
      <c r="B638" s="71" t="s">
        <v>726</v>
      </c>
      <c r="C638" s="71" t="s">
        <v>728</v>
      </c>
      <c r="D638" s="71">
        <v>287.57082813919408</v>
      </c>
      <c r="E638" s="71">
        <v>4.4566666670000004</v>
      </c>
      <c r="F638" s="71">
        <v>1</v>
      </c>
      <c r="G638" s="71">
        <v>0</v>
      </c>
      <c r="H638" s="71">
        <v>0</v>
      </c>
      <c r="I638" s="71">
        <v>1</v>
      </c>
      <c r="J638" s="71">
        <v>0</v>
      </c>
      <c r="K638" s="71">
        <v>1</v>
      </c>
      <c r="L638" s="241">
        <v>5</v>
      </c>
    </row>
    <row r="639" spans="1:12" x14ac:dyDescent="0.15">
      <c r="A639" s="240">
        <v>40372</v>
      </c>
      <c r="B639" s="71" t="s">
        <v>726</v>
      </c>
      <c r="C639" s="71" t="s">
        <v>728</v>
      </c>
      <c r="D639" s="71">
        <v>228.81265136927155</v>
      </c>
      <c r="E639" s="71">
        <v>4.4566666670000004</v>
      </c>
      <c r="F639" s="71">
        <v>1</v>
      </c>
      <c r="G639" s="71">
        <v>0</v>
      </c>
      <c r="H639" s="71">
        <v>0</v>
      </c>
      <c r="I639" s="71">
        <v>0</v>
      </c>
      <c r="J639" s="71">
        <v>1</v>
      </c>
      <c r="K639" s="71">
        <v>1</v>
      </c>
      <c r="L639" s="241">
        <v>5</v>
      </c>
    </row>
    <row r="640" spans="1:12" x14ac:dyDescent="0.15">
      <c r="A640" s="240">
        <v>40302</v>
      </c>
      <c r="B640" s="71" t="s">
        <v>726</v>
      </c>
      <c r="C640" s="71" t="s">
        <v>729</v>
      </c>
      <c r="D640" s="71">
        <v>253.6199839618628</v>
      </c>
      <c r="E640" s="71">
        <v>4.6233333329999997</v>
      </c>
      <c r="F640" s="71">
        <v>1</v>
      </c>
      <c r="G640" s="71">
        <v>0</v>
      </c>
      <c r="H640" s="71">
        <v>0</v>
      </c>
      <c r="I640" s="71">
        <v>1</v>
      </c>
      <c r="J640" s="71">
        <v>0</v>
      </c>
      <c r="K640" s="71">
        <v>3</v>
      </c>
      <c r="L640" s="241">
        <v>2</v>
      </c>
    </row>
    <row r="641" spans="1:12" x14ac:dyDescent="0.15">
      <c r="A641" s="240">
        <v>40309</v>
      </c>
      <c r="B641" s="71" t="s">
        <v>726</v>
      </c>
      <c r="C641" s="71" t="s">
        <v>729</v>
      </c>
      <c r="D641" s="71">
        <v>321.74922131133314</v>
      </c>
      <c r="E641" s="71">
        <v>4.6233333329999997</v>
      </c>
      <c r="F641" s="71">
        <v>1</v>
      </c>
      <c r="G641" s="71">
        <v>0</v>
      </c>
      <c r="H641" s="71">
        <v>0</v>
      </c>
      <c r="I641" s="71">
        <v>0</v>
      </c>
      <c r="J641" s="71">
        <v>1</v>
      </c>
      <c r="K641" s="71">
        <v>3</v>
      </c>
      <c r="L641" s="241">
        <v>2</v>
      </c>
    </row>
    <row r="642" spans="1:12" x14ac:dyDescent="0.15">
      <c r="A642" s="240">
        <v>40316</v>
      </c>
      <c r="B642" s="71" t="s">
        <v>726</v>
      </c>
      <c r="C642" s="71" t="s">
        <v>729</v>
      </c>
      <c r="D642" s="71">
        <v>231.56674581680608</v>
      </c>
      <c r="E642" s="71">
        <v>4.29</v>
      </c>
      <c r="F642" s="71">
        <v>1</v>
      </c>
      <c r="G642" s="71">
        <v>0</v>
      </c>
      <c r="H642" s="71">
        <v>0</v>
      </c>
      <c r="I642" s="71">
        <v>0</v>
      </c>
      <c r="J642" s="71">
        <v>1</v>
      </c>
      <c r="K642" s="71">
        <v>3</v>
      </c>
      <c r="L642" s="241">
        <v>2</v>
      </c>
    </row>
    <row r="643" spans="1:12" x14ac:dyDescent="0.15">
      <c r="A643" s="240">
        <v>40323</v>
      </c>
      <c r="B643" s="71" t="s">
        <v>726</v>
      </c>
      <c r="C643" s="71" t="s">
        <v>729</v>
      </c>
      <c r="D643" s="71">
        <v>183.85014679130973</v>
      </c>
      <c r="E643" s="71">
        <v>4.29</v>
      </c>
      <c r="F643" s="71">
        <v>1</v>
      </c>
      <c r="G643" s="71">
        <v>0</v>
      </c>
      <c r="H643" s="71">
        <v>0</v>
      </c>
      <c r="I643" s="71">
        <v>0</v>
      </c>
      <c r="J643" s="71">
        <v>0</v>
      </c>
      <c r="K643" s="71">
        <v>3</v>
      </c>
      <c r="L643" s="241">
        <v>2</v>
      </c>
    </row>
    <row r="644" spans="1:12" x14ac:dyDescent="0.15">
      <c r="A644" s="240">
        <v>40330</v>
      </c>
      <c r="B644" s="71" t="s">
        <v>726</v>
      </c>
      <c r="C644" s="71" t="s">
        <v>729</v>
      </c>
      <c r="D644" s="71">
        <v>228.74046708915824</v>
      </c>
      <c r="E644" s="71">
        <v>4.29</v>
      </c>
      <c r="F644" s="71">
        <v>1</v>
      </c>
      <c r="G644" s="71">
        <v>0</v>
      </c>
      <c r="H644" s="71">
        <v>0</v>
      </c>
      <c r="I644" s="71">
        <v>0</v>
      </c>
      <c r="J644" s="71">
        <v>0</v>
      </c>
      <c r="K644" s="71">
        <v>3</v>
      </c>
      <c r="L644" s="241">
        <v>2</v>
      </c>
    </row>
    <row r="645" spans="1:12" x14ac:dyDescent="0.15">
      <c r="A645" s="240">
        <v>40337</v>
      </c>
      <c r="B645" s="71" t="s">
        <v>726</v>
      </c>
      <c r="C645" s="71" t="s">
        <v>729</v>
      </c>
      <c r="D645" s="71">
        <v>234.02795404813045</v>
      </c>
      <c r="E645" s="71">
        <v>4.6241666669999999</v>
      </c>
      <c r="F645" s="71">
        <v>1</v>
      </c>
      <c r="G645" s="71">
        <v>0</v>
      </c>
      <c r="H645" s="71">
        <v>0</v>
      </c>
      <c r="I645" s="71">
        <v>0</v>
      </c>
      <c r="J645" s="71">
        <v>0</v>
      </c>
      <c r="K645" s="71">
        <v>3</v>
      </c>
      <c r="L645" s="241">
        <v>2</v>
      </c>
    </row>
    <row r="646" spans="1:12" x14ac:dyDescent="0.15">
      <c r="A646" s="240">
        <v>40344</v>
      </c>
      <c r="B646" s="71" t="s">
        <v>726</v>
      </c>
      <c r="C646" s="71" t="s">
        <v>729</v>
      </c>
      <c r="D646" s="71">
        <v>294.77044043582231</v>
      </c>
      <c r="E646" s="71">
        <v>4.6399999999999997</v>
      </c>
      <c r="F646" s="71">
        <v>1</v>
      </c>
      <c r="G646" s="71">
        <v>0</v>
      </c>
      <c r="H646" s="71">
        <v>0</v>
      </c>
      <c r="I646" s="71">
        <v>0</v>
      </c>
      <c r="J646" s="71">
        <v>0</v>
      </c>
      <c r="K646" s="71">
        <v>3</v>
      </c>
      <c r="L646" s="241">
        <v>2</v>
      </c>
    </row>
    <row r="647" spans="1:12" x14ac:dyDescent="0.15">
      <c r="A647" s="240">
        <v>40351</v>
      </c>
      <c r="B647" s="71" t="s">
        <v>726</v>
      </c>
      <c r="C647" s="71" t="s">
        <v>729</v>
      </c>
      <c r="D647" s="71">
        <v>204.07514794934764</v>
      </c>
      <c r="E647" s="71">
        <v>4.6399999999999997</v>
      </c>
      <c r="F647" s="71">
        <v>1</v>
      </c>
      <c r="G647" s="71">
        <v>0</v>
      </c>
      <c r="H647" s="71">
        <v>0</v>
      </c>
      <c r="I647" s="71">
        <v>0</v>
      </c>
      <c r="J647" s="71">
        <v>0</v>
      </c>
      <c r="K647" s="71">
        <v>3</v>
      </c>
      <c r="L647" s="241">
        <v>2</v>
      </c>
    </row>
    <row r="648" spans="1:12" x14ac:dyDescent="0.15">
      <c r="A648" s="240">
        <v>40358</v>
      </c>
      <c r="B648" s="71" t="s">
        <v>726</v>
      </c>
      <c r="C648" s="71" t="s">
        <v>729</v>
      </c>
      <c r="D648" s="71">
        <v>276.71774697402867</v>
      </c>
      <c r="E648" s="71">
        <v>4.6399999999999997</v>
      </c>
      <c r="F648" s="71">
        <v>1</v>
      </c>
      <c r="G648" s="71">
        <v>0</v>
      </c>
      <c r="H648" s="71">
        <v>0</v>
      </c>
      <c r="I648" s="71">
        <v>0</v>
      </c>
      <c r="J648" s="71">
        <v>0</v>
      </c>
      <c r="K648" s="71">
        <v>3</v>
      </c>
      <c r="L648" s="241">
        <v>2</v>
      </c>
    </row>
    <row r="649" spans="1:12" x14ac:dyDescent="0.15">
      <c r="A649" s="240">
        <v>40365</v>
      </c>
      <c r="B649" s="71" t="s">
        <v>726</v>
      </c>
      <c r="C649" s="71" t="s">
        <v>729</v>
      </c>
      <c r="D649" s="71">
        <v>209.41891309737446</v>
      </c>
      <c r="E649" s="71">
        <v>4.47</v>
      </c>
      <c r="F649" s="71">
        <v>1</v>
      </c>
      <c r="G649" s="71">
        <v>0</v>
      </c>
      <c r="H649" s="71">
        <v>0</v>
      </c>
      <c r="I649" s="71">
        <v>0</v>
      </c>
      <c r="J649" s="71">
        <v>0</v>
      </c>
      <c r="K649" s="71">
        <v>3</v>
      </c>
      <c r="L649" s="241">
        <v>2</v>
      </c>
    </row>
    <row r="650" spans="1:12" x14ac:dyDescent="0.15">
      <c r="A650" s="240">
        <v>40372</v>
      </c>
      <c r="B650" s="71" t="s">
        <v>726</v>
      </c>
      <c r="C650" s="71" t="s">
        <v>729</v>
      </c>
      <c r="D650" s="71">
        <v>250.02367075964906</v>
      </c>
      <c r="E650" s="71">
        <v>4.4263636359999996</v>
      </c>
      <c r="F650" s="71">
        <v>1</v>
      </c>
      <c r="G650" s="71">
        <v>0</v>
      </c>
      <c r="H650" s="71">
        <v>0</v>
      </c>
      <c r="I650" s="71">
        <v>0</v>
      </c>
      <c r="J650" s="71">
        <v>0</v>
      </c>
      <c r="K650" s="71">
        <v>3</v>
      </c>
      <c r="L650" s="241">
        <v>2</v>
      </c>
    </row>
    <row r="651" spans="1:12" x14ac:dyDescent="0.15">
      <c r="A651" s="240">
        <v>40302</v>
      </c>
      <c r="B651" s="71" t="s">
        <v>726</v>
      </c>
      <c r="C651" s="71" t="s">
        <v>730</v>
      </c>
      <c r="D651" s="71">
        <v>312.59727098670862</v>
      </c>
      <c r="E651" s="71">
        <v>4.6809090910000002</v>
      </c>
      <c r="F651" s="71">
        <v>1</v>
      </c>
      <c r="G651" s="71">
        <v>0</v>
      </c>
      <c r="H651" s="71">
        <v>0</v>
      </c>
      <c r="I651" s="71">
        <v>0</v>
      </c>
      <c r="J651" s="71">
        <v>0</v>
      </c>
      <c r="K651" s="71">
        <v>2</v>
      </c>
      <c r="L651" s="241">
        <v>5</v>
      </c>
    </row>
    <row r="652" spans="1:12" x14ac:dyDescent="0.15">
      <c r="A652" s="240">
        <v>40309</v>
      </c>
      <c r="B652" s="71" t="s">
        <v>726</v>
      </c>
      <c r="C652" s="71" t="s">
        <v>730</v>
      </c>
      <c r="D652" s="71">
        <v>267.80241742306964</v>
      </c>
      <c r="E652" s="71">
        <v>4.6809090910000002</v>
      </c>
      <c r="F652" s="71">
        <v>1</v>
      </c>
      <c r="G652" s="71">
        <v>0</v>
      </c>
      <c r="H652" s="71">
        <v>1</v>
      </c>
      <c r="I652" s="71">
        <v>0</v>
      </c>
      <c r="J652" s="71">
        <v>0</v>
      </c>
      <c r="K652" s="71">
        <v>2</v>
      </c>
      <c r="L652" s="241">
        <v>5</v>
      </c>
    </row>
    <row r="653" spans="1:12" x14ac:dyDescent="0.15">
      <c r="A653" s="240">
        <v>40316</v>
      </c>
      <c r="B653" s="71" t="s">
        <v>726</v>
      </c>
      <c r="C653" s="71" t="s">
        <v>730</v>
      </c>
      <c r="D653" s="71">
        <v>293.28951130043794</v>
      </c>
      <c r="E653" s="71">
        <v>4.59</v>
      </c>
      <c r="F653" s="71">
        <v>1</v>
      </c>
      <c r="G653" s="71">
        <v>0</v>
      </c>
      <c r="H653" s="71">
        <v>0</v>
      </c>
      <c r="I653" s="71">
        <v>1</v>
      </c>
      <c r="J653" s="71">
        <v>0</v>
      </c>
      <c r="K653" s="71">
        <v>2</v>
      </c>
      <c r="L653" s="241">
        <v>5</v>
      </c>
    </row>
    <row r="654" spans="1:12" x14ac:dyDescent="0.15">
      <c r="A654" s="240">
        <v>40323</v>
      </c>
      <c r="B654" s="71" t="s">
        <v>726</v>
      </c>
      <c r="C654" s="71" t="s">
        <v>730</v>
      </c>
      <c r="D654" s="71">
        <v>313.50566536471644</v>
      </c>
      <c r="E654" s="71">
        <v>4.59</v>
      </c>
      <c r="F654" s="71">
        <v>1</v>
      </c>
      <c r="G654" s="71">
        <v>0</v>
      </c>
      <c r="H654" s="71">
        <v>0</v>
      </c>
      <c r="I654" s="71">
        <v>1</v>
      </c>
      <c r="J654" s="71">
        <v>0</v>
      </c>
      <c r="K654" s="71">
        <v>2</v>
      </c>
      <c r="L654" s="241">
        <v>5</v>
      </c>
    </row>
    <row r="655" spans="1:12" x14ac:dyDescent="0.15">
      <c r="A655" s="240">
        <v>40330</v>
      </c>
      <c r="B655" s="71" t="s">
        <v>726</v>
      </c>
      <c r="C655" s="71" t="s">
        <v>730</v>
      </c>
      <c r="D655" s="71">
        <v>299.49439186701039</v>
      </c>
      <c r="E655" s="71">
        <v>4.59</v>
      </c>
      <c r="F655" s="71">
        <v>1</v>
      </c>
      <c r="G655" s="71">
        <v>0</v>
      </c>
      <c r="H655" s="71">
        <v>0</v>
      </c>
      <c r="I655" s="71">
        <v>1</v>
      </c>
      <c r="J655" s="71">
        <v>0</v>
      </c>
      <c r="K655" s="71">
        <v>2</v>
      </c>
      <c r="L655" s="241">
        <v>5</v>
      </c>
    </row>
    <row r="656" spans="1:12" x14ac:dyDescent="0.15">
      <c r="A656" s="240">
        <v>40337</v>
      </c>
      <c r="B656" s="71" t="s">
        <v>726</v>
      </c>
      <c r="C656" s="71" t="s">
        <v>730</v>
      </c>
      <c r="D656" s="71">
        <v>277.55310399377191</v>
      </c>
      <c r="E656" s="71">
        <v>4.9745454550000003</v>
      </c>
      <c r="F656" s="71">
        <v>1</v>
      </c>
      <c r="G656" s="71">
        <v>0</v>
      </c>
      <c r="H656" s="71">
        <v>0</v>
      </c>
      <c r="I656" s="71">
        <v>0</v>
      </c>
      <c r="J656" s="71">
        <v>1</v>
      </c>
      <c r="K656" s="71">
        <v>2</v>
      </c>
      <c r="L656" s="241">
        <v>5</v>
      </c>
    </row>
    <row r="657" spans="1:12" x14ac:dyDescent="0.15">
      <c r="A657" s="240">
        <v>40344</v>
      </c>
      <c r="B657" s="71" t="s">
        <v>726</v>
      </c>
      <c r="C657" s="71" t="s">
        <v>730</v>
      </c>
      <c r="D657" s="71">
        <v>298.3961108795624</v>
      </c>
      <c r="E657" s="71">
        <v>4.931666667</v>
      </c>
      <c r="F657" s="71">
        <v>1</v>
      </c>
      <c r="G657" s="71">
        <v>0</v>
      </c>
      <c r="H657" s="71">
        <v>0</v>
      </c>
      <c r="I657" s="71">
        <v>0</v>
      </c>
      <c r="J657" s="71">
        <v>1</v>
      </c>
      <c r="K657" s="71">
        <v>2</v>
      </c>
      <c r="L657" s="241">
        <v>5</v>
      </c>
    </row>
    <row r="658" spans="1:12" x14ac:dyDescent="0.15">
      <c r="A658" s="240">
        <v>40351</v>
      </c>
      <c r="B658" s="71" t="s">
        <v>726</v>
      </c>
      <c r="C658" s="71" t="s">
        <v>730</v>
      </c>
      <c r="D658" s="71">
        <v>338.87436363012034</v>
      </c>
      <c r="E658" s="71">
        <v>4.931666667</v>
      </c>
      <c r="F658" s="71">
        <v>1</v>
      </c>
      <c r="G658" s="71">
        <v>0</v>
      </c>
      <c r="H658" s="71">
        <v>0</v>
      </c>
      <c r="I658" s="71">
        <v>0</v>
      </c>
      <c r="J658" s="71">
        <v>0</v>
      </c>
      <c r="K658" s="71">
        <v>2</v>
      </c>
      <c r="L658" s="241">
        <v>5</v>
      </c>
    </row>
    <row r="659" spans="1:12" x14ac:dyDescent="0.15">
      <c r="A659" s="240">
        <v>40358</v>
      </c>
      <c r="B659" s="71" t="s">
        <v>726</v>
      </c>
      <c r="C659" s="71" t="s">
        <v>730</v>
      </c>
      <c r="D659" s="71">
        <v>188.77255790782152</v>
      </c>
      <c r="E659" s="71">
        <v>4.9445454550000001</v>
      </c>
      <c r="F659" s="71">
        <v>1</v>
      </c>
      <c r="G659" s="71">
        <v>0</v>
      </c>
      <c r="H659" s="71">
        <v>0</v>
      </c>
      <c r="I659" s="71">
        <v>0</v>
      </c>
      <c r="J659" s="71">
        <v>0</v>
      </c>
      <c r="K659" s="71">
        <v>2</v>
      </c>
      <c r="L659" s="241">
        <v>5</v>
      </c>
    </row>
    <row r="660" spans="1:12" x14ac:dyDescent="0.15">
      <c r="A660" s="240">
        <v>40365</v>
      </c>
      <c r="B660" s="71" t="s">
        <v>726</v>
      </c>
      <c r="C660" s="71" t="s">
        <v>730</v>
      </c>
      <c r="D660" s="71">
        <v>337.00987515792008</v>
      </c>
      <c r="E660" s="71">
        <v>4.79</v>
      </c>
      <c r="F660" s="71">
        <v>1</v>
      </c>
      <c r="G660" s="71">
        <v>0</v>
      </c>
      <c r="H660" s="71">
        <v>0</v>
      </c>
      <c r="I660" s="71">
        <v>0</v>
      </c>
      <c r="J660" s="71">
        <v>0</v>
      </c>
      <c r="K660" s="71">
        <v>2</v>
      </c>
      <c r="L660" s="241">
        <v>5</v>
      </c>
    </row>
    <row r="661" spans="1:12" x14ac:dyDescent="0.15">
      <c r="A661" s="240">
        <v>40372</v>
      </c>
      <c r="B661" s="71" t="s">
        <v>726</v>
      </c>
      <c r="C661" s="71" t="s">
        <v>730</v>
      </c>
      <c r="D661" s="71">
        <v>268.17489837617734</v>
      </c>
      <c r="E661" s="71">
        <v>4.79</v>
      </c>
      <c r="F661" s="71">
        <v>1</v>
      </c>
      <c r="G661" s="71">
        <v>0</v>
      </c>
      <c r="H661" s="71">
        <v>0</v>
      </c>
      <c r="I661" s="71">
        <v>0</v>
      </c>
      <c r="J661" s="71">
        <v>0</v>
      </c>
      <c r="K661" s="71">
        <v>2</v>
      </c>
      <c r="L661" s="241">
        <v>5</v>
      </c>
    </row>
    <row r="662" spans="1:12" x14ac:dyDescent="0.15">
      <c r="A662" s="240">
        <v>40302</v>
      </c>
      <c r="B662" s="71" t="s">
        <v>726</v>
      </c>
      <c r="C662" s="71" t="s">
        <v>731</v>
      </c>
      <c r="D662" s="71">
        <v>234.36513075863189</v>
      </c>
      <c r="E662" s="71">
        <v>4.87</v>
      </c>
      <c r="F662" s="71">
        <v>1</v>
      </c>
      <c r="G662" s="71">
        <v>0</v>
      </c>
      <c r="H662" s="71">
        <v>0</v>
      </c>
      <c r="I662" s="71">
        <v>0</v>
      </c>
      <c r="J662" s="71">
        <v>0</v>
      </c>
      <c r="K662" s="71">
        <v>3</v>
      </c>
      <c r="L662" s="241">
        <v>4</v>
      </c>
    </row>
    <row r="663" spans="1:12" x14ac:dyDescent="0.15">
      <c r="A663" s="240">
        <v>40309</v>
      </c>
      <c r="B663" s="71" t="s">
        <v>726</v>
      </c>
      <c r="C663" s="71" t="s">
        <v>731</v>
      </c>
      <c r="D663" s="71">
        <v>316.10245357339858</v>
      </c>
      <c r="E663" s="71">
        <v>4.79</v>
      </c>
      <c r="F663" s="71">
        <v>1</v>
      </c>
      <c r="G663" s="71">
        <v>0</v>
      </c>
      <c r="H663" s="71">
        <v>0</v>
      </c>
      <c r="I663" s="71">
        <v>0</v>
      </c>
      <c r="J663" s="71">
        <v>0</v>
      </c>
      <c r="K663" s="71">
        <v>3</v>
      </c>
      <c r="L663" s="241">
        <v>4</v>
      </c>
    </row>
    <row r="664" spans="1:12" x14ac:dyDescent="0.15">
      <c r="A664" s="240">
        <v>40316</v>
      </c>
      <c r="B664" s="71" t="s">
        <v>726</v>
      </c>
      <c r="C664" s="71" t="s">
        <v>731</v>
      </c>
      <c r="D664" s="71">
        <v>318.197018148128</v>
      </c>
      <c r="E664" s="71">
        <v>4.1900000000000004</v>
      </c>
      <c r="F664" s="71">
        <v>1</v>
      </c>
      <c r="G664" s="71">
        <v>0</v>
      </c>
      <c r="H664" s="71">
        <v>0</v>
      </c>
      <c r="I664" s="71">
        <v>0</v>
      </c>
      <c r="J664" s="71">
        <v>0</v>
      </c>
      <c r="K664" s="71">
        <v>3</v>
      </c>
      <c r="L664" s="241">
        <v>4</v>
      </c>
    </row>
    <row r="665" spans="1:12" x14ac:dyDescent="0.15">
      <c r="A665" s="240">
        <v>40323</v>
      </c>
      <c r="B665" s="71" t="s">
        <v>726</v>
      </c>
      <c r="C665" s="71" t="s">
        <v>731</v>
      </c>
      <c r="D665" s="71">
        <v>239.78827879096596</v>
      </c>
      <c r="E665" s="71">
        <v>4.1900000000000004</v>
      </c>
      <c r="F665" s="71">
        <v>1</v>
      </c>
      <c r="G665" s="71">
        <v>0</v>
      </c>
      <c r="H665" s="71">
        <v>0</v>
      </c>
      <c r="I665" s="71">
        <v>0</v>
      </c>
      <c r="J665" s="71">
        <v>0</v>
      </c>
      <c r="K665" s="71">
        <v>3</v>
      </c>
      <c r="L665" s="241">
        <v>4</v>
      </c>
    </row>
    <row r="666" spans="1:12" x14ac:dyDescent="0.15">
      <c r="A666" s="240">
        <v>40330</v>
      </c>
      <c r="B666" s="71" t="s">
        <v>726</v>
      </c>
      <c r="C666" s="71" t="s">
        <v>731</v>
      </c>
      <c r="D666" s="71">
        <v>207.65387551548974</v>
      </c>
      <c r="E666" s="71">
        <v>4.4263636359999996</v>
      </c>
      <c r="F666" s="71">
        <v>1</v>
      </c>
      <c r="G666" s="71">
        <v>0</v>
      </c>
      <c r="H666" s="71">
        <v>0</v>
      </c>
      <c r="I666" s="71">
        <v>0</v>
      </c>
      <c r="J666" s="71">
        <v>0</v>
      </c>
      <c r="K666" s="71">
        <v>3</v>
      </c>
      <c r="L666" s="241">
        <v>4</v>
      </c>
    </row>
    <row r="667" spans="1:12" x14ac:dyDescent="0.15">
      <c r="A667" s="240">
        <v>40337</v>
      </c>
      <c r="B667" s="71" t="s">
        <v>726</v>
      </c>
      <c r="C667" s="71" t="s">
        <v>731</v>
      </c>
      <c r="D667" s="71">
        <v>188.49346491517389</v>
      </c>
      <c r="E667" s="71">
        <v>4.8990909089999999</v>
      </c>
      <c r="F667" s="71">
        <v>1</v>
      </c>
      <c r="G667" s="71">
        <v>0</v>
      </c>
      <c r="H667" s="71">
        <v>0</v>
      </c>
      <c r="I667" s="71">
        <v>0</v>
      </c>
      <c r="J667" s="71">
        <v>0</v>
      </c>
      <c r="K667" s="71">
        <v>3</v>
      </c>
      <c r="L667" s="241">
        <v>4</v>
      </c>
    </row>
    <row r="668" spans="1:12" x14ac:dyDescent="0.15">
      <c r="A668" s="240">
        <v>40344</v>
      </c>
      <c r="B668" s="71" t="s">
        <v>726</v>
      </c>
      <c r="C668" s="71" t="s">
        <v>731</v>
      </c>
      <c r="D668" s="71">
        <v>792.51625137885128</v>
      </c>
      <c r="E668" s="71">
        <v>4.471666667</v>
      </c>
      <c r="F668" s="71">
        <v>1</v>
      </c>
      <c r="G668" s="71">
        <v>1</v>
      </c>
      <c r="H668" s="71">
        <v>1</v>
      </c>
      <c r="I668" s="71">
        <v>0</v>
      </c>
      <c r="J668" s="71">
        <v>0</v>
      </c>
      <c r="K668" s="71">
        <v>3</v>
      </c>
      <c r="L668" s="241">
        <v>4</v>
      </c>
    </row>
    <row r="669" spans="1:12" x14ac:dyDescent="0.15">
      <c r="A669" s="240">
        <v>40351</v>
      </c>
      <c r="B669" s="71" t="s">
        <v>726</v>
      </c>
      <c r="C669" s="71" t="s">
        <v>731</v>
      </c>
      <c r="D669" s="71">
        <v>798.55451632026313</v>
      </c>
      <c r="E669" s="71">
        <v>4.2816666669999996</v>
      </c>
      <c r="F669" s="71">
        <v>1</v>
      </c>
      <c r="G669" s="71">
        <v>1</v>
      </c>
      <c r="H669" s="71">
        <v>0</v>
      </c>
      <c r="I669" s="71">
        <v>1</v>
      </c>
      <c r="J669" s="71">
        <v>0</v>
      </c>
      <c r="K669" s="71">
        <v>3</v>
      </c>
      <c r="L669" s="241">
        <v>4</v>
      </c>
    </row>
    <row r="670" spans="1:12" x14ac:dyDescent="0.15">
      <c r="A670" s="240">
        <v>40358</v>
      </c>
      <c r="B670" s="71" t="s">
        <v>726</v>
      </c>
      <c r="C670" s="71" t="s">
        <v>731</v>
      </c>
      <c r="D670" s="71">
        <v>836.32194562810332</v>
      </c>
      <c r="E670" s="71">
        <v>4.2816666669999996</v>
      </c>
      <c r="F670" s="71">
        <v>1</v>
      </c>
      <c r="G670" s="71">
        <v>1</v>
      </c>
      <c r="H670" s="71">
        <v>0</v>
      </c>
      <c r="I670" s="71">
        <v>1</v>
      </c>
      <c r="J670" s="71">
        <v>0</v>
      </c>
      <c r="K670" s="71">
        <v>3</v>
      </c>
      <c r="L670" s="241">
        <v>4</v>
      </c>
    </row>
    <row r="671" spans="1:12" x14ac:dyDescent="0.15">
      <c r="A671" s="240">
        <v>40365</v>
      </c>
      <c r="B671" s="71" t="s">
        <v>726</v>
      </c>
      <c r="C671" s="71" t="s">
        <v>731</v>
      </c>
      <c r="D671" s="71">
        <v>756.35635073696028</v>
      </c>
      <c r="E671" s="71">
        <v>4.7233333330000002</v>
      </c>
      <c r="F671" s="71">
        <v>1</v>
      </c>
      <c r="G671" s="71">
        <v>1</v>
      </c>
      <c r="H671" s="71">
        <v>0</v>
      </c>
      <c r="I671" s="71">
        <v>1</v>
      </c>
      <c r="J671" s="71">
        <v>0</v>
      </c>
      <c r="K671" s="71">
        <v>3</v>
      </c>
      <c r="L671" s="241">
        <v>4</v>
      </c>
    </row>
    <row r="672" spans="1:12" x14ac:dyDescent="0.15">
      <c r="A672" s="240">
        <v>40372</v>
      </c>
      <c r="B672" s="71" t="s">
        <v>726</v>
      </c>
      <c r="C672" s="71" t="s">
        <v>731</v>
      </c>
      <c r="D672" s="71">
        <v>726.37003774468258</v>
      </c>
      <c r="E672" s="71">
        <v>4.7284615380000004</v>
      </c>
      <c r="F672" s="71">
        <v>1</v>
      </c>
      <c r="G672" s="71">
        <v>1</v>
      </c>
      <c r="H672" s="71">
        <v>0</v>
      </c>
      <c r="I672" s="71">
        <v>0</v>
      </c>
      <c r="J672" s="71">
        <v>1</v>
      </c>
      <c r="K672" s="71">
        <v>3</v>
      </c>
      <c r="L672" s="241">
        <v>4</v>
      </c>
    </row>
    <row r="673" spans="1:12" x14ac:dyDescent="0.15">
      <c r="A673" s="240">
        <v>40302</v>
      </c>
      <c r="B673" s="71" t="s">
        <v>726</v>
      </c>
      <c r="C673" s="71" t="s">
        <v>732</v>
      </c>
      <c r="D673" s="71">
        <v>285.52111703844059</v>
      </c>
      <c r="E673" s="71">
        <v>4.6233333329999997</v>
      </c>
      <c r="F673" s="71">
        <v>1</v>
      </c>
      <c r="G673" s="71">
        <v>0</v>
      </c>
      <c r="H673" s="71">
        <v>0</v>
      </c>
      <c r="I673" s="71">
        <v>1</v>
      </c>
      <c r="J673" s="71">
        <v>0</v>
      </c>
      <c r="K673" s="71">
        <v>2</v>
      </c>
      <c r="L673" s="241">
        <v>1</v>
      </c>
    </row>
    <row r="674" spans="1:12" x14ac:dyDescent="0.15">
      <c r="A674" s="240">
        <v>40309</v>
      </c>
      <c r="B674" s="71" t="s">
        <v>726</v>
      </c>
      <c r="C674" s="71" t="s">
        <v>732</v>
      </c>
      <c r="D674" s="71">
        <v>289.12127879778791</v>
      </c>
      <c r="E674" s="71">
        <v>4.6809090910000002</v>
      </c>
      <c r="F674" s="71">
        <v>1</v>
      </c>
      <c r="G674" s="71">
        <v>0</v>
      </c>
      <c r="H674" s="71">
        <v>0</v>
      </c>
      <c r="I674" s="71">
        <v>1</v>
      </c>
      <c r="J674" s="71">
        <v>0</v>
      </c>
      <c r="K674" s="71">
        <v>2</v>
      </c>
      <c r="L674" s="241">
        <v>1</v>
      </c>
    </row>
    <row r="675" spans="1:12" x14ac:dyDescent="0.15">
      <c r="A675" s="240">
        <v>40316</v>
      </c>
      <c r="B675" s="71" t="s">
        <v>726</v>
      </c>
      <c r="C675" s="71" t="s">
        <v>732</v>
      </c>
      <c r="D675" s="71">
        <v>311.48139248280285</v>
      </c>
      <c r="E675" s="71">
        <v>4.0627272730000001</v>
      </c>
      <c r="F675" s="71">
        <v>1</v>
      </c>
      <c r="G675" s="71">
        <v>0</v>
      </c>
      <c r="H675" s="71">
        <v>0</v>
      </c>
      <c r="I675" s="71">
        <v>1</v>
      </c>
      <c r="J675" s="71">
        <v>0</v>
      </c>
      <c r="K675" s="71">
        <v>2</v>
      </c>
      <c r="L675" s="241">
        <v>1</v>
      </c>
    </row>
    <row r="676" spans="1:12" x14ac:dyDescent="0.15">
      <c r="A676" s="240">
        <v>40323</v>
      </c>
      <c r="B676" s="71" t="s">
        <v>726</v>
      </c>
      <c r="C676" s="71" t="s">
        <v>732</v>
      </c>
      <c r="D676" s="71">
        <v>260.13871368146846</v>
      </c>
      <c r="E676" s="71">
        <v>4.0627272730000001</v>
      </c>
      <c r="F676" s="71">
        <v>1</v>
      </c>
      <c r="G676" s="71">
        <v>0</v>
      </c>
      <c r="H676" s="71">
        <v>0</v>
      </c>
      <c r="I676" s="71">
        <v>0</v>
      </c>
      <c r="J676" s="71">
        <v>1</v>
      </c>
      <c r="K676" s="71">
        <v>2</v>
      </c>
      <c r="L676" s="241">
        <v>1</v>
      </c>
    </row>
    <row r="677" spans="1:12" x14ac:dyDescent="0.15">
      <c r="A677" s="240">
        <v>40330</v>
      </c>
      <c r="B677" s="71" t="s">
        <v>726</v>
      </c>
      <c r="C677" s="71" t="s">
        <v>732</v>
      </c>
      <c r="D677" s="71">
        <v>301.97210508303482</v>
      </c>
      <c r="E677" s="71">
        <v>4.29</v>
      </c>
      <c r="F677" s="71">
        <v>1</v>
      </c>
      <c r="G677" s="71">
        <v>0</v>
      </c>
      <c r="H677" s="71">
        <v>0</v>
      </c>
      <c r="I677" s="71">
        <v>0</v>
      </c>
      <c r="J677" s="71">
        <v>1</v>
      </c>
      <c r="K677" s="71">
        <v>2</v>
      </c>
      <c r="L677" s="241">
        <v>1</v>
      </c>
    </row>
    <row r="678" spans="1:12" x14ac:dyDescent="0.15">
      <c r="A678" s="240">
        <v>40337</v>
      </c>
      <c r="B678" s="71" t="s">
        <v>726</v>
      </c>
      <c r="C678" s="71" t="s">
        <v>732</v>
      </c>
      <c r="D678" s="71">
        <v>301.02255644090786</v>
      </c>
      <c r="E678" s="71">
        <v>4.6045454550000002</v>
      </c>
      <c r="F678" s="71">
        <v>1</v>
      </c>
      <c r="G678" s="71">
        <v>0</v>
      </c>
      <c r="H678" s="71">
        <v>0</v>
      </c>
      <c r="I678" s="71">
        <v>0</v>
      </c>
      <c r="J678" s="71">
        <v>0</v>
      </c>
      <c r="K678" s="71">
        <v>2</v>
      </c>
      <c r="L678" s="241">
        <v>1</v>
      </c>
    </row>
    <row r="679" spans="1:12" x14ac:dyDescent="0.15">
      <c r="A679" s="240">
        <v>40344</v>
      </c>
      <c r="B679" s="71" t="s">
        <v>726</v>
      </c>
      <c r="C679" s="71" t="s">
        <v>732</v>
      </c>
      <c r="D679" s="71">
        <v>223.20616000053229</v>
      </c>
      <c r="E679" s="71">
        <v>4.32</v>
      </c>
      <c r="F679" s="71">
        <v>1</v>
      </c>
      <c r="G679" s="71">
        <v>0</v>
      </c>
      <c r="H679" s="71">
        <v>0</v>
      </c>
      <c r="I679" s="71">
        <v>0</v>
      </c>
      <c r="J679" s="71">
        <v>0</v>
      </c>
      <c r="K679" s="71">
        <v>2</v>
      </c>
      <c r="L679" s="241">
        <v>1</v>
      </c>
    </row>
    <row r="680" spans="1:12" x14ac:dyDescent="0.15">
      <c r="A680" s="240">
        <v>40351</v>
      </c>
      <c r="B680" s="71" t="s">
        <v>726</v>
      </c>
      <c r="C680" s="71" t="s">
        <v>732</v>
      </c>
      <c r="D680" s="71">
        <v>246.45285036560941</v>
      </c>
      <c r="E680" s="71">
        <v>4.5983333330000002</v>
      </c>
      <c r="F680" s="71">
        <v>1</v>
      </c>
      <c r="G680" s="71">
        <v>0</v>
      </c>
      <c r="H680" s="71">
        <v>0</v>
      </c>
      <c r="I680" s="71">
        <v>0</v>
      </c>
      <c r="J680" s="71">
        <v>0</v>
      </c>
      <c r="K680" s="71">
        <v>2</v>
      </c>
      <c r="L680" s="241">
        <v>1</v>
      </c>
    </row>
    <row r="681" spans="1:12" x14ac:dyDescent="0.15">
      <c r="A681" s="240">
        <v>40358</v>
      </c>
      <c r="B681" s="71" t="s">
        <v>726</v>
      </c>
      <c r="C681" s="71" t="s">
        <v>732</v>
      </c>
      <c r="D681" s="71">
        <v>223.32784024474952</v>
      </c>
      <c r="E681" s="71">
        <v>4.1118181820000004</v>
      </c>
      <c r="F681" s="71">
        <v>1</v>
      </c>
      <c r="G681" s="71">
        <v>0</v>
      </c>
      <c r="H681" s="71">
        <v>0</v>
      </c>
      <c r="I681" s="71">
        <v>0</v>
      </c>
      <c r="J681" s="71">
        <v>0</v>
      </c>
      <c r="K681" s="71">
        <v>2</v>
      </c>
      <c r="L681" s="241">
        <v>1</v>
      </c>
    </row>
    <row r="682" spans="1:12" x14ac:dyDescent="0.15">
      <c r="A682" s="240">
        <v>40365</v>
      </c>
      <c r="B682" s="71" t="s">
        <v>726</v>
      </c>
      <c r="C682" s="71" t="s">
        <v>732</v>
      </c>
      <c r="D682" s="71">
        <v>276.77900989033407</v>
      </c>
      <c r="E682" s="71">
        <v>3.96</v>
      </c>
      <c r="F682" s="71">
        <v>1</v>
      </c>
      <c r="G682" s="71">
        <v>0</v>
      </c>
      <c r="H682" s="71">
        <v>0</v>
      </c>
      <c r="I682" s="71">
        <v>0</v>
      </c>
      <c r="J682" s="71">
        <v>0</v>
      </c>
      <c r="K682" s="71">
        <v>2</v>
      </c>
      <c r="L682" s="241">
        <v>1</v>
      </c>
    </row>
    <row r="683" spans="1:12" x14ac:dyDescent="0.15">
      <c r="A683" s="240">
        <v>40372</v>
      </c>
      <c r="B683" s="71" t="s">
        <v>726</v>
      </c>
      <c r="C683" s="71" t="s">
        <v>732</v>
      </c>
      <c r="D683" s="71">
        <v>268.59303990342488</v>
      </c>
      <c r="E683" s="71">
        <v>3.96</v>
      </c>
      <c r="F683" s="71">
        <v>1</v>
      </c>
      <c r="G683" s="71">
        <v>0</v>
      </c>
      <c r="H683" s="71">
        <v>0</v>
      </c>
      <c r="I683" s="71">
        <v>0</v>
      </c>
      <c r="J683" s="71">
        <v>0</v>
      </c>
      <c r="K683" s="71">
        <v>2</v>
      </c>
      <c r="L683" s="241">
        <v>1</v>
      </c>
    </row>
    <row r="684" spans="1:12" x14ac:dyDescent="0.15">
      <c r="A684" s="240">
        <v>40302</v>
      </c>
      <c r="B684" s="71" t="s">
        <v>726</v>
      </c>
      <c r="C684" s="71" t="s">
        <v>733</v>
      </c>
      <c r="D684" s="71">
        <v>287.79629546002627</v>
      </c>
      <c r="E684" s="71">
        <v>4.59</v>
      </c>
      <c r="F684" s="71">
        <v>1</v>
      </c>
      <c r="G684" s="71">
        <v>0</v>
      </c>
      <c r="H684" s="71">
        <v>0</v>
      </c>
      <c r="I684" s="71">
        <v>0</v>
      </c>
      <c r="J684" s="71">
        <v>0</v>
      </c>
      <c r="K684" s="71">
        <v>3</v>
      </c>
      <c r="L684" s="241">
        <v>0</v>
      </c>
    </row>
    <row r="685" spans="1:12" x14ac:dyDescent="0.15">
      <c r="A685" s="240">
        <v>40309</v>
      </c>
      <c r="B685" s="71" t="s">
        <v>726</v>
      </c>
      <c r="C685" s="71" t="s">
        <v>733</v>
      </c>
      <c r="D685" s="71">
        <v>280.22447585602106</v>
      </c>
      <c r="E685" s="71">
        <v>4.59</v>
      </c>
      <c r="F685" s="71">
        <v>1</v>
      </c>
      <c r="G685" s="71">
        <v>0</v>
      </c>
      <c r="H685" s="71">
        <v>0</v>
      </c>
      <c r="I685" s="71">
        <v>0</v>
      </c>
      <c r="J685" s="71">
        <v>0</v>
      </c>
      <c r="K685" s="71">
        <v>3</v>
      </c>
      <c r="L685" s="241">
        <v>0</v>
      </c>
    </row>
    <row r="686" spans="1:12" x14ac:dyDescent="0.15">
      <c r="A686" s="240">
        <v>40316</v>
      </c>
      <c r="B686" s="71" t="s">
        <v>726</v>
      </c>
      <c r="C686" s="71" t="s">
        <v>733</v>
      </c>
      <c r="D686" s="71">
        <v>314.64079844727019</v>
      </c>
      <c r="E686" s="71">
        <v>3.9011111110000001</v>
      </c>
      <c r="F686" s="71">
        <v>1</v>
      </c>
      <c r="G686" s="71">
        <v>0</v>
      </c>
      <c r="H686" s="71">
        <v>0</v>
      </c>
      <c r="I686" s="71">
        <v>0</v>
      </c>
      <c r="J686" s="71">
        <v>0</v>
      </c>
      <c r="K686" s="71">
        <v>3</v>
      </c>
      <c r="L686" s="241">
        <v>0</v>
      </c>
    </row>
    <row r="687" spans="1:12" x14ac:dyDescent="0.15">
      <c r="A687" s="240">
        <v>40323</v>
      </c>
      <c r="B687" s="71" t="s">
        <v>726</v>
      </c>
      <c r="C687" s="71" t="s">
        <v>733</v>
      </c>
      <c r="D687" s="71">
        <v>223.71117533238038</v>
      </c>
      <c r="E687" s="71">
        <v>4.1900000000000004</v>
      </c>
      <c r="F687" s="71">
        <v>1</v>
      </c>
      <c r="G687" s="71">
        <v>0</v>
      </c>
      <c r="H687" s="71">
        <v>0</v>
      </c>
      <c r="I687" s="71">
        <v>0</v>
      </c>
      <c r="J687" s="71">
        <v>0</v>
      </c>
      <c r="K687" s="71">
        <v>3</v>
      </c>
      <c r="L687" s="241">
        <v>0</v>
      </c>
    </row>
    <row r="688" spans="1:12" x14ac:dyDescent="0.15">
      <c r="A688" s="240">
        <v>40330</v>
      </c>
      <c r="B688" s="71" t="s">
        <v>726</v>
      </c>
      <c r="C688" s="71" t="s">
        <v>733</v>
      </c>
      <c r="D688" s="71">
        <v>192.68136593402741</v>
      </c>
      <c r="E688" s="71">
        <v>3.9011111110000001</v>
      </c>
      <c r="F688" s="71">
        <v>1</v>
      </c>
      <c r="G688" s="71">
        <v>0</v>
      </c>
      <c r="H688" s="71">
        <v>0</v>
      </c>
      <c r="I688" s="71">
        <v>0</v>
      </c>
      <c r="J688" s="71">
        <v>0</v>
      </c>
      <c r="K688" s="71">
        <v>3</v>
      </c>
      <c r="L688" s="241">
        <v>0</v>
      </c>
    </row>
    <row r="689" spans="1:12" x14ac:dyDescent="0.15">
      <c r="A689" s="240">
        <v>40337</v>
      </c>
      <c r="B689" s="71" t="s">
        <v>726</v>
      </c>
      <c r="C689" s="71" t="s">
        <v>733</v>
      </c>
      <c r="D689" s="71">
        <v>169.33452737348145</v>
      </c>
      <c r="E689" s="71">
        <v>4.2222222220000001</v>
      </c>
      <c r="F689" s="71">
        <v>1</v>
      </c>
      <c r="G689" s="71">
        <v>0</v>
      </c>
      <c r="H689" s="71">
        <v>0</v>
      </c>
      <c r="I689" s="71">
        <v>0</v>
      </c>
      <c r="J689" s="71">
        <v>0</v>
      </c>
      <c r="K689" s="71">
        <v>3</v>
      </c>
      <c r="L689" s="241">
        <v>0</v>
      </c>
    </row>
    <row r="690" spans="1:12" x14ac:dyDescent="0.15">
      <c r="A690" s="240">
        <v>40344</v>
      </c>
      <c r="B690" s="71" t="s">
        <v>726</v>
      </c>
      <c r="C690" s="71" t="s">
        <v>733</v>
      </c>
      <c r="D690" s="71">
        <v>249.79204927294322</v>
      </c>
      <c r="E690" s="71">
        <v>4.534444444</v>
      </c>
      <c r="F690" s="71">
        <v>1</v>
      </c>
      <c r="G690" s="71">
        <v>0</v>
      </c>
      <c r="H690" s="71">
        <v>0</v>
      </c>
      <c r="I690" s="71">
        <v>0</v>
      </c>
      <c r="J690" s="71">
        <v>0</v>
      </c>
      <c r="K690" s="71">
        <v>3</v>
      </c>
      <c r="L690" s="241">
        <v>0</v>
      </c>
    </row>
    <row r="691" spans="1:12" x14ac:dyDescent="0.15">
      <c r="A691" s="240">
        <v>40351</v>
      </c>
      <c r="B691" s="71" t="s">
        <v>726</v>
      </c>
      <c r="C691" s="71" t="s">
        <v>733</v>
      </c>
      <c r="D691" s="71">
        <v>159.10439344013244</v>
      </c>
      <c r="E691" s="71">
        <v>4.5599999999999996</v>
      </c>
      <c r="F691" s="71">
        <v>1</v>
      </c>
      <c r="G691" s="71">
        <v>0</v>
      </c>
      <c r="H691" s="71">
        <v>0</v>
      </c>
      <c r="I691" s="71">
        <v>0</v>
      </c>
      <c r="J691" s="71">
        <v>0</v>
      </c>
      <c r="K691" s="71">
        <v>3</v>
      </c>
      <c r="L691" s="241">
        <v>0</v>
      </c>
    </row>
    <row r="692" spans="1:12" x14ac:dyDescent="0.15">
      <c r="A692" s="240">
        <v>40358</v>
      </c>
      <c r="B692" s="71" t="s">
        <v>726</v>
      </c>
      <c r="C692" s="71" t="s">
        <v>733</v>
      </c>
      <c r="D692" s="71">
        <v>226.89935376890494</v>
      </c>
      <c r="E692" s="71">
        <v>4.1788888890000004</v>
      </c>
      <c r="F692" s="71">
        <v>1</v>
      </c>
      <c r="G692" s="71">
        <v>0</v>
      </c>
      <c r="H692" s="71">
        <v>0</v>
      </c>
      <c r="I692" s="71">
        <v>0</v>
      </c>
      <c r="J692" s="71">
        <v>0</v>
      </c>
      <c r="K692" s="71">
        <v>3</v>
      </c>
      <c r="L692" s="241">
        <v>0</v>
      </c>
    </row>
    <row r="693" spans="1:12" x14ac:dyDescent="0.15">
      <c r="A693" s="240">
        <v>40365</v>
      </c>
      <c r="B693" s="71" t="s">
        <v>726</v>
      </c>
      <c r="C693" s="71" t="s">
        <v>733</v>
      </c>
      <c r="D693" s="71">
        <v>252.18344940511184</v>
      </c>
      <c r="E693" s="71">
        <v>3.99</v>
      </c>
      <c r="F693" s="71">
        <v>1</v>
      </c>
      <c r="G693" s="71">
        <v>0</v>
      </c>
      <c r="H693" s="71">
        <v>0</v>
      </c>
      <c r="I693" s="71">
        <v>0</v>
      </c>
      <c r="J693" s="71">
        <v>0</v>
      </c>
      <c r="K693" s="71">
        <v>3</v>
      </c>
      <c r="L693" s="241">
        <v>0</v>
      </c>
    </row>
    <row r="694" spans="1:12" x14ac:dyDescent="0.15">
      <c r="A694" s="240">
        <v>40372</v>
      </c>
      <c r="B694" s="71" t="s">
        <v>726</v>
      </c>
      <c r="C694" s="71" t="s">
        <v>733</v>
      </c>
      <c r="D694" s="71">
        <v>284.1625502529555</v>
      </c>
      <c r="E694" s="71">
        <v>3.99</v>
      </c>
      <c r="F694" s="71">
        <v>1</v>
      </c>
      <c r="G694" s="71">
        <v>0</v>
      </c>
      <c r="H694" s="71">
        <v>0</v>
      </c>
      <c r="I694" s="71">
        <v>0</v>
      </c>
      <c r="J694" s="71">
        <v>0</v>
      </c>
      <c r="K694" s="71">
        <v>3</v>
      </c>
      <c r="L694" s="241">
        <v>0</v>
      </c>
    </row>
    <row r="695" spans="1:12" x14ac:dyDescent="0.15">
      <c r="A695" s="240">
        <v>40302</v>
      </c>
      <c r="B695" s="71" t="s">
        <v>726</v>
      </c>
      <c r="C695" s="71" t="s">
        <v>734</v>
      </c>
      <c r="D695" s="71">
        <v>274.46719864304401</v>
      </c>
      <c r="E695" s="71">
        <v>4.87</v>
      </c>
      <c r="F695" s="71">
        <v>1</v>
      </c>
      <c r="G695" s="71">
        <v>0</v>
      </c>
      <c r="H695" s="71">
        <v>0</v>
      </c>
      <c r="I695" s="71">
        <v>1</v>
      </c>
      <c r="J695" s="71">
        <v>0</v>
      </c>
      <c r="K695" s="71">
        <v>1</v>
      </c>
      <c r="L695" s="241">
        <v>3</v>
      </c>
    </row>
    <row r="696" spans="1:12" x14ac:dyDescent="0.15">
      <c r="A696" s="240">
        <v>40309</v>
      </c>
      <c r="B696" s="71" t="s">
        <v>726</v>
      </c>
      <c r="C696" s="71" t="s">
        <v>734</v>
      </c>
      <c r="D696" s="71">
        <v>306.91056610729942</v>
      </c>
      <c r="E696" s="71">
        <v>4.87</v>
      </c>
      <c r="F696" s="71">
        <v>1</v>
      </c>
      <c r="G696" s="71">
        <v>0</v>
      </c>
      <c r="H696" s="71">
        <v>0</v>
      </c>
      <c r="I696" s="71">
        <v>1</v>
      </c>
      <c r="J696" s="71">
        <v>0</v>
      </c>
      <c r="K696" s="71">
        <v>1</v>
      </c>
      <c r="L696" s="241">
        <v>3</v>
      </c>
    </row>
    <row r="697" spans="1:12" x14ac:dyDescent="0.15">
      <c r="A697" s="240">
        <v>40316</v>
      </c>
      <c r="B697" s="71" t="s">
        <v>726</v>
      </c>
      <c r="C697" s="71" t="s">
        <v>734</v>
      </c>
      <c r="D697" s="71">
        <v>367.71406509825215</v>
      </c>
      <c r="E697" s="71">
        <v>4.55</v>
      </c>
      <c r="F697" s="71">
        <v>1</v>
      </c>
      <c r="G697" s="71">
        <v>0</v>
      </c>
      <c r="H697" s="71">
        <v>0</v>
      </c>
      <c r="I697" s="71">
        <v>0</v>
      </c>
      <c r="J697" s="71">
        <v>1</v>
      </c>
      <c r="K697" s="71">
        <v>1</v>
      </c>
      <c r="L697" s="241">
        <v>3</v>
      </c>
    </row>
    <row r="698" spans="1:12" x14ac:dyDescent="0.15">
      <c r="A698" s="240">
        <v>40323</v>
      </c>
      <c r="B698" s="71" t="s">
        <v>726</v>
      </c>
      <c r="C698" s="71" t="s">
        <v>734</v>
      </c>
      <c r="D698" s="71">
        <v>276.84943875838235</v>
      </c>
      <c r="E698" s="71">
        <v>4.55</v>
      </c>
      <c r="F698" s="71">
        <v>1</v>
      </c>
      <c r="G698" s="71">
        <v>0</v>
      </c>
      <c r="H698" s="71">
        <v>0</v>
      </c>
      <c r="I698" s="71">
        <v>0</v>
      </c>
      <c r="J698" s="71">
        <v>1</v>
      </c>
      <c r="K698" s="71">
        <v>1</v>
      </c>
      <c r="L698" s="241">
        <v>3</v>
      </c>
    </row>
    <row r="699" spans="1:12" x14ac:dyDescent="0.15">
      <c r="A699" s="240">
        <v>40330</v>
      </c>
      <c r="B699" s="71" t="s">
        <v>726</v>
      </c>
      <c r="C699" s="71" t="s">
        <v>734</v>
      </c>
      <c r="D699" s="71">
        <v>196.71347689853553</v>
      </c>
      <c r="E699" s="71">
        <v>4.55</v>
      </c>
      <c r="F699" s="71">
        <v>1</v>
      </c>
      <c r="G699" s="71">
        <v>0</v>
      </c>
      <c r="H699" s="71">
        <v>0</v>
      </c>
      <c r="I699" s="71">
        <v>0</v>
      </c>
      <c r="J699" s="71">
        <v>0</v>
      </c>
      <c r="K699" s="71">
        <v>1</v>
      </c>
      <c r="L699" s="241">
        <v>3</v>
      </c>
    </row>
    <row r="700" spans="1:12" x14ac:dyDescent="0.15">
      <c r="A700" s="240">
        <v>40337</v>
      </c>
      <c r="B700" s="71" t="s">
        <v>726</v>
      </c>
      <c r="C700" s="71" t="s">
        <v>734</v>
      </c>
      <c r="D700" s="71">
        <v>231.29473927057816</v>
      </c>
      <c r="E700" s="71">
        <v>4.6233333329999997</v>
      </c>
      <c r="F700" s="71">
        <v>1</v>
      </c>
      <c r="G700" s="71">
        <v>0</v>
      </c>
      <c r="H700" s="71">
        <v>0</v>
      </c>
      <c r="I700" s="71">
        <v>0</v>
      </c>
      <c r="J700" s="71">
        <v>0</v>
      </c>
      <c r="K700" s="71">
        <v>1</v>
      </c>
      <c r="L700" s="241">
        <v>3</v>
      </c>
    </row>
    <row r="701" spans="1:12" x14ac:dyDescent="0.15">
      <c r="A701" s="240">
        <v>40344</v>
      </c>
      <c r="B701" s="71" t="s">
        <v>726</v>
      </c>
      <c r="C701" s="71" t="s">
        <v>734</v>
      </c>
      <c r="D701" s="71">
        <v>265.90449277244181</v>
      </c>
      <c r="E701" s="71">
        <v>4.9445454550000001</v>
      </c>
      <c r="F701" s="71">
        <v>1</v>
      </c>
      <c r="G701" s="71">
        <v>0</v>
      </c>
      <c r="H701" s="71">
        <v>0</v>
      </c>
      <c r="I701" s="71">
        <v>0</v>
      </c>
      <c r="J701" s="71">
        <v>0</v>
      </c>
      <c r="K701" s="71">
        <v>1</v>
      </c>
      <c r="L701" s="241">
        <v>3</v>
      </c>
    </row>
    <row r="702" spans="1:12" x14ac:dyDescent="0.15">
      <c r="A702" s="240">
        <v>40351</v>
      </c>
      <c r="B702" s="71" t="s">
        <v>726</v>
      </c>
      <c r="C702" s="71" t="s">
        <v>734</v>
      </c>
      <c r="D702" s="71">
        <v>312.81086986698517</v>
      </c>
      <c r="E702" s="71">
        <v>4.8592307689999998</v>
      </c>
      <c r="F702" s="71">
        <v>1</v>
      </c>
      <c r="G702" s="71">
        <v>0</v>
      </c>
      <c r="H702" s="71">
        <v>0</v>
      </c>
      <c r="I702" s="71">
        <v>0</v>
      </c>
      <c r="J702" s="71">
        <v>0</v>
      </c>
      <c r="K702" s="71">
        <v>1</v>
      </c>
      <c r="L702" s="241">
        <v>3</v>
      </c>
    </row>
    <row r="703" spans="1:12" x14ac:dyDescent="0.15">
      <c r="A703" s="240">
        <v>40358</v>
      </c>
      <c r="B703" s="71" t="s">
        <v>726</v>
      </c>
      <c r="C703" s="71" t="s">
        <v>734</v>
      </c>
      <c r="D703" s="71">
        <v>244.89858992626748</v>
      </c>
      <c r="E703" s="71">
        <v>4.8592307689999998</v>
      </c>
      <c r="F703" s="71">
        <v>1</v>
      </c>
      <c r="G703" s="71">
        <v>0</v>
      </c>
      <c r="H703" s="71">
        <v>0</v>
      </c>
      <c r="I703" s="71">
        <v>0</v>
      </c>
      <c r="J703" s="71">
        <v>0</v>
      </c>
      <c r="K703" s="71">
        <v>1</v>
      </c>
      <c r="L703" s="241">
        <v>3</v>
      </c>
    </row>
    <row r="704" spans="1:12" x14ac:dyDescent="0.15">
      <c r="A704" s="240">
        <v>40365</v>
      </c>
      <c r="B704" s="71" t="s">
        <v>726</v>
      </c>
      <c r="C704" s="71" t="s">
        <v>734</v>
      </c>
      <c r="D704" s="71">
        <v>206.59744709714491</v>
      </c>
      <c r="E704" s="71">
        <v>4.7284615380000004</v>
      </c>
      <c r="F704" s="71">
        <v>1</v>
      </c>
      <c r="G704" s="71">
        <v>0</v>
      </c>
      <c r="H704" s="71">
        <v>0</v>
      </c>
      <c r="I704" s="71">
        <v>0</v>
      </c>
      <c r="J704" s="71">
        <v>0</v>
      </c>
      <c r="K704" s="71">
        <v>1</v>
      </c>
      <c r="L704" s="241">
        <v>3</v>
      </c>
    </row>
    <row r="705" spans="1:12" x14ac:dyDescent="0.15">
      <c r="A705" s="240">
        <v>40372</v>
      </c>
      <c r="B705" s="71" t="s">
        <v>726</v>
      </c>
      <c r="C705" s="71" t="s">
        <v>734</v>
      </c>
      <c r="D705" s="71">
        <v>325.82547769930409</v>
      </c>
      <c r="E705" s="71">
        <v>4.7284615380000004</v>
      </c>
      <c r="F705" s="71">
        <v>1</v>
      </c>
      <c r="G705" s="71">
        <v>0</v>
      </c>
      <c r="H705" s="71">
        <v>0</v>
      </c>
      <c r="I705" s="71">
        <v>0</v>
      </c>
      <c r="J705" s="71">
        <v>0</v>
      </c>
      <c r="K705" s="71">
        <v>1</v>
      </c>
      <c r="L705" s="241">
        <v>3</v>
      </c>
    </row>
    <row r="706" spans="1:12" x14ac:dyDescent="0.15">
      <c r="A706" s="240">
        <v>40302</v>
      </c>
      <c r="B706" s="71" t="s">
        <v>726</v>
      </c>
      <c r="C706" s="71" t="s">
        <v>735</v>
      </c>
      <c r="D706" s="71">
        <v>271.98685855962606</v>
      </c>
      <c r="E706" s="71">
        <v>4.79</v>
      </c>
      <c r="F706" s="71">
        <v>1</v>
      </c>
      <c r="G706" s="71">
        <v>0</v>
      </c>
      <c r="H706" s="71">
        <v>0</v>
      </c>
      <c r="I706" s="71">
        <v>0</v>
      </c>
      <c r="J706" s="71">
        <v>0</v>
      </c>
      <c r="K706" s="71">
        <v>1</v>
      </c>
      <c r="L706" s="241">
        <v>1</v>
      </c>
    </row>
    <row r="707" spans="1:12" x14ac:dyDescent="0.15">
      <c r="A707" s="240">
        <v>40309</v>
      </c>
      <c r="B707" s="71" t="s">
        <v>726</v>
      </c>
      <c r="C707" s="71" t="s">
        <v>735</v>
      </c>
      <c r="D707" s="71">
        <v>211.82161024648673</v>
      </c>
      <c r="E707" s="71">
        <v>4.79</v>
      </c>
      <c r="F707" s="71">
        <v>1</v>
      </c>
      <c r="G707" s="71">
        <v>0</v>
      </c>
      <c r="H707" s="71">
        <v>0</v>
      </c>
      <c r="I707" s="71">
        <v>0</v>
      </c>
      <c r="J707" s="71">
        <v>0</v>
      </c>
      <c r="K707" s="71">
        <v>1</v>
      </c>
      <c r="L707" s="241">
        <v>1</v>
      </c>
    </row>
    <row r="708" spans="1:12" x14ac:dyDescent="0.15">
      <c r="A708" s="240">
        <v>40316</v>
      </c>
      <c r="B708" s="71" t="s">
        <v>726</v>
      </c>
      <c r="C708" s="71" t="s">
        <v>735</v>
      </c>
      <c r="D708" s="71">
        <v>296.29177889920908</v>
      </c>
      <c r="E708" s="71">
        <v>4.482307692</v>
      </c>
      <c r="F708" s="71">
        <v>1</v>
      </c>
      <c r="G708" s="71">
        <v>0</v>
      </c>
      <c r="H708" s="71">
        <v>1</v>
      </c>
      <c r="I708" s="71">
        <v>0</v>
      </c>
      <c r="J708" s="71">
        <v>0</v>
      </c>
      <c r="K708" s="71">
        <v>1</v>
      </c>
      <c r="L708" s="241">
        <v>1</v>
      </c>
    </row>
    <row r="709" spans="1:12" x14ac:dyDescent="0.15">
      <c r="A709" s="240">
        <v>40323</v>
      </c>
      <c r="B709" s="71" t="s">
        <v>726</v>
      </c>
      <c r="C709" s="71" t="s">
        <v>735</v>
      </c>
      <c r="D709" s="71">
        <v>351.67272160724997</v>
      </c>
      <c r="E709" s="71">
        <v>4.482307692</v>
      </c>
      <c r="F709" s="71">
        <v>1</v>
      </c>
      <c r="G709" s="71">
        <v>0</v>
      </c>
      <c r="H709" s="71">
        <v>0</v>
      </c>
      <c r="I709" s="71">
        <v>1</v>
      </c>
      <c r="J709" s="71">
        <v>0</v>
      </c>
      <c r="K709" s="71">
        <v>1</v>
      </c>
      <c r="L709" s="241">
        <v>1</v>
      </c>
    </row>
    <row r="710" spans="1:12" x14ac:dyDescent="0.15">
      <c r="A710" s="240">
        <v>40330</v>
      </c>
      <c r="B710" s="71" t="s">
        <v>726</v>
      </c>
      <c r="C710" s="71" t="s">
        <v>735</v>
      </c>
      <c r="D710" s="71">
        <v>480.66168229532127</v>
      </c>
      <c r="E710" s="71">
        <v>4.482307692</v>
      </c>
      <c r="F710" s="71">
        <v>1</v>
      </c>
      <c r="G710" s="71">
        <v>0</v>
      </c>
      <c r="H710" s="71">
        <v>1</v>
      </c>
      <c r="I710" s="71">
        <v>1</v>
      </c>
      <c r="J710" s="71">
        <v>0</v>
      </c>
      <c r="K710" s="71">
        <v>1</v>
      </c>
      <c r="L710" s="241">
        <v>1</v>
      </c>
    </row>
    <row r="711" spans="1:12" x14ac:dyDescent="0.15">
      <c r="A711" s="240">
        <v>40337</v>
      </c>
      <c r="B711" s="71" t="s">
        <v>726</v>
      </c>
      <c r="C711" s="71" t="s">
        <v>735</v>
      </c>
      <c r="D711" s="71">
        <v>405.28085846191237</v>
      </c>
      <c r="E711" s="71">
        <v>4.8884615379999996</v>
      </c>
      <c r="F711" s="71">
        <v>1</v>
      </c>
      <c r="G711" s="71">
        <v>0</v>
      </c>
      <c r="H711" s="71">
        <v>1</v>
      </c>
      <c r="I711" s="71">
        <v>1</v>
      </c>
      <c r="J711" s="71">
        <v>0</v>
      </c>
      <c r="K711" s="71">
        <v>1</v>
      </c>
      <c r="L711" s="241">
        <v>1</v>
      </c>
    </row>
    <row r="712" spans="1:12" x14ac:dyDescent="0.15">
      <c r="A712" s="240">
        <v>40344</v>
      </c>
      <c r="B712" s="71" t="s">
        <v>726</v>
      </c>
      <c r="C712" s="71" t="s">
        <v>735</v>
      </c>
      <c r="D712" s="71">
        <v>320.55074199847365</v>
      </c>
      <c r="E712" s="71">
        <v>4.8592307689999998</v>
      </c>
      <c r="F712" s="71">
        <v>1</v>
      </c>
      <c r="G712" s="71">
        <v>0</v>
      </c>
      <c r="H712" s="71">
        <v>0</v>
      </c>
      <c r="I712" s="71">
        <v>1</v>
      </c>
      <c r="J712" s="71">
        <v>1</v>
      </c>
      <c r="K712" s="71">
        <v>1</v>
      </c>
      <c r="L712" s="241">
        <v>1</v>
      </c>
    </row>
    <row r="713" spans="1:12" x14ac:dyDescent="0.15">
      <c r="A713" s="240">
        <v>40351</v>
      </c>
      <c r="B713" s="71" t="s">
        <v>726</v>
      </c>
      <c r="C713" s="71" t="s">
        <v>735</v>
      </c>
      <c r="D713" s="71">
        <v>508.39656080471246</v>
      </c>
      <c r="E713" s="71">
        <v>4.5983333330000002</v>
      </c>
      <c r="F713" s="71">
        <v>1</v>
      </c>
      <c r="G713" s="71">
        <v>0</v>
      </c>
      <c r="H713" s="71">
        <v>1</v>
      </c>
      <c r="I713" s="71">
        <v>1</v>
      </c>
      <c r="J713" s="71">
        <v>1</v>
      </c>
      <c r="K713" s="71">
        <v>1</v>
      </c>
      <c r="L713" s="241">
        <v>1</v>
      </c>
    </row>
    <row r="714" spans="1:12" x14ac:dyDescent="0.15">
      <c r="A714" s="240">
        <v>40358</v>
      </c>
      <c r="B714" s="71" t="s">
        <v>726</v>
      </c>
      <c r="C714" s="71" t="s">
        <v>735</v>
      </c>
      <c r="D714" s="71">
        <v>298.11194859683297</v>
      </c>
      <c r="E714" s="71">
        <v>4.8592307689999998</v>
      </c>
      <c r="F714" s="71">
        <v>1</v>
      </c>
      <c r="G714" s="71">
        <v>0</v>
      </c>
      <c r="H714" s="71">
        <v>0</v>
      </c>
      <c r="I714" s="71">
        <v>1</v>
      </c>
      <c r="J714" s="71">
        <v>1</v>
      </c>
      <c r="K714" s="71">
        <v>1</v>
      </c>
      <c r="L714" s="241">
        <v>1</v>
      </c>
    </row>
    <row r="715" spans="1:12" x14ac:dyDescent="0.15">
      <c r="A715" s="240">
        <v>40365</v>
      </c>
      <c r="B715" s="71" t="s">
        <v>726</v>
      </c>
      <c r="C715" s="71" t="s">
        <v>735</v>
      </c>
      <c r="D715" s="71">
        <v>371.03244179386263</v>
      </c>
      <c r="E715" s="71">
        <v>4.7284615380000004</v>
      </c>
      <c r="F715" s="71">
        <v>1</v>
      </c>
      <c r="G715" s="71">
        <v>0</v>
      </c>
      <c r="H715" s="71">
        <v>0</v>
      </c>
      <c r="I715" s="71">
        <v>1</v>
      </c>
      <c r="J715" s="71">
        <v>1</v>
      </c>
      <c r="K715" s="71">
        <v>1</v>
      </c>
      <c r="L715" s="241">
        <v>1</v>
      </c>
    </row>
    <row r="716" spans="1:12" x14ac:dyDescent="0.15">
      <c r="A716" s="240">
        <v>40372</v>
      </c>
      <c r="B716" s="71" t="s">
        <v>726</v>
      </c>
      <c r="C716" s="71" t="s">
        <v>735</v>
      </c>
      <c r="D716" s="71">
        <v>395.26814475962999</v>
      </c>
      <c r="E716" s="71">
        <v>4.7284615380000004</v>
      </c>
      <c r="F716" s="71">
        <v>1</v>
      </c>
      <c r="G716" s="71">
        <v>0</v>
      </c>
      <c r="H716" s="71">
        <v>0</v>
      </c>
      <c r="I716" s="71">
        <v>1</v>
      </c>
      <c r="J716" s="71">
        <v>1</v>
      </c>
      <c r="K716" s="71">
        <v>1</v>
      </c>
      <c r="L716" s="241">
        <v>1</v>
      </c>
    </row>
    <row r="717" spans="1:12" x14ac:dyDescent="0.15">
      <c r="A717" s="240">
        <v>40302</v>
      </c>
      <c r="B717" s="71" t="s">
        <v>726</v>
      </c>
      <c r="C717" s="71" t="s">
        <v>736</v>
      </c>
      <c r="D717" s="71">
        <v>269.88839144566128</v>
      </c>
      <c r="E717" s="71">
        <v>4.6399999999999997</v>
      </c>
      <c r="F717" s="71">
        <v>1</v>
      </c>
      <c r="G717" s="71">
        <v>0</v>
      </c>
      <c r="H717" s="71">
        <v>0</v>
      </c>
      <c r="I717" s="71">
        <v>0</v>
      </c>
      <c r="J717" s="71">
        <v>0</v>
      </c>
      <c r="K717" s="71">
        <v>2</v>
      </c>
      <c r="L717" s="241">
        <v>4</v>
      </c>
    </row>
    <row r="718" spans="1:12" x14ac:dyDescent="0.15">
      <c r="A718" s="240">
        <v>40309</v>
      </c>
      <c r="B718" s="71" t="s">
        <v>726</v>
      </c>
      <c r="C718" s="71" t="s">
        <v>736</v>
      </c>
      <c r="D718" s="71">
        <v>184.35348605467567</v>
      </c>
      <c r="E718" s="71">
        <v>4.6399999999999997</v>
      </c>
      <c r="F718" s="71">
        <v>1</v>
      </c>
      <c r="G718" s="71">
        <v>0</v>
      </c>
      <c r="H718" s="71">
        <v>0</v>
      </c>
      <c r="I718" s="71">
        <v>0</v>
      </c>
      <c r="J718" s="71">
        <v>0</v>
      </c>
      <c r="K718" s="71">
        <v>2</v>
      </c>
      <c r="L718" s="241">
        <v>4</v>
      </c>
    </row>
    <row r="719" spans="1:12" x14ac:dyDescent="0.15">
      <c r="A719" s="240">
        <v>40316</v>
      </c>
      <c r="B719" s="71" t="s">
        <v>726</v>
      </c>
      <c r="C719" s="71" t="s">
        <v>736</v>
      </c>
      <c r="D719" s="71">
        <v>246.5508583190919</v>
      </c>
      <c r="E719" s="71">
        <v>4.301111111</v>
      </c>
      <c r="F719" s="71">
        <v>1</v>
      </c>
      <c r="G719" s="71">
        <v>0</v>
      </c>
      <c r="H719" s="71">
        <v>0</v>
      </c>
      <c r="I719" s="71">
        <v>0</v>
      </c>
      <c r="J719" s="71">
        <v>0</v>
      </c>
      <c r="K719" s="71">
        <v>2</v>
      </c>
      <c r="L719" s="241">
        <v>4</v>
      </c>
    </row>
    <row r="720" spans="1:12" x14ac:dyDescent="0.15">
      <c r="A720" s="240">
        <v>40323</v>
      </c>
      <c r="B720" s="71" t="s">
        <v>726</v>
      </c>
      <c r="C720" s="71" t="s">
        <v>736</v>
      </c>
      <c r="D720" s="71">
        <v>274.77501893515182</v>
      </c>
      <c r="E720" s="71">
        <v>4.1900000000000004</v>
      </c>
      <c r="F720" s="71">
        <v>1</v>
      </c>
      <c r="G720" s="71">
        <v>0</v>
      </c>
      <c r="H720" s="71">
        <v>0</v>
      </c>
      <c r="I720" s="71">
        <v>0</v>
      </c>
      <c r="J720" s="71">
        <v>0</v>
      </c>
      <c r="K720" s="71">
        <v>2</v>
      </c>
      <c r="L720" s="241">
        <v>4</v>
      </c>
    </row>
    <row r="721" spans="1:12" x14ac:dyDescent="0.15">
      <c r="A721" s="240">
        <v>40330</v>
      </c>
      <c r="B721" s="71" t="s">
        <v>726</v>
      </c>
      <c r="C721" s="71" t="s">
        <v>736</v>
      </c>
      <c r="D721" s="71">
        <v>200.09346761099525</v>
      </c>
      <c r="E721" s="71">
        <v>4.1233333329999997</v>
      </c>
      <c r="F721" s="71">
        <v>1</v>
      </c>
      <c r="G721" s="71">
        <v>0</v>
      </c>
      <c r="H721" s="71">
        <v>0</v>
      </c>
      <c r="I721" s="71">
        <v>0</v>
      </c>
      <c r="J721" s="71">
        <v>0</v>
      </c>
      <c r="K721" s="71">
        <v>2</v>
      </c>
      <c r="L721" s="241">
        <v>4</v>
      </c>
    </row>
    <row r="722" spans="1:12" x14ac:dyDescent="0.15">
      <c r="A722" s="240">
        <v>40337</v>
      </c>
      <c r="B722" s="71" t="s">
        <v>726</v>
      </c>
      <c r="C722" s="71" t="s">
        <v>736</v>
      </c>
      <c r="D722" s="71">
        <v>265.84031493087537</v>
      </c>
      <c r="E722" s="71">
        <v>4.79</v>
      </c>
      <c r="F722" s="71">
        <v>1</v>
      </c>
      <c r="G722" s="71">
        <v>0</v>
      </c>
      <c r="H722" s="71">
        <v>0</v>
      </c>
      <c r="I722" s="71">
        <v>0</v>
      </c>
      <c r="J722" s="71">
        <v>0</v>
      </c>
      <c r="K722" s="71">
        <v>2</v>
      </c>
      <c r="L722" s="241">
        <v>4</v>
      </c>
    </row>
    <row r="723" spans="1:12" x14ac:dyDescent="0.15">
      <c r="A723" s="240">
        <v>40344</v>
      </c>
      <c r="B723" s="71" t="s">
        <v>726</v>
      </c>
      <c r="C723" s="71" t="s">
        <v>736</v>
      </c>
      <c r="D723" s="71">
        <v>203.94314636150423</v>
      </c>
      <c r="E723" s="71">
        <v>4.79</v>
      </c>
      <c r="F723" s="71">
        <v>1</v>
      </c>
      <c r="G723" s="71">
        <v>0</v>
      </c>
      <c r="H723" s="71">
        <v>0</v>
      </c>
      <c r="I723" s="71">
        <v>0</v>
      </c>
      <c r="J723" s="71">
        <v>0</v>
      </c>
      <c r="K723" s="71">
        <v>2</v>
      </c>
      <c r="L723" s="241">
        <v>4</v>
      </c>
    </row>
    <row r="724" spans="1:12" x14ac:dyDescent="0.15">
      <c r="A724" s="240">
        <v>40351</v>
      </c>
      <c r="B724" s="71" t="s">
        <v>726</v>
      </c>
      <c r="C724" s="71" t="s">
        <v>736</v>
      </c>
      <c r="D724" s="71">
        <v>253.76673686667073</v>
      </c>
      <c r="E724" s="71">
        <v>4.9042857140000002</v>
      </c>
      <c r="F724" s="71">
        <v>1</v>
      </c>
      <c r="G724" s="71">
        <v>0</v>
      </c>
      <c r="H724" s="71">
        <v>0</v>
      </c>
      <c r="I724" s="71">
        <v>0</v>
      </c>
      <c r="J724" s="71">
        <v>0</v>
      </c>
      <c r="K724" s="71">
        <v>2</v>
      </c>
      <c r="L724" s="241">
        <v>4</v>
      </c>
    </row>
    <row r="725" spans="1:12" x14ac:dyDescent="0.15">
      <c r="A725" s="240">
        <v>40358</v>
      </c>
      <c r="B725" s="71" t="s">
        <v>726</v>
      </c>
      <c r="C725" s="71" t="s">
        <v>736</v>
      </c>
      <c r="D725" s="71">
        <v>294.9338463360898</v>
      </c>
      <c r="E725" s="71">
        <v>4.6233333329999997</v>
      </c>
      <c r="F725" s="71">
        <v>1</v>
      </c>
      <c r="G725" s="71">
        <v>0</v>
      </c>
      <c r="H725" s="71">
        <v>0</v>
      </c>
      <c r="I725" s="71">
        <v>0</v>
      </c>
      <c r="J725" s="71">
        <v>0</v>
      </c>
      <c r="K725" s="71">
        <v>2</v>
      </c>
      <c r="L725" s="241">
        <v>4</v>
      </c>
    </row>
    <row r="726" spans="1:12" x14ac:dyDescent="0.15">
      <c r="A726" s="240">
        <v>40365</v>
      </c>
      <c r="B726" s="71" t="s">
        <v>726</v>
      </c>
      <c r="C726" s="71" t="s">
        <v>736</v>
      </c>
      <c r="D726" s="71">
        <v>191.13725159062702</v>
      </c>
      <c r="E726" s="71">
        <v>4.47</v>
      </c>
      <c r="F726" s="71">
        <v>1</v>
      </c>
      <c r="G726" s="71">
        <v>0</v>
      </c>
      <c r="H726" s="71">
        <v>0</v>
      </c>
      <c r="I726" s="71">
        <v>0</v>
      </c>
      <c r="J726" s="71">
        <v>0</v>
      </c>
      <c r="K726" s="71">
        <v>2</v>
      </c>
      <c r="L726" s="241">
        <v>4</v>
      </c>
    </row>
    <row r="727" spans="1:12" x14ac:dyDescent="0.15">
      <c r="A727" s="240">
        <v>40372</v>
      </c>
      <c r="B727" s="71" t="s">
        <v>726</v>
      </c>
      <c r="C727" s="71" t="s">
        <v>736</v>
      </c>
      <c r="D727" s="71">
        <v>199.48209409859072</v>
      </c>
      <c r="E727" s="71">
        <v>4.4263636359999996</v>
      </c>
      <c r="F727" s="71">
        <v>1</v>
      </c>
      <c r="G727" s="71">
        <v>0</v>
      </c>
      <c r="H727" s="71">
        <v>0</v>
      </c>
      <c r="I727" s="71">
        <v>0</v>
      </c>
      <c r="J727" s="71">
        <v>0</v>
      </c>
      <c r="K727" s="71">
        <v>2</v>
      </c>
      <c r="L727" s="241">
        <v>4</v>
      </c>
    </row>
    <row r="728" spans="1:12" x14ac:dyDescent="0.15">
      <c r="A728" s="240">
        <v>40302</v>
      </c>
      <c r="B728" s="71" t="s">
        <v>726</v>
      </c>
      <c r="C728" s="71" t="s">
        <v>737</v>
      </c>
      <c r="D728" s="71">
        <v>367.8825511145908</v>
      </c>
      <c r="E728" s="71">
        <v>4.362727273</v>
      </c>
      <c r="F728" s="71">
        <v>1</v>
      </c>
      <c r="G728" s="71">
        <v>0</v>
      </c>
      <c r="H728" s="71">
        <v>0</v>
      </c>
      <c r="I728" s="71">
        <v>0</v>
      </c>
      <c r="J728" s="71">
        <v>1</v>
      </c>
      <c r="K728" s="71">
        <v>3</v>
      </c>
      <c r="L728" s="241">
        <v>4</v>
      </c>
    </row>
    <row r="729" spans="1:12" x14ac:dyDescent="0.15">
      <c r="A729" s="240">
        <v>40309</v>
      </c>
      <c r="B729" s="71" t="s">
        <v>726</v>
      </c>
      <c r="C729" s="71" t="s">
        <v>737</v>
      </c>
      <c r="D729" s="71">
        <v>341.20924554491546</v>
      </c>
      <c r="E729" s="71">
        <v>4.47</v>
      </c>
      <c r="F729" s="71">
        <v>1</v>
      </c>
      <c r="G729" s="71">
        <v>0</v>
      </c>
      <c r="H729" s="71">
        <v>0</v>
      </c>
      <c r="I729" s="71">
        <v>0</v>
      </c>
      <c r="J729" s="71">
        <v>1</v>
      </c>
      <c r="K729" s="71">
        <v>3</v>
      </c>
      <c r="L729" s="241">
        <v>4</v>
      </c>
    </row>
    <row r="730" spans="1:12" x14ac:dyDescent="0.15">
      <c r="A730" s="240">
        <v>40316</v>
      </c>
      <c r="B730" s="71" t="s">
        <v>726</v>
      </c>
      <c r="C730" s="71" t="s">
        <v>737</v>
      </c>
      <c r="D730" s="71">
        <v>244.49249536746922</v>
      </c>
      <c r="E730" s="71">
        <v>4.0627272730000001</v>
      </c>
      <c r="F730" s="71">
        <v>1</v>
      </c>
      <c r="G730" s="71">
        <v>0</v>
      </c>
      <c r="H730" s="71">
        <v>0</v>
      </c>
      <c r="I730" s="71">
        <v>0</v>
      </c>
      <c r="J730" s="71">
        <v>0</v>
      </c>
      <c r="K730" s="71">
        <v>3</v>
      </c>
      <c r="L730" s="241">
        <v>4</v>
      </c>
    </row>
    <row r="731" spans="1:12" x14ac:dyDescent="0.15">
      <c r="A731" s="240">
        <v>40323</v>
      </c>
      <c r="B731" s="71" t="s">
        <v>726</v>
      </c>
      <c r="C731" s="71" t="s">
        <v>737</v>
      </c>
      <c r="D731" s="71">
        <v>216.82237230846292</v>
      </c>
      <c r="E731" s="71">
        <v>4.0627272730000001</v>
      </c>
      <c r="F731" s="71">
        <v>1</v>
      </c>
      <c r="G731" s="71">
        <v>0</v>
      </c>
      <c r="H731" s="71">
        <v>0</v>
      </c>
      <c r="I731" s="71">
        <v>0</v>
      </c>
      <c r="J731" s="71">
        <v>0</v>
      </c>
      <c r="K731" s="71">
        <v>3</v>
      </c>
      <c r="L731" s="241">
        <v>4</v>
      </c>
    </row>
    <row r="732" spans="1:12" x14ac:dyDescent="0.15">
      <c r="A732" s="240">
        <v>40330</v>
      </c>
      <c r="B732" s="71" t="s">
        <v>726</v>
      </c>
      <c r="C732" s="71" t="s">
        <v>737</v>
      </c>
      <c r="D732" s="71">
        <v>213.28715620910594</v>
      </c>
      <c r="E732" s="71">
        <v>4.0627272730000001</v>
      </c>
      <c r="F732" s="71">
        <v>1</v>
      </c>
      <c r="G732" s="71">
        <v>0</v>
      </c>
      <c r="H732" s="71">
        <v>0</v>
      </c>
      <c r="I732" s="71">
        <v>0</v>
      </c>
      <c r="J732" s="71">
        <v>0</v>
      </c>
      <c r="K732" s="71">
        <v>3</v>
      </c>
      <c r="L732" s="241">
        <v>4</v>
      </c>
    </row>
    <row r="733" spans="1:12" x14ac:dyDescent="0.15">
      <c r="A733" s="240">
        <v>40337</v>
      </c>
      <c r="B733" s="71" t="s">
        <v>726</v>
      </c>
      <c r="C733" s="71" t="s">
        <v>737</v>
      </c>
      <c r="D733" s="71">
        <v>272.76030554529228</v>
      </c>
      <c r="E733" s="71">
        <v>4.2720000000000002</v>
      </c>
      <c r="F733" s="71">
        <v>1</v>
      </c>
      <c r="G733" s="71">
        <v>0</v>
      </c>
      <c r="H733" s="71">
        <v>0</v>
      </c>
      <c r="I733" s="71">
        <v>0</v>
      </c>
      <c r="J733" s="71">
        <v>0</v>
      </c>
      <c r="K733" s="71">
        <v>3</v>
      </c>
      <c r="L733" s="241">
        <v>4</v>
      </c>
    </row>
    <row r="734" spans="1:12" x14ac:dyDescent="0.15">
      <c r="A734" s="240">
        <v>40344</v>
      </c>
      <c r="B734" s="71" t="s">
        <v>726</v>
      </c>
      <c r="C734" s="71" t="s">
        <v>737</v>
      </c>
      <c r="D734" s="71">
        <v>305.20873963693498</v>
      </c>
      <c r="E734" s="71">
        <v>4.1788888890000004</v>
      </c>
      <c r="F734" s="71">
        <v>1</v>
      </c>
      <c r="G734" s="71">
        <v>0</v>
      </c>
      <c r="H734" s="71">
        <v>0</v>
      </c>
      <c r="I734" s="71">
        <v>0</v>
      </c>
      <c r="J734" s="71">
        <v>0</v>
      </c>
      <c r="K734" s="71">
        <v>3</v>
      </c>
      <c r="L734" s="241">
        <v>4</v>
      </c>
    </row>
    <row r="735" spans="1:12" x14ac:dyDescent="0.15">
      <c r="A735" s="240">
        <v>40351</v>
      </c>
      <c r="B735" s="71" t="s">
        <v>726</v>
      </c>
      <c r="C735" s="71" t="s">
        <v>737</v>
      </c>
      <c r="D735" s="71">
        <v>267.96924073580107</v>
      </c>
      <c r="E735" s="71">
        <v>3.6144444440000001</v>
      </c>
      <c r="F735" s="71">
        <v>1</v>
      </c>
      <c r="G735" s="71">
        <v>0</v>
      </c>
      <c r="H735" s="71">
        <v>0</v>
      </c>
      <c r="I735" s="71">
        <v>0</v>
      </c>
      <c r="J735" s="71">
        <v>0</v>
      </c>
      <c r="K735" s="71">
        <v>3</v>
      </c>
      <c r="L735" s="241">
        <v>4</v>
      </c>
    </row>
    <row r="736" spans="1:12" x14ac:dyDescent="0.15">
      <c r="A736" s="240">
        <v>40358</v>
      </c>
      <c r="B736" s="71" t="s">
        <v>726</v>
      </c>
      <c r="C736" s="71" t="s">
        <v>737</v>
      </c>
      <c r="D736" s="71">
        <v>262.36906040763438</v>
      </c>
      <c r="E736" s="71">
        <v>3.671818182</v>
      </c>
      <c r="F736" s="71">
        <v>1</v>
      </c>
      <c r="G736" s="71">
        <v>0</v>
      </c>
      <c r="H736" s="71">
        <v>0</v>
      </c>
      <c r="I736" s="71">
        <v>0</v>
      </c>
      <c r="J736" s="71">
        <v>0</v>
      </c>
      <c r="K736" s="71">
        <v>3</v>
      </c>
      <c r="L736" s="241">
        <v>4</v>
      </c>
    </row>
    <row r="737" spans="1:12" x14ac:dyDescent="0.15">
      <c r="A737" s="240">
        <v>40365</v>
      </c>
      <c r="B737" s="71" t="s">
        <v>726</v>
      </c>
      <c r="C737" s="71" t="s">
        <v>737</v>
      </c>
      <c r="D737" s="71">
        <v>245.12946648747823</v>
      </c>
      <c r="E737" s="71">
        <v>3.671818182</v>
      </c>
      <c r="F737" s="71">
        <v>1</v>
      </c>
      <c r="G737" s="71">
        <v>0</v>
      </c>
      <c r="H737" s="71">
        <v>0</v>
      </c>
      <c r="I737" s="71">
        <v>0</v>
      </c>
      <c r="J737" s="71">
        <v>0</v>
      </c>
      <c r="K737" s="71">
        <v>3</v>
      </c>
      <c r="L737" s="241">
        <v>4</v>
      </c>
    </row>
    <row r="738" spans="1:12" x14ac:dyDescent="0.15">
      <c r="A738" s="240">
        <v>40372</v>
      </c>
      <c r="B738" s="71" t="s">
        <v>726</v>
      </c>
      <c r="C738" s="71" t="s">
        <v>737</v>
      </c>
      <c r="D738" s="71">
        <v>301.26757789811813</v>
      </c>
      <c r="E738" s="71">
        <v>3.4828571429999999</v>
      </c>
      <c r="F738" s="71">
        <v>1</v>
      </c>
      <c r="G738" s="71">
        <v>0</v>
      </c>
      <c r="H738" s="71">
        <v>0</v>
      </c>
      <c r="I738" s="71">
        <v>0</v>
      </c>
      <c r="J738" s="71">
        <v>0</v>
      </c>
      <c r="K738" s="71">
        <v>3</v>
      </c>
      <c r="L738" s="241">
        <v>4</v>
      </c>
    </row>
    <row r="739" spans="1:12" x14ac:dyDescent="0.15">
      <c r="A739" s="240">
        <v>40302</v>
      </c>
      <c r="B739" s="71" t="s">
        <v>726</v>
      </c>
      <c r="C739" s="71" t="s">
        <v>738</v>
      </c>
      <c r="D739" s="71">
        <v>213.96175744992522</v>
      </c>
      <c r="E739" s="71">
        <v>4.6566666669999996</v>
      </c>
      <c r="F739" s="71">
        <v>1</v>
      </c>
      <c r="G739" s="71">
        <v>0</v>
      </c>
      <c r="H739" s="71">
        <v>0</v>
      </c>
      <c r="I739" s="71">
        <v>0</v>
      </c>
      <c r="J739" s="71">
        <v>0</v>
      </c>
      <c r="K739" s="71">
        <v>1</v>
      </c>
      <c r="L739" s="241">
        <v>1</v>
      </c>
    </row>
    <row r="740" spans="1:12" x14ac:dyDescent="0.15">
      <c r="A740" s="240">
        <v>40309</v>
      </c>
      <c r="B740" s="71" t="s">
        <v>726</v>
      </c>
      <c r="C740" s="71" t="s">
        <v>738</v>
      </c>
      <c r="D740" s="71">
        <v>222.40186764787154</v>
      </c>
      <c r="E740" s="71">
        <v>4.67</v>
      </c>
      <c r="F740" s="71">
        <v>1</v>
      </c>
      <c r="G740" s="71">
        <v>0</v>
      </c>
      <c r="H740" s="71">
        <v>0</v>
      </c>
      <c r="I740" s="71">
        <v>0</v>
      </c>
      <c r="J740" s="71">
        <v>0</v>
      </c>
      <c r="K740" s="71">
        <v>1</v>
      </c>
      <c r="L740" s="241">
        <v>1</v>
      </c>
    </row>
    <row r="741" spans="1:12" x14ac:dyDescent="0.15">
      <c r="A741" s="240">
        <v>40316</v>
      </c>
      <c r="B741" s="71" t="s">
        <v>726</v>
      </c>
      <c r="C741" s="71" t="s">
        <v>738</v>
      </c>
      <c r="D741" s="71">
        <v>347.52402411499412</v>
      </c>
      <c r="E741" s="71">
        <v>4.2445454549999999</v>
      </c>
      <c r="F741" s="71">
        <v>1</v>
      </c>
      <c r="G741" s="71">
        <v>0</v>
      </c>
      <c r="H741" s="71">
        <v>1</v>
      </c>
      <c r="I741" s="71">
        <v>0</v>
      </c>
      <c r="J741" s="71">
        <v>0</v>
      </c>
      <c r="K741" s="71">
        <v>1</v>
      </c>
      <c r="L741" s="241">
        <v>1</v>
      </c>
    </row>
    <row r="742" spans="1:12" x14ac:dyDescent="0.15">
      <c r="A742" s="240">
        <v>40323</v>
      </c>
      <c r="B742" s="71" t="s">
        <v>726</v>
      </c>
      <c r="C742" s="71" t="s">
        <v>738</v>
      </c>
      <c r="D742" s="71">
        <v>380.59958185732739</v>
      </c>
      <c r="E742" s="71">
        <v>4.5718181820000003</v>
      </c>
      <c r="F742" s="71">
        <v>1</v>
      </c>
      <c r="G742" s="71">
        <v>0</v>
      </c>
      <c r="H742" s="71">
        <v>0</v>
      </c>
      <c r="I742" s="71">
        <v>1</v>
      </c>
      <c r="J742" s="71">
        <v>0</v>
      </c>
      <c r="K742" s="71">
        <v>1</v>
      </c>
      <c r="L742" s="241">
        <v>1</v>
      </c>
    </row>
    <row r="743" spans="1:12" x14ac:dyDescent="0.15">
      <c r="A743" s="240">
        <v>40330</v>
      </c>
      <c r="B743" s="71" t="s">
        <v>726</v>
      </c>
      <c r="C743" s="71" t="s">
        <v>738</v>
      </c>
      <c r="D743" s="71">
        <v>341.86555609483378</v>
      </c>
      <c r="E743" s="71">
        <v>4.5718181820000003</v>
      </c>
      <c r="F743" s="71">
        <v>1</v>
      </c>
      <c r="G743" s="71">
        <v>0</v>
      </c>
      <c r="H743" s="71">
        <v>0</v>
      </c>
      <c r="I743" s="71">
        <v>1</v>
      </c>
      <c r="J743" s="71">
        <v>0</v>
      </c>
      <c r="K743" s="71">
        <v>1</v>
      </c>
      <c r="L743" s="241">
        <v>1</v>
      </c>
    </row>
    <row r="744" spans="1:12" x14ac:dyDescent="0.15">
      <c r="A744" s="240">
        <v>40337</v>
      </c>
      <c r="B744" s="71" t="s">
        <v>726</v>
      </c>
      <c r="C744" s="71" t="s">
        <v>738</v>
      </c>
      <c r="D744" s="71">
        <v>357.29776282718086</v>
      </c>
      <c r="E744" s="71">
        <v>4.6166666669999996</v>
      </c>
      <c r="F744" s="71">
        <v>1</v>
      </c>
      <c r="G744" s="71">
        <v>0</v>
      </c>
      <c r="H744" s="71">
        <v>0</v>
      </c>
      <c r="I744" s="71">
        <v>1</v>
      </c>
      <c r="J744" s="71">
        <v>0</v>
      </c>
      <c r="K744" s="71">
        <v>1</v>
      </c>
      <c r="L744" s="241">
        <v>1</v>
      </c>
    </row>
    <row r="745" spans="1:12" x14ac:dyDescent="0.15">
      <c r="A745" s="240">
        <v>40344</v>
      </c>
      <c r="B745" s="71" t="s">
        <v>726</v>
      </c>
      <c r="C745" s="71" t="s">
        <v>738</v>
      </c>
      <c r="D745" s="71">
        <v>278.12386366260495</v>
      </c>
      <c r="E745" s="71">
        <v>4.931666667</v>
      </c>
      <c r="F745" s="71">
        <v>1</v>
      </c>
      <c r="G745" s="71">
        <v>0</v>
      </c>
      <c r="H745" s="71">
        <v>0</v>
      </c>
      <c r="I745" s="71">
        <v>0</v>
      </c>
      <c r="J745" s="71">
        <v>1</v>
      </c>
      <c r="K745" s="71">
        <v>1</v>
      </c>
      <c r="L745" s="241">
        <v>1</v>
      </c>
    </row>
    <row r="746" spans="1:12" x14ac:dyDescent="0.15">
      <c r="A746" s="240">
        <v>40351</v>
      </c>
      <c r="B746" s="71" t="s">
        <v>726</v>
      </c>
      <c r="C746" s="71" t="s">
        <v>738</v>
      </c>
      <c r="D746" s="71">
        <v>284.42684413434574</v>
      </c>
      <c r="E746" s="71">
        <v>4.931666667</v>
      </c>
      <c r="F746" s="71">
        <v>1</v>
      </c>
      <c r="G746" s="71">
        <v>0</v>
      </c>
      <c r="H746" s="71">
        <v>0</v>
      </c>
      <c r="I746" s="71">
        <v>0</v>
      </c>
      <c r="J746" s="71">
        <v>1</v>
      </c>
      <c r="K746" s="71">
        <v>1</v>
      </c>
      <c r="L746" s="241">
        <v>1</v>
      </c>
    </row>
    <row r="747" spans="1:12" x14ac:dyDescent="0.15">
      <c r="A747" s="240">
        <v>40358</v>
      </c>
      <c r="B747" s="71" t="s">
        <v>726</v>
      </c>
      <c r="C747" s="71" t="s">
        <v>738</v>
      </c>
      <c r="D747" s="71">
        <v>260.20410540235275</v>
      </c>
      <c r="E747" s="71">
        <v>4.9445454550000001</v>
      </c>
      <c r="F747" s="71">
        <v>1</v>
      </c>
      <c r="G747" s="71">
        <v>0</v>
      </c>
      <c r="H747" s="71">
        <v>0</v>
      </c>
      <c r="I747" s="71">
        <v>0</v>
      </c>
      <c r="J747" s="71">
        <v>0</v>
      </c>
      <c r="K747" s="71">
        <v>1</v>
      </c>
      <c r="L747" s="241">
        <v>1</v>
      </c>
    </row>
    <row r="748" spans="1:12" x14ac:dyDescent="0.15">
      <c r="A748" s="240">
        <v>40365</v>
      </c>
      <c r="B748" s="71" t="s">
        <v>726</v>
      </c>
      <c r="C748" s="71" t="s">
        <v>738</v>
      </c>
      <c r="D748" s="71">
        <v>320.30969675308904</v>
      </c>
      <c r="E748" s="71">
        <v>4.7284615380000004</v>
      </c>
      <c r="F748" s="71">
        <v>1</v>
      </c>
      <c r="G748" s="71">
        <v>0</v>
      </c>
      <c r="H748" s="71">
        <v>0</v>
      </c>
      <c r="I748" s="71">
        <v>0</v>
      </c>
      <c r="J748" s="71">
        <v>0</v>
      </c>
      <c r="K748" s="71">
        <v>1</v>
      </c>
      <c r="L748" s="241">
        <v>1</v>
      </c>
    </row>
    <row r="749" spans="1:12" x14ac:dyDescent="0.15">
      <c r="A749" s="240">
        <v>40372</v>
      </c>
      <c r="B749" s="71" t="s">
        <v>726</v>
      </c>
      <c r="C749" s="71" t="s">
        <v>738</v>
      </c>
      <c r="D749" s="71">
        <v>259.13203250931866</v>
      </c>
      <c r="E749" s="71">
        <v>4.7233333330000002</v>
      </c>
      <c r="F749" s="71">
        <v>1</v>
      </c>
      <c r="G749" s="71">
        <v>0</v>
      </c>
      <c r="H749" s="71">
        <v>0</v>
      </c>
      <c r="I749" s="71">
        <v>0</v>
      </c>
      <c r="J749" s="71">
        <v>0</v>
      </c>
      <c r="K749" s="71">
        <v>1</v>
      </c>
      <c r="L749" s="241">
        <v>1</v>
      </c>
    </row>
    <row r="750" spans="1:12" x14ac:dyDescent="0.15">
      <c r="A750" s="240">
        <v>40302</v>
      </c>
      <c r="B750" s="71" t="s">
        <v>726</v>
      </c>
      <c r="C750" s="71" t="s">
        <v>739</v>
      </c>
      <c r="D750" s="71">
        <v>355.85900760777366</v>
      </c>
      <c r="E750" s="71">
        <v>5.09</v>
      </c>
      <c r="F750" s="71">
        <v>1</v>
      </c>
      <c r="G750" s="71">
        <v>0</v>
      </c>
      <c r="H750" s="71">
        <v>0</v>
      </c>
      <c r="I750" s="71">
        <v>1</v>
      </c>
      <c r="J750" s="71">
        <v>0</v>
      </c>
      <c r="K750" s="71">
        <v>0</v>
      </c>
      <c r="L750" s="241">
        <v>4</v>
      </c>
    </row>
    <row r="751" spans="1:12" x14ac:dyDescent="0.15">
      <c r="A751" s="240">
        <v>40309</v>
      </c>
      <c r="B751" s="71" t="s">
        <v>726</v>
      </c>
      <c r="C751" s="71" t="s">
        <v>739</v>
      </c>
      <c r="D751" s="71">
        <v>364.87691440049616</v>
      </c>
      <c r="E751" s="71">
        <v>5.09</v>
      </c>
      <c r="F751" s="71">
        <v>1</v>
      </c>
      <c r="G751" s="71">
        <v>0</v>
      </c>
      <c r="H751" s="71">
        <v>0</v>
      </c>
      <c r="I751" s="71">
        <v>1</v>
      </c>
      <c r="J751" s="71">
        <v>0</v>
      </c>
      <c r="K751" s="71">
        <v>0</v>
      </c>
      <c r="L751" s="241">
        <v>4</v>
      </c>
    </row>
    <row r="752" spans="1:12" x14ac:dyDescent="0.15">
      <c r="A752" s="240">
        <v>40316</v>
      </c>
      <c r="B752" s="71" t="s">
        <v>726</v>
      </c>
      <c r="C752" s="71" t="s">
        <v>739</v>
      </c>
      <c r="D752" s="71">
        <v>247.34119763212396</v>
      </c>
      <c r="E752" s="71">
        <v>4.4263636359999996</v>
      </c>
      <c r="F752" s="71">
        <v>1</v>
      </c>
      <c r="G752" s="71">
        <v>0</v>
      </c>
      <c r="H752" s="71">
        <v>0</v>
      </c>
      <c r="I752" s="71">
        <v>1</v>
      </c>
      <c r="J752" s="71">
        <v>1</v>
      </c>
      <c r="K752" s="71">
        <v>0</v>
      </c>
      <c r="L752" s="241">
        <v>4</v>
      </c>
    </row>
    <row r="753" spans="1:12" x14ac:dyDescent="0.15">
      <c r="A753" s="240">
        <v>40323</v>
      </c>
      <c r="B753" s="71" t="s">
        <v>726</v>
      </c>
      <c r="C753" s="71" t="s">
        <v>739</v>
      </c>
      <c r="D753" s="71">
        <v>378.1434096823204</v>
      </c>
      <c r="E753" s="71">
        <v>4.4263636359999996</v>
      </c>
      <c r="F753" s="71">
        <v>1</v>
      </c>
      <c r="G753" s="71">
        <v>0</v>
      </c>
      <c r="H753" s="71">
        <v>0</v>
      </c>
      <c r="I753" s="71">
        <v>0</v>
      </c>
      <c r="J753" s="71">
        <v>1</v>
      </c>
      <c r="K753" s="71">
        <v>0</v>
      </c>
      <c r="L753" s="241">
        <v>4</v>
      </c>
    </row>
    <row r="754" spans="1:12" x14ac:dyDescent="0.15">
      <c r="A754" s="240">
        <v>40330</v>
      </c>
      <c r="B754" s="71" t="s">
        <v>726</v>
      </c>
      <c r="C754" s="71" t="s">
        <v>739</v>
      </c>
      <c r="D754" s="71">
        <v>343.97741608502321</v>
      </c>
      <c r="E754" s="71">
        <v>4.4263636359999996</v>
      </c>
      <c r="F754" s="71">
        <v>1</v>
      </c>
      <c r="G754" s="71">
        <v>0</v>
      </c>
      <c r="H754" s="71">
        <v>0</v>
      </c>
      <c r="I754" s="71">
        <v>0</v>
      </c>
      <c r="J754" s="71">
        <v>1</v>
      </c>
      <c r="K754" s="71">
        <v>0</v>
      </c>
      <c r="L754" s="241">
        <v>4</v>
      </c>
    </row>
    <row r="755" spans="1:12" x14ac:dyDescent="0.15">
      <c r="A755" s="240">
        <v>40337</v>
      </c>
      <c r="B755" s="71" t="s">
        <v>726</v>
      </c>
      <c r="C755" s="71" t="s">
        <v>739</v>
      </c>
      <c r="D755" s="71">
        <v>169.04113432231136</v>
      </c>
      <c r="E755" s="71">
        <v>4.8909090910000002</v>
      </c>
      <c r="F755" s="71">
        <v>1</v>
      </c>
      <c r="G755" s="71">
        <v>0</v>
      </c>
      <c r="H755" s="71">
        <v>0</v>
      </c>
      <c r="I755" s="71">
        <v>0</v>
      </c>
      <c r="J755" s="71">
        <v>0</v>
      </c>
      <c r="K755" s="71">
        <v>0</v>
      </c>
      <c r="L755" s="241">
        <v>4</v>
      </c>
    </row>
    <row r="756" spans="1:12" x14ac:dyDescent="0.15">
      <c r="A756" s="240">
        <v>40344</v>
      </c>
      <c r="B756" s="71" t="s">
        <v>726</v>
      </c>
      <c r="C756" s="71" t="s">
        <v>739</v>
      </c>
      <c r="D756" s="71">
        <v>220.89324810055058</v>
      </c>
      <c r="E756" s="71">
        <v>4.8718181820000002</v>
      </c>
      <c r="F756" s="71">
        <v>1</v>
      </c>
      <c r="G756" s="71">
        <v>0</v>
      </c>
      <c r="H756" s="71">
        <v>0</v>
      </c>
      <c r="I756" s="71">
        <v>0</v>
      </c>
      <c r="J756" s="71">
        <v>0</v>
      </c>
      <c r="K756" s="71">
        <v>0</v>
      </c>
      <c r="L756" s="241">
        <v>4</v>
      </c>
    </row>
    <row r="757" spans="1:12" x14ac:dyDescent="0.15">
      <c r="A757" s="240">
        <v>40351</v>
      </c>
      <c r="B757" s="71" t="s">
        <v>726</v>
      </c>
      <c r="C757" s="71" t="s">
        <v>739</v>
      </c>
      <c r="D757" s="71">
        <v>189.65788395120219</v>
      </c>
      <c r="E757" s="71">
        <v>4.8718181820000002</v>
      </c>
      <c r="F757" s="71">
        <v>1</v>
      </c>
      <c r="G757" s="71">
        <v>0</v>
      </c>
      <c r="H757" s="71">
        <v>0</v>
      </c>
      <c r="I757" s="71">
        <v>0</v>
      </c>
      <c r="J757" s="71">
        <v>0</v>
      </c>
      <c r="K757" s="71">
        <v>0</v>
      </c>
      <c r="L757" s="241">
        <v>4</v>
      </c>
    </row>
    <row r="758" spans="1:12" x14ac:dyDescent="0.15">
      <c r="A758" s="240">
        <v>40358</v>
      </c>
      <c r="B758" s="71" t="s">
        <v>726</v>
      </c>
      <c r="C758" s="71" t="s">
        <v>739</v>
      </c>
      <c r="D758" s="71">
        <v>173.35835935133761</v>
      </c>
      <c r="E758" s="71">
        <v>4.8718181820000002</v>
      </c>
      <c r="F758" s="71">
        <v>1</v>
      </c>
      <c r="G758" s="71">
        <v>0</v>
      </c>
      <c r="H758" s="71">
        <v>0</v>
      </c>
      <c r="I758" s="71">
        <v>0</v>
      </c>
      <c r="J758" s="71">
        <v>0</v>
      </c>
      <c r="K758" s="71">
        <v>0</v>
      </c>
      <c r="L758" s="241">
        <v>4</v>
      </c>
    </row>
    <row r="759" spans="1:12" x14ac:dyDescent="0.15">
      <c r="A759" s="240">
        <v>40365</v>
      </c>
      <c r="B759" s="71" t="s">
        <v>726</v>
      </c>
      <c r="C759" s="71" t="s">
        <v>739</v>
      </c>
      <c r="D759" s="71">
        <v>216.33322633411217</v>
      </c>
      <c r="E759" s="71">
        <v>4.7172727270000001</v>
      </c>
      <c r="F759" s="71">
        <v>1</v>
      </c>
      <c r="G759" s="71">
        <v>0</v>
      </c>
      <c r="H759" s="71">
        <v>0</v>
      </c>
      <c r="I759" s="71">
        <v>0</v>
      </c>
      <c r="J759" s="71">
        <v>0</v>
      </c>
      <c r="K759" s="71">
        <v>0</v>
      </c>
      <c r="L759" s="241">
        <v>4</v>
      </c>
    </row>
    <row r="760" spans="1:12" x14ac:dyDescent="0.15">
      <c r="A760" s="240">
        <v>40372</v>
      </c>
      <c r="B760" s="71" t="s">
        <v>726</v>
      </c>
      <c r="C760" s="71" t="s">
        <v>739</v>
      </c>
      <c r="D760" s="71">
        <v>210.16319753582329</v>
      </c>
      <c r="E760" s="71">
        <v>4.7172727270000001</v>
      </c>
      <c r="F760" s="71">
        <v>1</v>
      </c>
      <c r="G760" s="71">
        <v>0</v>
      </c>
      <c r="H760" s="71">
        <v>0</v>
      </c>
      <c r="I760" s="71">
        <v>0</v>
      </c>
      <c r="J760" s="71">
        <v>0</v>
      </c>
      <c r="K760" s="71">
        <v>0</v>
      </c>
      <c r="L760" s="241">
        <v>4</v>
      </c>
    </row>
    <row r="761" spans="1:12" x14ac:dyDescent="0.15">
      <c r="A761" s="240">
        <v>40302</v>
      </c>
      <c r="B761" s="71" t="s">
        <v>726</v>
      </c>
      <c r="C761" s="71" t="s">
        <v>740</v>
      </c>
      <c r="D761" s="71">
        <v>321.26385945025231</v>
      </c>
      <c r="E761" s="71">
        <v>4.59</v>
      </c>
      <c r="F761" s="71">
        <v>1</v>
      </c>
      <c r="G761" s="71">
        <v>0</v>
      </c>
      <c r="H761" s="71">
        <v>0</v>
      </c>
      <c r="I761" s="71">
        <v>1</v>
      </c>
      <c r="J761" s="71">
        <v>0</v>
      </c>
      <c r="K761" s="71">
        <v>1</v>
      </c>
      <c r="L761" s="241">
        <v>2</v>
      </c>
    </row>
    <row r="762" spans="1:12" x14ac:dyDescent="0.15">
      <c r="A762" s="240">
        <v>40309</v>
      </c>
      <c r="B762" s="71" t="s">
        <v>726</v>
      </c>
      <c r="C762" s="71" t="s">
        <v>740</v>
      </c>
      <c r="D762" s="71">
        <v>426.23930563577687</v>
      </c>
      <c r="E762" s="71">
        <v>4.6081818180000003</v>
      </c>
      <c r="F762" s="71">
        <v>1</v>
      </c>
      <c r="G762" s="71">
        <v>0</v>
      </c>
      <c r="H762" s="71">
        <v>0</v>
      </c>
      <c r="I762" s="71">
        <v>1</v>
      </c>
      <c r="J762" s="71">
        <v>0</v>
      </c>
      <c r="K762" s="71">
        <v>1</v>
      </c>
      <c r="L762" s="241">
        <v>2</v>
      </c>
    </row>
    <row r="763" spans="1:12" x14ac:dyDescent="0.15">
      <c r="A763" s="240">
        <v>40316</v>
      </c>
      <c r="B763" s="71" t="s">
        <v>726</v>
      </c>
      <c r="C763" s="71" t="s">
        <v>740</v>
      </c>
      <c r="D763" s="71">
        <v>237.75002054491338</v>
      </c>
      <c r="E763" s="71">
        <v>4.482307692</v>
      </c>
      <c r="F763" s="71">
        <v>1</v>
      </c>
      <c r="G763" s="71">
        <v>0</v>
      </c>
      <c r="H763" s="71">
        <v>0</v>
      </c>
      <c r="I763" s="71">
        <v>1</v>
      </c>
      <c r="J763" s="71">
        <v>1</v>
      </c>
      <c r="K763" s="71">
        <v>1</v>
      </c>
      <c r="L763" s="241">
        <v>2</v>
      </c>
    </row>
    <row r="764" spans="1:12" x14ac:dyDescent="0.15">
      <c r="A764" s="240">
        <v>40323</v>
      </c>
      <c r="B764" s="71" t="s">
        <v>726</v>
      </c>
      <c r="C764" s="71" t="s">
        <v>740</v>
      </c>
      <c r="D764" s="71">
        <v>297.37332763173509</v>
      </c>
      <c r="E764" s="71">
        <v>4.482307692</v>
      </c>
      <c r="F764" s="71">
        <v>1</v>
      </c>
      <c r="G764" s="71">
        <v>0</v>
      </c>
      <c r="H764" s="71">
        <v>0</v>
      </c>
      <c r="I764" s="71">
        <v>0</v>
      </c>
      <c r="J764" s="71">
        <v>1</v>
      </c>
      <c r="K764" s="71">
        <v>1</v>
      </c>
      <c r="L764" s="241">
        <v>2</v>
      </c>
    </row>
    <row r="765" spans="1:12" x14ac:dyDescent="0.15">
      <c r="A765" s="240">
        <v>40330</v>
      </c>
      <c r="B765" s="71" t="s">
        <v>726</v>
      </c>
      <c r="C765" s="71" t="s">
        <v>740</v>
      </c>
      <c r="D765" s="71">
        <v>396.94922232824973</v>
      </c>
      <c r="E765" s="71">
        <v>4.482307692</v>
      </c>
      <c r="F765" s="71">
        <v>1</v>
      </c>
      <c r="G765" s="71">
        <v>0</v>
      </c>
      <c r="H765" s="71">
        <v>0</v>
      </c>
      <c r="I765" s="71">
        <v>0</v>
      </c>
      <c r="J765" s="71">
        <v>1</v>
      </c>
      <c r="K765" s="71">
        <v>1</v>
      </c>
      <c r="L765" s="241">
        <v>2</v>
      </c>
    </row>
    <row r="766" spans="1:12" x14ac:dyDescent="0.15">
      <c r="A766" s="240">
        <v>40337</v>
      </c>
      <c r="B766" s="71" t="s">
        <v>726</v>
      </c>
      <c r="C766" s="71" t="s">
        <v>740</v>
      </c>
      <c r="D766" s="71">
        <v>138.81965106365692</v>
      </c>
      <c r="E766" s="71">
        <v>4.866923077</v>
      </c>
      <c r="F766" s="71">
        <v>1</v>
      </c>
      <c r="G766" s="71">
        <v>0</v>
      </c>
      <c r="H766" s="71">
        <v>0</v>
      </c>
      <c r="I766" s="71">
        <v>0</v>
      </c>
      <c r="J766" s="71">
        <v>0</v>
      </c>
      <c r="K766" s="71">
        <v>1</v>
      </c>
      <c r="L766" s="241">
        <v>2</v>
      </c>
    </row>
    <row r="767" spans="1:12" x14ac:dyDescent="0.15">
      <c r="A767" s="240">
        <v>40344</v>
      </c>
      <c r="B767" s="71" t="s">
        <v>726</v>
      </c>
      <c r="C767" s="71" t="s">
        <v>740</v>
      </c>
      <c r="D767" s="71">
        <v>707.66887456325958</v>
      </c>
      <c r="E767" s="71">
        <v>4.153846154</v>
      </c>
      <c r="F767" s="71">
        <v>1</v>
      </c>
      <c r="G767" s="71">
        <v>1</v>
      </c>
      <c r="H767" s="71">
        <v>0</v>
      </c>
      <c r="I767" s="71">
        <v>0</v>
      </c>
      <c r="J767" s="71">
        <v>0</v>
      </c>
      <c r="K767" s="71">
        <v>1</v>
      </c>
      <c r="L767" s="241">
        <v>2</v>
      </c>
    </row>
    <row r="768" spans="1:12" x14ac:dyDescent="0.15">
      <c r="A768" s="240">
        <v>40351</v>
      </c>
      <c r="B768" s="71" t="s">
        <v>726</v>
      </c>
      <c r="C768" s="71" t="s">
        <v>740</v>
      </c>
      <c r="D768" s="71">
        <v>636.79141547970141</v>
      </c>
      <c r="E768" s="71">
        <v>4.1207692309999997</v>
      </c>
      <c r="F768" s="71">
        <v>1</v>
      </c>
      <c r="G768" s="71">
        <v>1</v>
      </c>
      <c r="H768" s="71">
        <v>0</v>
      </c>
      <c r="I768" s="71">
        <v>0</v>
      </c>
      <c r="J768" s="71">
        <v>0</v>
      </c>
      <c r="K768" s="71">
        <v>1</v>
      </c>
      <c r="L768" s="241">
        <v>2</v>
      </c>
    </row>
    <row r="769" spans="1:12" x14ac:dyDescent="0.15">
      <c r="A769" s="240">
        <v>40358</v>
      </c>
      <c r="B769" s="71" t="s">
        <v>726</v>
      </c>
      <c r="C769" s="71" t="s">
        <v>740</v>
      </c>
      <c r="D769" s="71">
        <v>740.16065832860409</v>
      </c>
      <c r="E769" s="71">
        <v>4.1207692309999997</v>
      </c>
      <c r="F769" s="71">
        <v>1</v>
      </c>
      <c r="G769" s="71">
        <v>1</v>
      </c>
      <c r="H769" s="71">
        <v>0</v>
      </c>
      <c r="I769" s="71">
        <v>0</v>
      </c>
      <c r="J769" s="71">
        <v>0</v>
      </c>
      <c r="K769" s="71">
        <v>1</v>
      </c>
      <c r="L769" s="241">
        <v>2</v>
      </c>
    </row>
    <row r="770" spans="1:12" x14ac:dyDescent="0.15">
      <c r="A770" s="240">
        <v>40365</v>
      </c>
      <c r="B770" s="71" t="s">
        <v>726</v>
      </c>
      <c r="C770" s="71" t="s">
        <v>740</v>
      </c>
      <c r="D770" s="71">
        <v>734.22992483626831</v>
      </c>
      <c r="E770" s="71">
        <v>4.732307692</v>
      </c>
      <c r="F770" s="71">
        <v>1</v>
      </c>
      <c r="G770" s="71">
        <v>1</v>
      </c>
      <c r="H770" s="71">
        <v>0</v>
      </c>
      <c r="I770" s="71">
        <v>0</v>
      </c>
      <c r="J770" s="71">
        <v>0</v>
      </c>
      <c r="K770" s="71">
        <v>1</v>
      </c>
      <c r="L770" s="241">
        <v>2</v>
      </c>
    </row>
    <row r="771" spans="1:12" x14ac:dyDescent="0.15">
      <c r="A771" s="240">
        <v>40372</v>
      </c>
      <c r="B771" s="71" t="s">
        <v>726</v>
      </c>
      <c r="C771" s="71" t="s">
        <v>740</v>
      </c>
      <c r="D771" s="71">
        <v>617.70864656079721</v>
      </c>
      <c r="E771" s="71">
        <v>4.7284615380000004</v>
      </c>
      <c r="F771" s="71">
        <v>1</v>
      </c>
      <c r="G771" s="71">
        <v>1</v>
      </c>
      <c r="H771" s="71">
        <v>0</v>
      </c>
      <c r="I771" s="71">
        <v>0</v>
      </c>
      <c r="J771" s="71">
        <v>0</v>
      </c>
      <c r="K771" s="71">
        <v>1</v>
      </c>
      <c r="L771" s="241">
        <v>2</v>
      </c>
    </row>
    <row r="772" spans="1:12" x14ac:dyDescent="0.15">
      <c r="A772" s="240">
        <v>40302</v>
      </c>
      <c r="B772" s="71" t="s">
        <v>726</v>
      </c>
      <c r="C772" s="71" t="s">
        <v>741</v>
      </c>
      <c r="D772" s="71">
        <v>161.06412786751736</v>
      </c>
      <c r="E772" s="71">
        <v>4.6233333329999997</v>
      </c>
      <c r="F772" s="71">
        <v>1</v>
      </c>
      <c r="G772" s="71">
        <v>0</v>
      </c>
      <c r="H772" s="71">
        <v>0</v>
      </c>
      <c r="I772" s="71">
        <v>0</v>
      </c>
      <c r="J772" s="71">
        <v>0</v>
      </c>
      <c r="K772" s="71">
        <v>2</v>
      </c>
      <c r="L772" s="241">
        <v>0</v>
      </c>
    </row>
    <row r="773" spans="1:12" x14ac:dyDescent="0.15">
      <c r="A773" s="240">
        <v>40309</v>
      </c>
      <c r="B773" s="71" t="s">
        <v>726</v>
      </c>
      <c r="C773" s="71" t="s">
        <v>741</v>
      </c>
      <c r="D773" s="71">
        <v>227.28409721341515</v>
      </c>
      <c r="E773" s="71">
        <v>4.6809090910000002</v>
      </c>
      <c r="F773" s="71">
        <v>1</v>
      </c>
      <c r="G773" s="71">
        <v>0</v>
      </c>
      <c r="H773" s="71">
        <v>0</v>
      </c>
      <c r="I773" s="71">
        <v>0</v>
      </c>
      <c r="J773" s="71">
        <v>0</v>
      </c>
      <c r="K773" s="71">
        <v>2</v>
      </c>
      <c r="L773" s="241">
        <v>0</v>
      </c>
    </row>
    <row r="774" spans="1:12" x14ac:dyDescent="0.15">
      <c r="A774" s="240">
        <v>40316</v>
      </c>
      <c r="B774" s="71" t="s">
        <v>726</v>
      </c>
      <c r="C774" s="71" t="s">
        <v>741</v>
      </c>
      <c r="D774" s="71">
        <v>269.70609159206964</v>
      </c>
      <c r="E774" s="71">
        <v>4.482307692</v>
      </c>
      <c r="F774" s="71">
        <v>1</v>
      </c>
      <c r="G774" s="71">
        <v>0</v>
      </c>
      <c r="H774" s="71">
        <v>0</v>
      </c>
      <c r="I774" s="71">
        <v>0</v>
      </c>
      <c r="J774" s="71">
        <v>0</v>
      </c>
      <c r="K774" s="71">
        <v>2</v>
      </c>
      <c r="L774" s="241">
        <v>0</v>
      </c>
    </row>
    <row r="775" spans="1:12" x14ac:dyDescent="0.15">
      <c r="A775" s="240">
        <v>40323</v>
      </c>
      <c r="B775" s="71" t="s">
        <v>726</v>
      </c>
      <c r="C775" s="71" t="s">
        <v>741</v>
      </c>
      <c r="D775" s="71">
        <v>311.63685114966904</v>
      </c>
      <c r="E775" s="71">
        <v>4.482307692</v>
      </c>
      <c r="F775" s="71">
        <v>1</v>
      </c>
      <c r="G775" s="71">
        <v>0</v>
      </c>
      <c r="H775" s="71">
        <v>0</v>
      </c>
      <c r="I775" s="71">
        <v>0</v>
      </c>
      <c r="J775" s="71">
        <v>0</v>
      </c>
      <c r="K775" s="71">
        <v>2</v>
      </c>
      <c r="L775" s="241">
        <v>0</v>
      </c>
    </row>
    <row r="776" spans="1:12" x14ac:dyDescent="0.15">
      <c r="A776" s="240">
        <v>40330</v>
      </c>
      <c r="B776" s="71" t="s">
        <v>726</v>
      </c>
      <c r="C776" s="71" t="s">
        <v>741</v>
      </c>
      <c r="D776" s="71">
        <v>211.91427616561654</v>
      </c>
      <c r="E776" s="71">
        <v>4.29</v>
      </c>
      <c r="F776" s="71">
        <v>1</v>
      </c>
      <c r="G776" s="71">
        <v>0</v>
      </c>
      <c r="H776" s="71">
        <v>0</v>
      </c>
      <c r="I776" s="71">
        <v>0</v>
      </c>
      <c r="J776" s="71">
        <v>0</v>
      </c>
      <c r="K776" s="71">
        <v>2</v>
      </c>
      <c r="L776" s="241">
        <v>0</v>
      </c>
    </row>
    <row r="777" spans="1:12" x14ac:dyDescent="0.15">
      <c r="A777" s="240">
        <v>40337</v>
      </c>
      <c r="B777" s="71" t="s">
        <v>726</v>
      </c>
      <c r="C777" s="71" t="s">
        <v>741</v>
      </c>
      <c r="D777" s="71">
        <v>252.79268688873378</v>
      </c>
      <c r="E777" s="71">
        <v>4.9076923079999997</v>
      </c>
      <c r="F777" s="71">
        <v>1</v>
      </c>
      <c r="G777" s="71">
        <v>0</v>
      </c>
      <c r="H777" s="71">
        <v>0</v>
      </c>
      <c r="I777" s="71">
        <v>0</v>
      </c>
      <c r="J777" s="71">
        <v>0</v>
      </c>
      <c r="K777" s="71">
        <v>2</v>
      </c>
      <c r="L777" s="241">
        <v>0</v>
      </c>
    </row>
    <row r="778" spans="1:12" x14ac:dyDescent="0.15">
      <c r="A778" s="240">
        <v>40344</v>
      </c>
      <c r="B778" s="71" t="s">
        <v>726</v>
      </c>
      <c r="C778" s="71" t="s">
        <v>741</v>
      </c>
      <c r="D778" s="71">
        <v>709.08768235427817</v>
      </c>
      <c r="E778" s="71">
        <v>4.8592307689999998</v>
      </c>
      <c r="F778" s="71">
        <v>1</v>
      </c>
      <c r="G778" s="71">
        <v>1</v>
      </c>
      <c r="H778" s="71">
        <v>0</v>
      </c>
      <c r="I778" s="71">
        <v>0</v>
      </c>
      <c r="J778" s="71">
        <v>0</v>
      </c>
      <c r="K778" s="71">
        <v>2</v>
      </c>
      <c r="L778" s="241">
        <v>0</v>
      </c>
    </row>
    <row r="779" spans="1:12" x14ac:dyDescent="0.15">
      <c r="A779" s="240">
        <v>40351</v>
      </c>
      <c r="B779" s="71" t="s">
        <v>726</v>
      </c>
      <c r="C779" s="71" t="s">
        <v>741</v>
      </c>
      <c r="D779" s="71">
        <v>736.30154065278987</v>
      </c>
      <c r="E779" s="71">
        <v>4.29</v>
      </c>
      <c r="F779" s="71">
        <v>1</v>
      </c>
      <c r="G779" s="71">
        <v>1</v>
      </c>
      <c r="H779" s="71">
        <v>0</v>
      </c>
      <c r="I779" s="71">
        <v>0</v>
      </c>
      <c r="J779" s="71">
        <v>0</v>
      </c>
      <c r="K779" s="71">
        <v>2</v>
      </c>
      <c r="L779" s="241">
        <v>0</v>
      </c>
    </row>
    <row r="780" spans="1:12" x14ac:dyDescent="0.15">
      <c r="A780" s="240">
        <v>40358</v>
      </c>
      <c r="B780" s="71" t="s">
        <v>726</v>
      </c>
      <c r="C780" s="71" t="s">
        <v>741</v>
      </c>
      <c r="D780" s="71">
        <v>663.24368250514669</v>
      </c>
      <c r="E780" s="71">
        <v>4.8469230769999996</v>
      </c>
      <c r="F780" s="71">
        <v>1</v>
      </c>
      <c r="G780" s="71">
        <v>1</v>
      </c>
      <c r="H780" s="71">
        <v>0</v>
      </c>
      <c r="I780" s="71">
        <v>0</v>
      </c>
      <c r="J780" s="71">
        <v>0</v>
      </c>
      <c r="K780" s="71">
        <v>2</v>
      </c>
      <c r="L780" s="241">
        <v>0</v>
      </c>
    </row>
    <row r="781" spans="1:12" x14ac:dyDescent="0.15">
      <c r="A781" s="240">
        <v>40365</v>
      </c>
      <c r="B781" s="71" t="s">
        <v>726</v>
      </c>
      <c r="C781" s="71" t="s">
        <v>741</v>
      </c>
      <c r="D781" s="71">
        <v>739.00401020169613</v>
      </c>
      <c r="E781" s="71">
        <v>4.4990909090000004</v>
      </c>
      <c r="F781" s="71">
        <v>1</v>
      </c>
      <c r="G781" s="71">
        <v>1</v>
      </c>
      <c r="H781" s="71">
        <v>0</v>
      </c>
      <c r="I781" s="71">
        <v>0</v>
      </c>
      <c r="J781" s="71">
        <v>0</v>
      </c>
      <c r="K781" s="71">
        <v>2</v>
      </c>
      <c r="L781" s="241">
        <v>0</v>
      </c>
    </row>
    <row r="782" spans="1:12" x14ac:dyDescent="0.15">
      <c r="A782" s="240">
        <v>40372</v>
      </c>
      <c r="B782" s="71" t="s">
        <v>726</v>
      </c>
      <c r="C782" s="71" t="s">
        <v>741</v>
      </c>
      <c r="D782" s="71">
        <v>681.15222175027907</v>
      </c>
      <c r="E782" s="71">
        <v>4.55</v>
      </c>
      <c r="F782" s="71">
        <v>1</v>
      </c>
      <c r="G782" s="71">
        <v>1</v>
      </c>
      <c r="H782" s="71">
        <v>0</v>
      </c>
      <c r="I782" s="71">
        <v>0</v>
      </c>
      <c r="J782" s="71">
        <v>0</v>
      </c>
      <c r="K782" s="71">
        <v>2</v>
      </c>
      <c r="L782" s="241">
        <v>0</v>
      </c>
    </row>
    <row r="783" spans="1:12" x14ac:dyDescent="0.15">
      <c r="A783" s="240">
        <v>40302</v>
      </c>
      <c r="B783" s="71" t="s">
        <v>742</v>
      </c>
      <c r="C783" s="71" t="s">
        <v>743</v>
      </c>
      <c r="D783" s="71">
        <v>127.97854653078643</v>
      </c>
      <c r="E783" s="71">
        <v>4.6328571429999998</v>
      </c>
      <c r="F783" s="71">
        <v>0</v>
      </c>
      <c r="G783" s="71">
        <v>0</v>
      </c>
      <c r="H783" s="71">
        <v>0</v>
      </c>
      <c r="I783" s="71">
        <v>0</v>
      </c>
      <c r="J783" s="71">
        <v>0</v>
      </c>
      <c r="K783" s="71">
        <v>1</v>
      </c>
      <c r="L783" s="241">
        <v>2</v>
      </c>
    </row>
    <row r="784" spans="1:12" x14ac:dyDescent="0.15">
      <c r="A784" s="240">
        <v>40309</v>
      </c>
      <c r="B784" s="71" t="s">
        <v>742</v>
      </c>
      <c r="C784" s="71" t="s">
        <v>743</v>
      </c>
      <c r="D784" s="71">
        <v>152.5346601739578</v>
      </c>
      <c r="E784" s="71">
        <v>4.9275000000000002</v>
      </c>
      <c r="F784" s="71">
        <v>0</v>
      </c>
      <c r="G784" s="71">
        <v>0</v>
      </c>
      <c r="H784" s="71">
        <v>0</v>
      </c>
      <c r="I784" s="71">
        <v>0</v>
      </c>
      <c r="J784" s="71">
        <v>0</v>
      </c>
      <c r="K784" s="71">
        <v>1</v>
      </c>
      <c r="L784" s="241">
        <v>2</v>
      </c>
    </row>
    <row r="785" spans="1:12" x14ac:dyDescent="0.15">
      <c r="A785" s="240">
        <v>40316</v>
      </c>
      <c r="B785" s="71" t="s">
        <v>742</v>
      </c>
      <c r="C785" s="71" t="s">
        <v>743</v>
      </c>
      <c r="D785" s="71">
        <v>250.59645711523632</v>
      </c>
      <c r="E785" s="71">
        <v>4.3687500000000004</v>
      </c>
      <c r="F785" s="71">
        <v>0</v>
      </c>
      <c r="G785" s="71">
        <v>0</v>
      </c>
      <c r="H785" s="71">
        <v>0</v>
      </c>
      <c r="I785" s="71">
        <v>0</v>
      </c>
      <c r="J785" s="71">
        <v>0</v>
      </c>
      <c r="K785" s="71">
        <v>1</v>
      </c>
      <c r="L785" s="241">
        <v>2</v>
      </c>
    </row>
    <row r="786" spans="1:12" x14ac:dyDescent="0.15">
      <c r="A786" s="240">
        <v>40323</v>
      </c>
      <c r="B786" s="71" t="s">
        <v>742</v>
      </c>
      <c r="C786" s="71" t="s">
        <v>743</v>
      </c>
      <c r="D786" s="71">
        <v>230.18775321635798</v>
      </c>
      <c r="E786" s="71">
        <v>4.208571429</v>
      </c>
      <c r="F786" s="71">
        <v>1</v>
      </c>
      <c r="G786" s="71">
        <v>0</v>
      </c>
      <c r="H786" s="71">
        <v>0</v>
      </c>
      <c r="I786" s="71">
        <v>0</v>
      </c>
      <c r="J786" s="71">
        <v>0</v>
      </c>
      <c r="K786" s="71">
        <v>1</v>
      </c>
      <c r="L786" s="241">
        <v>2</v>
      </c>
    </row>
    <row r="787" spans="1:12" x14ac:dyDescent="0.15">
      <c r="A787" s="240">
        <v>40330</v>
      </c>
      <c r="B787" s="71" t="s">
        <v>742</v>
      </c>
      <c r="C787" s="71" t="s">
        <v>743</v>
      </c>
      <c r="D787" s="71">
        <v>258.26648249879088</v>
      </c>
      <c r="E787" s="71">
        <v>4.208571429</v>
      </c>
      <c r="F787" s="71">
        <v>1</v>
      </c>
      <c r="G787" s="71">
        <v>0</v>
      </c>
      <c r="H787" s="71">
        <v>0</v>
      </c>
      <c r="I787" s="71">
        <v>0</v>
      </c>
      <c r="J787" s="71">
        <v>0</v>
      </c>
      <c r="K787" s="71">
        <v>1</v>
      </c>
      <c r="L787" s="241">
        <v>2</v>
      </c>
    </row>
    <row r="788" spans="1:12" x14ac:dyDescent="0.15">
      <c r="A788" s="240">
        <v>40337</v>
      </c>
      <c r="B788" s="71" t="s">
        <v>742</v>
      </c>
      <c r="C788" s="71" t="s">
        <v>743</v>
      </c>
      <c r="D788" s="71">
        <v>120.9717472247146</v>
      </c>
      <c r="E788" s="71">
        <v>4.6328571429999998</v>
      </c>
      <c r="F788" s="71">
        <v>1</v>
      </c>
      <c r="G788" s="71">
        <v>0</v>
      </c>
      <c r="H788" s="71">
        <v>0</v>
      </c>
      <c r="I788" s="71">
        <v>0</v>
      </c>
      <c r="J788" s="71">
        <v>0</v>
      </c>
      <c r="K788" s="71">
        <v>1</v>
      </c>
      <c r="L788" s="241">
        <v>2</v>
      </c>
    </row>
    <row r="789" spans="1:12" x14ac:dyDescent="0.15">
      <c r="A789" s="240">
        <v>40344</v>
      </c>
      <c r="B789" s="71" t="s">
        <v>742</v>
      </c>
      <c r="C789" s="71" t="s">
        <v>743</v>
      </c>
      <c r="D789" s="71">
        <v>323.95524257777464</v>
      </c>
      <c r="E789" s="71">
        <v>4.6455555559999997</v>
      </c>
      <c r="F789" s="71">
        <v>1</v>
      </c>
      <c r="G789" s="71">
        <v>0</v>
      </c>
      <c r="H789" s="71">
        <v>1</v>
      </c>
      <c r="I789" s="71">
        <v>0</v>
      </c>
      <c r="J789" s="71">
        <v>0</v>
      </c>
      <c r="K789" s="71">
        <v>1</v>
      </c>
      <c r="L789" s="241">
        <v>2</v>
      </c>
    </row>
    <row r="790" spans="1:12" x14ac:dyDescent="0.15">
      <c r="A790" s="240">
        <v>40351</v>
      </c>
      <c r="B790" s="71" t="s">
        <v>742</v>
      </c>
      <c r="C790" s="71" t="s">
        <v>743</v>
      </c>
      <c r="D790" s="71">
        <v>332.53958284465392</v>
      </c>
      <c r="E790" s="71">
        <v>4.12</v>
      </c>
      <c r="F790" s="71">
        <v>1</v>
      </c>
      <c r="G790" s="71">
        <v>0</v>
      </c>
      <c r="H790" s="71">
        <v>0</v>
      </c>
      <c r="I790" s="71">
        <v>1</v>
      </c>
      <c r="J790" s="71">
        <v>0</v>
      </c>
      <c r="K790" s="71">
        <v>1</v>
      </c>
      <c r="L790" s="241">
        <v>2</v>
      </c>
    </row>
    <row r="791" spans="1:12" x14ac:dyDescent="0.15">
      <c r="A791" s="240">
        <v>40358</v>
      </c>
      <c r="B791" s="71" t="s">
        <v>742</v>
      </c>
      <c r="C791" s="71" t="s">
        <v>743</v>
      </c>
      <c r="D791" s="71">
        <v>318.75480206331304</v>
      </c>
      <c r="E791" s="71">
        <v>4.12</v>
      </c>
      <c r="F791" s="71">
        <v>1</v>
      </c>
      <c r="G791" s="71">
        <v>0</v>
      </c>
      <c r="H791" s="71">
        <v>0</v>
      </c>
      <c r="I791" s="71">
        <v>1</v>
      </c>
      <c r="J791" s="71">
        <v>0</v>
      </c>
      <c r="K791" s="71">
        <v>1</v>
      </c>
      <c r="L791" s="241">
        <v>2</v>
      </c>
    </row>
    <row r="792" spans="1:12" x14ac:dyDescent="0.15">
      <c r="A792" s="240">
        <v>40365</v>
      </c>
      <c r="B792" s="71" t="s">
        <v>742</v>
      </c>
      <c r="C792" s="71" t="s">
        <v>743</v>
      </c>
      <c r="D792" s="71">
        <v>333.84805201146571</v>
      </c>
      <c r="E792" s="71">
        <v>3.3111111110000002</v>
      </c>
      <c r="F792" s="71">
        <v>1</v>
      </c>
      <c r="G792" s="71">
        <v>0</v>
      </c>
      <c r="H792" s="71">
        <v>0</v>
      </c>
      <c r="I792" s="71">
        <v>1</v>
      </c>
      <c r="J792" s="71">
        <v>0</v>
      </c>
      <c r="K792" s="71">
        <v>1</v>
      </c>
      <c r="L792" s="241">
        <v>2</v>
      </c>
    </row>
    <row r="793" spans="1:12" x14ac:dyDescent="0.15">
      <c r="A793" s="240">
        <v>40372</v>
      </c>
      <c r="B793" s="71" t="s">
        <v>742</v>
      </c>
      <c r="C793" s="71" t="s">
        <v>743</v>
      </c>
      <c r="D793" s="71">
        <v>335.28131464737612</v>
      </c>
      <c r="E793" s="71">
        <v>3.1469999999999998</v>
      </c>
      <c r="F793" s="71">
        <v>1</v>
      </c>
      <c r="G793" s="71">
        <v>0</v>
      </c>
      <c r="H793" s="71">
        <v>0</v>
      </c>
      <c r="I793" s="71">
        <v>0</v>
      </c>
      <c r="J793" s="71">
        <v>1</v>
      </c>
      <c r="K793" s="71">
        <v>1</v>
      </c>
      <c r="L793" s="241">
        <v>2</v>
      </c>
    </row>
    <row r="794" spans="1:12" x14ac:dyDescent="0.15">
      <c r="A794" s="240">
        <v>40302</v>
      </c>
      <c r="B794" s="71" t="s">
        <v>742</v>
      </c>
      <c r="C794" s="71" t="s">
        <v>744</v>
      </c>
      <c r="D794" s="71">
        <v>169.60160845688188</v>
      </c>
      <c r="E794" s="71">
        <v>4.24</v>
      </c>
      <c r="F794" s="71">
        <v>0</v>
      </c>
      <c r="G794" s="71">
        <v>0</v>
      </c>
      <c r="H794" s="71">
        <v>0</v>
      </c>
      <c r="I794" s="71">
        <v>0</v>
      </c>
      <c r="J794" s="71">
        <v>0</v>
      </c>
      <c r="K794" s="71">
        <v>2</v>
      </c>
      <c r="L794" s="241">
        <v>1</v>
      </c>
    </row>
    <row r="795" spans="1:12" x14ac:dyDescent="0.15">
      <c r="A795" s="240">
        <v>40309</v>
      </c>
      <c r="B795" s="71" t="s">
        <v>742</v>
      </c>
      <c r="C795" s="71" t="s">
        <v>744</v>
      </c>
      <c r="D795" s="71">
        <v>209.3971488106277</v>
      </c>
      <c r="E795" s="71">
        <v>4.2283333330000001</v>
      </c>
      <c r="F795" s="71">
        <v>0</v>
      </c>
      <c r="G795" s="71">
        <v>0</v>
      </c>
      <c r="H795" s="71">
        <v>0</v>
      </c>
      <c r="I795" s="71">
        <v>0</v>
      </c>
      <c r="J795" s="71">
        <v>0</v>
      </c>
      <c r="K795" s="71">
        <v>2</v>
      </c>
      <c r="L795" s="241">
        <v>1</v>
      </c>
    </row>
    <row r="796" spans="1:12" x14ac:dyDescent="0.15">
      <c r="A796" s="240">
        <v>40316</v>
      </c>
      <c r="B796" s="71" t="s">
        <v>742</v>
      </c>
      <c r="C796" s="71" t="s">
        <v>744</v>
      </c>
      <c r="D796" s="71">
        <v>196.34960394675636</v>
      </c>
      <c r="E796" s="71">
        <v>3.9950000000000001</v>
      </c>
      <c r="F796" s="71">
        <v>0</v>
      </c>
      <c r="G796" s="71">
        <v>0</v>
      </c>
      <c r="H796" s="71">
        <v>0</v>
      </c>
      <c r="I796" s="71">
        <v>0</v>
      </c>
      <c r="J796" s="71">
        <v>0</v>
      </c>
      <c r="K796" s="71">
        <v>2</v>
      </c>
      <c r="L796" s="241">
        <v>1</v>
      </c>
    </row>
    <row r="797" spans="1:12" x14ac:dyDescent="0.15">
      <c r="A797" s="240">
        <v>40323</v>
      </c>
      <c r="B797" s="71" t="s">
        <v>742</v>
      </c>
      <c r="C797" s="71" t="s">
        <v>744</v>
      </c>
      <c r="D797" s="71">
        <v>358.38055216776797</v>
      </c>
      <c r="E797" s="71">
        <v>3.9950000000000001</v>
      </c>
      <c r="F797" s="71">
        <v>1</v>
      </c>
      <c r="G797" s="71">
        <v>0</v>
      </c>
      <c r="H797" s="71">
        <v>0</v>
      </c>
      <c r="I797" s="71">
        <v>0</v>
      </c>
      <c r="J797" s="71">
        <v>0</v>
      </c>
      <c r="K797" s="71">
        <v>2</v>
      </c>
      <c r="L797" s="241">
        <v>1</v>
      </c>
    </row>
    <row r="798" spans="1:12" x14ac:dyDescent="0.15">
      <c r="A798" s="240">
        <v>40330</v>
      </c>
      <c r="B798" s="71" t="s">
        <v>742</v>
      </c>
      <c r="C798" s="71" t="s">
        <v>744</v>
      </c>
      <c r="D798" s="71">
        <v>198.00953936017774</v>
      </c>
      <c r="E798" s="71">
        <v>3.9950000000000001</v>
      </c>
      <c r="F798" s="71">
        <v>1</v>
      </c>
      <c r="G798" s="71">
        <v>0</v>
      </c>
      <c r="H798" s="71">
        <v>0</v>
      </c>
      <c r="I798" s="71">
        <v>0</v>
      </c>
      <c r="J798" s="71">
        <v>0</v>
      </c>
      <c r="K798" s="71">
        <v>2</v>
      </c>
      <c r="L798" s="241">
        <v>1</v>
      </c>
    </row>
    <row r="799" spans="1:12" x14ac:dyDescent="0.15">
      <c r="A799" s="240">
        <v>40337</v>
      </c>
      <c r="B799" s="71" t="s">
        <v>742</v>
      </c>
      <c r="C799" s="71" t="s">
        <v>744</v>
      </c>
      <c r="D799" s="71">
        <v>166.40779961215463</v>
      </c>
      <c r="E799" s="71">
        <v>4.24</v>
      </c>
      <c r="F799" s="71">
        <v>1</v>
      </c>
      <c r="G799" s="71">
        <v>0</v>
      </c>
      <c r="H799" s="71">
        <v>0</v>
      </c>
      <c r="I799" s="71">
        <v>0</v>
      </c>
      <c r="J799" s="71">
        <v>0</v>
      </c>
      <c r="K799" s="71">
        <v>2</v>
      </c>
      <c r="L799" s="241">
        <v>1</v>
      </c>
    </row>
    <row r="800" spans="1:12" x14ac:dyDescent="0.15">
      <c r="A800" s="240">
        <v>40344</v>
      </c>
      <c r="B800" s="71" t="s">
        <v>742</v>
      </c>
      <c r="C800" s="71" t="s">
        <v>744</v>
      </c>
      <c r="D800" s="71">
        <v>299.87320850245294</v>
      </c>
      <c r="E800" s="71">
        <v>4.24</v>
      </c>
      <c r="F800" s="71">
        <v>1</v>
      </c>
      <c r="G800" s="71">
        <v>0</v>
      </c>
      <c r="H800" s="71">
        <v>1</v>
      </c>
      <c r="I800" s="71">
        <v>0</v>
      </c>
      <c r="J800" s="71">
        <v>0</v>
      </c>
      <c r="K800" s="71">
        <v>2</v>
      </c>
      <c r="L800" s="241">
        <v>1</v>
      </c>
    </row>
    <row r="801" spans="1:12" x14ac:dyDescent="0.15">
      <c r="A801" s="240">
        <v>40351</v>
      </c>
      <c r="B801" s="71" t="s">
        <v>742</v>
      </c>
      <c r="C801" s="71" t="s">
        <v>744</v>
      </c>
      <c r="D801" s="71">
        <v>344.85569958245247</v>
      </c>
      <c r="E801" s="71">
        <v>4.24</v>
      </c>
      <c r="F801" s="71">
        <v>1</v>
      </c>
      <c r="G801" s="71">
        <v>0</v>
      </c>
      <c r="H801" s="71">
        <v>0</v>
      </c>
      <c r="I801" s="71">
        <v>1</v>
      </c>
      <c r="J801" s="71">
        <v>0</v>
      </c>
      <c r="K801" s="71">
        <v>2</v>
      </c>
      <c r="L801" s="241">
        <v>1</v>
      </c>
    </row>
    <row r="802" spans="1:12" x14ac:dyDescent="0.15">
      <c r="A802" s="240">
        <v>40358</v>
      </c>
      <c r="B802" s="71" t="s">
        <v>742</v>
      </c>
      <c r="C802" s="71" t="s">
        <v>744</v>
      </c>
      <c r="D802" s="71">
        <v>340.26696321400709</v>
      </c>
      <c r="E802" s="71">
        <v>4.24</v>
      </c>
      <c r="F802" s="71">
        <v>1</v>
      </c>
      <c r="G802" s="71">
        <v>0</v>
      </c>
      <c r="H802" s="71">
        <v>0</v>
      </c>
      <c r="I802" s="71">
        <v>1</v>
      </c>
      <c r="J802" s="71">
        <v>0</v>
      </c>
      <c r="K802" s="71">
        <v>2</v>
      </c>
      <c r="L802" s="241">
        <v>1</v>
      </c>
    </row>
    <row r="803" spans="1:12" x14ac:dyDescent="0.15">
      <c r="A803" s="240">
        <v>40365</v>
      </c>
      <c r="B803" s="71" t="s">
        <v>742</v>
      </c>
      <c r="C803" s="71" t="s">
        <v>744</v>
      </c>
      <c r="D803" s="71">
        <v>262.28117718093938</v>
      </c>
      <c r="E803" s="71">
        <v>3.7450000000000001</v>
      </c>
      <c r="F803" s="71">
        <v>1</v>
      </c>
      <c r="G803" s="71">
        <v>0</v>
      </c>
      <c r="H803" s="71">
        <v>0</v>
      </c>
      <c r="I803" s="71">
        <v>1</v>
      </c>
      <c r="J803" s="71">
        <v>0</v>
      </c>
      <c r="K803" s="71">
        <v>2</v>
      </c>
      <c r="L803" s="241">
        <v>1</v>
      </c>
    </row>
    <row r="804" spans="1:12" x14ac:dyDescent="0.15">
      <c r="A804" s="240">
        <v>40372</v>
      </c>
      <c r="B804" s="71" t="s">
        <v>742</v>
      </c>
      <c r="C804" s="71" t="s">
        <v>744</v>
      </c>
      <c r="D804" s="71">
        <v>235.86848608428613</v>
      </c>
      <c r="E804" s="71">
        <v>3.7450000000000001</v>
      </c>
      <c r="F804" s="71">
        <v>1</v>
      </c>
      <c r="G804" s="71">
        <v>0</v>
      </c>
      <c r="H804" s="71">
        <v>0</v>
      </c>
      <c r="I804" s="71">
        <v>0</v>
      </c>
      <c r="J804" s="71">
        <v>1</v>
      </c>
      <c r="K804" s="71">
        <v>1</v>
      </c>
      <c r="L804" s="241">
        <v>1</v>
      </c>
    </row>
    <row r="805" spans="1:12" x14ac:dyDescent="0.15">
      <c r="A805" s="240">
        <v>40302</v>
      </c>
      <c r="B805" s="71" t="s">
        <v>742</v>
      </c>
      <c r="C805" s="71" t="s">
        <v>745</v>
      </c>
      <c r="D805" s="71">
        <v>203.79754865341786</v>
      </c>
      <c r="E805" s="71">
        <v>4.2042857140000001</v>
      </c>
      <c r="F805" s="71">
        <v>0</v>
      </c>
      <c r="G805" s="71">
        <v>0</v>
      </c>
      <c r="H805" s="71">
        <v>0</v>
      </c>
      <c r="I805" s="71">
        <v>0</v>
      </c>
      <c r="J805" s="71">
        <v>0</v>
      </c>
      <c r="K805" s="71">
        <v>2</v>
      </c>
      <c r="L805" s="241">
        <v>1</v>
      </c>
    </row>
    <row r="806" spans="1:12" x14ac:dyDescent="0.15">
      <c r="A806" s="240">
        <v>40309</v>
      </c>
      <c r="B806" s="71" t="s">
        <v>742</v>
      </c>
      <c r="C806" s="71" t="s">
        <v>745</v>
      </c>
      <c r="D806" s="71">
        <v>219.29149989342258</v>
      </c>
      <c r="E806" s="71">
        <v>4.8233333329999999</v>
      </c>
      <c r="F806" s="71">
        <v>0</v>
      </c>
      <c r="G806" s="71">
        <v>0</v>
      </c>
      <c r="H806" s="71">
        <v>0</v>
      </c>
      <c r="I806" s="71">
        <v>0</v>
      </c>
      <c r="J806" s="71">
        <v>0</v>
      </c>
      <c r="K806" s="71">
        <v>2</v>
      </c>
      <c r="L806" s="241">
        <v>1</v>
      </c>
    </row>
    <row r="807" spans="1:12" x14ac:dyDescent="0.15">
      <c r="A807" s="240">
        <v>40316</v>
      </c>
      <c r="B807" s="71" t="s">
        <v>742</v>
      </c>
      <c r="C807" s="71" t="s">
        <v>745</v>
      </c>
      <c r="D807" s="71">
        <v>294.08243374242301</v>
      </c>
      <c r="E807" s="71">
        <v>4.12</v>
      </c>
      <c r="F807" s="71">
        <v>0</v>
      </c>
      <c r="G807" s="71">
        <v>0</v>
      </c>
      <c r="H807" s="71">
        <v>0</v>
      </c>
      <c r="I807" s="71">
        <v>0</v>
      </c>
      <c r="J807" s="71">
        <v>0</v>
      </c>
      <c r="K807" s="71">
        <v>2</v>
      </c>
      <c r="L807" s="241">
        <v>1</v>
      </c>
    </row>
    <row r="808" spans="1:12" x14ac:dyDescent="0.15">
      <c r="A808" s="240">
        <v>40323</v>
      </c>
      <c r="B808" s="71" t="s">
        <v>742</v>
      </c>
      <c r="C808" s="71" t="s">
        <v>745</v>
      </c>
      <c r="D808" s="71">
        <v>337.72974904051551</v>
      </c>
      <c r="E808" s="71">
        <v>3.9242857139999998</v>
      </c>
      <c r="F808" s="71">
        <v>1</v>
      </c>
      <c r="G808" s="71">
        <v>0</v>
      </c>
      <c r="H808" s="71">
        <v>0</v>
      </c>
      <c r="I808" s="71">
        <v>0</v>
      </c>
      <c r="J808" s="71">
        <v>0</v>
      </c>
      <c r="K808" s="71">
        <v>2</v>
      </c>
      <c r="L808" s="241">
        <v>1</v>
      </c>
    </row>
    <row r="809" spans="1:12" x14ac:dyDescent="0.15">
      <c r="A809" s="240">
        <v>40330</v>
      </c>
      <c r="B809" s="71" t="s">
        <v>742</v>
      </c>
      <c r="C809" s="71" t="s">
        <v>745</v>
      </c>
      <c r="D809" s="71">
        <v>198.84945852895032</v>
      </c>
      <c r="E809" s="71">
        <v>3.9242857139999998</v>
      </c>
      <c r="F809" s="71">
        <v>1</v>
      </c>
      <c r="G809" s="71">
        <v>0</v>
      </c>
      <c r="H809" s="71">
        <v>0</v>
      </c>
      <c r="I809" s="71">
        <v>0</v>
      </c>
      <c r="J809" s="71">
        <v>0</v>
      </c>
      <c r="K809" s="71">
        <v>2</v>
      </c>
      <c r="L809" s="241">
        <v>1</v>
      </c>
    </row>
    <row r="810" spans="1:12" x14ac:dyDescent="0.15">
      <c r="A810" s="240">
        <v>40337</v>
      </c>
      <c r="B810" s="71" t="s">
        <v>742</v>
      </c>
      <c r="C810" s="71" t="s">
        <v>745</v>
      </c>
      <c r="D810" s="71">
        <v>224.22524285785963</v>
      </c>
      <c r="E810" s="71">
        <v>4.2042857140000001</v>
      </c>
      <c r="F810" s="71">
        <v>1</v>
      </c>
      <c r="G810" s="71">
        <v>0</v>
      </c>
      <c r="H810" s="71">
        <v>0</v>
      </c>
      <c r="I810" s="71">
        <v>0</v>
      </c>
      <c r="J810" s="71">
        <v>0</v>
      </c>
      <c r="K810" s="71">
        <v>2</v>
      </c>
      <c r="L810" s="241">
        <v>1</v>
      </c>
    </row>
    <row r="811" spans="1:12" x14ac:dyDescent="0.15">
      <c r="A811" s="240">
        <v>40344</v>
      </c>
      <c r="B811" s="71" t="s">
        <v>742</v>
      </c>
      <c r="C811" s="71" t="s">
        <v>745</v>
      </c>
      <c r="D811" s="71">
        <v>258.85789097402039</v>
      </c>
      <c r="E811" s="71">
        <v>4.2042857140000001</v>
      </c>
      <c r="F811" s="71">
        <v>1</v>
      </c>
      <c r="G811" s="71">
        <v>0</v>
      </c>
      <c r="H811" s="71">
        <v>0</v>
      </c>
      <c r="I811" s="71">
        <v>0</v>
      </c>
      <c r="J811" s="71">
        <v>0</v>
      </c>
      <c r="K811" s="71">
        <v>2</v>
      </c>
      <c r="L811" s="241">
        <v>1</v>
      </c>
    </row>
    <row r="812" spans="1:12" x14ac:dyDescent="0.15">
      <c r="A812" s="240">
        <v>40351</v>
      </c>
      <c r="B812" s="71" t="s">
        <v>742</v>
      </c>
      <c r="C812" s="71" t="s">
        <v>745</v>
      </c>
      <c r="D812" s="71">
        <v>259.40173476767922</v>
      </c>
      <c r="E812" s="71">
        <v>3.801111111</v>
      </c>
      <c r="F812" s="71">
        <v>1</v>
      </c>
      <c r="G812" s="71">
        <v>0</v>
      </c>
      <c r="H812" s="71">
        <v>0</v>
      </c>
      <c r="I812" s="71">
        <v>0</v>
      </c>
      <c r="J812" s="71">
        <v>0</v>
      </c>
      <c r="K812" s="71">
        <v>2</v>
      </c>
      <c r="L812" s="241">
        <v>1</v>
      </c>
    </row>
    <row r="813" spans="1:12" x14ac:dyDescent="0.15">
      <c r="A813" s="240">
        <v>40358</v>
      </c>
      <c r="B813" s="71" t="s">
        <v>742</v>
      </c>
      <c r="C813" s="71" t="s">
        <v>745</v>
      </c>
      <c r="D813" s="71">
        <v>206.1745931678478</v>
      </c>
      <c r="E813" s="71">
        <v>3.9337499999999999</v>
      </c>
      <c r="F813" s="71">
        <v>1</v>
      </c>
      <c r="G813" s="71">
        <v>0</v>
      </c>
      <c r="H813" s="71">
        <v>0</v>
      </c>
      <c r="I813" s="71">
        <v>0</v>
      </c>
      <c r="J813" s="71">
        <v>0</v>
      </c>
      <c r="K813" s="71">
        <v>2</v>
      </c>
      <c r="L813" s="241">
        <v>1</v>
      </c>
    </row>
    <row r="814" spans="1:12" x14ac:dyDescent="0.15">
      <c r="A814" s="240">
        <v>40365</v>
      </c>
      <c r="B814" s="71" t="s">
        <v>742</v>
      </c>
      <c r="C814" s="71" t="s">
        <v>745</v>
      </c>
      <c r="D814" s="71">
        <v>304.46835954757643</v>
      </c>
      <c r="E814" s="71">
        <v>3.3111111110000002</v>
      </c>
      <c r="F814" s="71">
        <v>1</v>
      </c>
      <c r="G814" s="71">
        <v>0</v>
      </c>
      <c r="H814" s="71">
        <v>0</v>
      </c>
      <c r="I814" s="71">
        <v>0</v>
      </c>
      <c r="J814" s="71">
        <v>0</v>
      </c>
      <c r="K814" s="71">
        <v>2</v>
      </c>
      <c r="L814" s="241">
        <v>1</v>
      </c>
    </row>
    <row r="815" spans="1:12" x14ac:dyDescent="0.15">
      <c r="A815" s="240">
        <v>40372</v>
      </c>
      <c r="B815" s="71" t="s">
        <v>742</v>
      </c>
      <c r="C815" s="71" t="s">
        <v>745</v>
      </c>
      <c r="D815" s="71">
        <v>331.18181179812558</v>
      </c>
      <c r="E815" s="71">
        <v>3.1469999999999998</v>
      </c>
      <c r="F815" s="71">
        <v>1</v>
      </c>
      <c r="G815" s="71">
        <v>0</v>
      </c>
      <c r="H815" s="71">
        <v>0</v>
      </c>
      <c r="I815" s="71">
        <v>0</v>
      </c>
      <c r="J815" s="71">
        <v>0</v>
      </c>
      <c r="K815" s="71">
        <v>2</v>
      </c>
      <c r="L815" s="241">
        <v>1</v>
      </c>
    </row>
    <row r="816" spans="1:12" x14ac:dyDescent="0.15">
      <c r="A816" s="240">
        <v>40302</v>
      </c>
      <c r="B816" s="71" t="s">
        <v>742</v>
      </c>
      <c r="C816" s="71" t="s">
        <v>746</v>
      </c>
      <c r="D816" s="71">
        <v>280.66506151742271</v>
      </c>
      <c r="E816" s="71">
        <v>4.1614285710000001</v>
      </c>
      <c r="F816" s="71">
        <v>0</v>
      </c>
      <c r="G816" s="71">
        <v>0</v>
      </c>
      <c r="H816" s="71">
        <v>0</v>
      </c>
      <c r="I816" s="71">
        <v>1</v>
      </c>
      <c r="J816" s="71">
        <v>0</v>
      </c>
      <c r="K816" s="71">
        <v>2</v>
      </c>
      <c r="L816" s="241">
        <v>0</v>
      </c>
    </row>
    <row r="817" spans="1:12" x14ac:dyDescent="0.15">
      <c r="A817" s="240">
        <v>40309</v>
      </c>
      <c r="B817" s="71" t="s">
        <v>742</v>
      </c>
      <c r="C817" s="71" t="s">
        <v>746</v>
      </c>
      <c r="D817" s="71">
        <v>340.35566181391414</v>
      </c>
      <c r="E817" s="71">
        <v>4.1614285710000001</v>
      </c>
      <c r="F817" s="71">
        <v>0</v>
      </c>
      <c r="G817" s="71">
        <v>0</v>
      </c>
      <c r="H817" s="71">
        <v>0</v>
      </c>
      <c r="I817" s="71">
        <v>0</v>
      </c>
      <c r="J817" s="71">
        <v>1</v>
      </c>
      <c r="K817" s="71">
        <v>2</v>
      </c>
      <c r="L817" s="241">
        <v>0</v>
      </c>
    </row>
    <row r="818" spans="1:12" x14ac:dyDescent="0.15">
      <c r="A818" s="240">
        <v>40316</v>
      </c>
      <c r="B818" s="71" t="s">
        <v>742</v>
      </c>
      <c r="C818" s="71" t="s">
        <v>746</v>
      </c>
      <c r="D818" s="71">
        <v>293.192482907672</v>
      </c>
      <c r="E818" s="71">
        <v>3.9449999999999998</v>
      </c>
      <c r="F818" s="71">
        <v>0</v>
      </c>
      <c r="G818" s="71">
        <v>0</v>
      </c>
      <c r="H818" s="71">
        <v>0</v>
      </c>
      <c r="I818" s="71">
        <v>0</v>
      </c>
      <c r="J818" s="71">
        <v>1</v>
      </c>
      <c r="K818" s="71">
        <v>2</v>
      </c>
      <c r="L818" s="241">
        <v>0</v>
      </c>
    </row>
    <row r="819" spans="1:12" x14ac:dyDescent="0.15">
      <c r="A819" s="240">
        <v>40323</v>
      </c>
      <c r="B819" s="71" t="s">
        <v>742</v>
      </c>
      <c r="C819" s="71" t="s">
        <v>746</v>
      </c>
      <c r="D819" s="71">
        <v>247.64821289163172</v>
      </c>
      <c r="E819" s="71">
        <v>4.2371428570000003</v>
      </c>
      <c r="F819" s="71">
        <v>1</v>
      </c>
      <c r="G819" s="71">
        <v>0</v>
      </c>
      <c r="H819" s="71">
        <v>0</v>
      </c>
      <c r="I819" s="71">
        <v>0</v>
      </c>
      <c r="J819" s="71">
        <v>0</v>
      </c>
      <c r="K819" s="71">
        <v>2</v>
      </c>
      <c r="L819" s="241">
        <v>0</v>
      </c>
    </row>
    <row r="820" spans="1:12" x14ac:dyDescent="0.15">
      <c r="A820" s="240">
        <v>40330</v>
      </c>
      <c r="B820" s="71" t="s">
        <v>742</v>
      </c>
      <c r="C820" s="71" t="s">
        <v>746</v>
      </c>
      <c r="D820" s="71">
        <v>236.22983595974381</v>
      </c>
      <c r="E820" s="71">
        <v>4.4562499999999998</v>
      </c>
      <c r="F820" s="71">
        <v>1</v>
      </c>
      <c r="G820" s="71">
        <v>0</v>
      </c>
      <c r="H820" s="71">
        <v>0</v>
      </c>
      <c r="I820" s="71">
        <v>0</v>
      </c>
      <c r="J820" s="71">
        <v>0</v>
      </c>
      <c r="K820" s="71">
        <v>2</v>
      </c>
      <c r="L820" s="241">
        <v>0</v>
      </c>
    </row>
    <row r="821" spans="1:12" x14ac:dyDescent="0.15">
      <c r="A821" s="240">
        <v>40337</v>
      </c>
      <c r="B821" s="71" t="s">
        <v>742</v>
      </c>
      <c r="C821" s="71" t="s">
        <v>746</v>
      </c>
      <c r="D821" s="71">
        <v>272.23564345348746</v>
      </c>
      <c r="E821" s="71">
        <v>4.7328571430000004</v>
      </c>
      <c r="F821" s="71">
        <v>1</v>
      </c>
      <c r="G821" s="71">
        <v>0</v>
      </c>
      <c r="H821" s="71">
        <v>0</v>
      </c>
      <c r="I821" s="71">
        <v>0</v>
      </c>
      <c r="J821" s="71">
        <v>0</v>
      </c>
      <c r="K821" s="71">
        <v>2</v>
      </c>
      <c r="L821" s="241">
        <v>0</v>
      </c>
    </row>
    <row r="822" spans="1:12" x14ac:dyDescent="0.15">
      <c r="A822" s="240">
        <v>40344</v>
      </c>
      <c r="B822" s="71" t="s">
        <v>742</v>
      </c>
      <c r="C822" s="71" t="s">
        <v>746</v>
      </c>
      <c r="D822" s="71">
        <v>183.67520776248719</v>
      </c>
      <c r="E822" s="71">
        <v>4.1614285710000001</v>
      </c>
      <c r="F822" s="71">
        <v>1</v>
      </c>
      <c r="G822" s="71">
        <v>0</v>
      </c>
      <c r="H822" s="71">
        <v>0</v>
      </c>
      <c r="I822" s="71">
        <v>0</v>
      </c>
      <c r="J822" s="71">
        <v>0</v>
      </c>
      <c r="K822" s="71">
        <v>2</v>
      </c>
      <c r="L822" s="241">
        <v>0</v>
      </c>
    </row>
    <row r="823" spans="1:12" x14ac:dyDescent="0.15">
      <c r="A823" s="240">
        <v>40351</v>
      </c>
      <c r="B823" s="71" t="s">
        <v>742</v>
      </c>
      <c r="C823" s="71" t="s">
        <v>746</v>
      </c>
      <c r="D823" s="71">
        <v>252.50665912191596</v>
      </c>
      <c r="E823" s="71">
        <v>4.1900000000000004</v>
      </c>
      <c r="F823" s="71">
        <v>1</v>
      </c>
      <c r="G823" s="71">
        <v>0</v>
      </c>
      <c r="H823" s="71">
        <v>0</v>
      </c>
      <c r="I823" s="71">
        <v>0</v>
      </c>
      <c r="J823" s="71">
        <v>0</v>
      </c>
      <c r="K823" s="71">
        <v>2</v>
      </c>
      <c r="L823" s="241">
        <v>0</v>
      </c>
    </row>
    <row r="824" spans="1:12" x14ac:dyDescent="0.15">
      <c r="A824" s="240">
        <v>40358</v>
      </c>
      <c r="B824" s="71" t="s">
        <v>742</v>
      </c>
      <c r="C824" s="71" t="s">
        <v>746</v>
      </c>
      <c r="D824" s="71">
        <v>289.86053137541177</v>
      </c>
      <c r="E824" s="71">
        <v>4.1614285710000001</v>
      </c>
      <c r="F824" s="71">
        <v>1</v>
      </c>
      <c r="G824" s="71">
        <v>0</v>
      </c>
      <c r="H824" s="71">
        <v>0</v>
      </c>
      <c r="I824" s="71">
        <v>0</v>
      </c>
      <c r="J824" s="71">
        <v>0</v>
      </c>
      <c r="K824" s="71">
        <v>2</v>
      </c>
      <c r="L824" s="241">
        <v>0</v>
      </c>
    </row>
    <row r="825" spans="1:12" x14ac:dyDescent="0.15">
      <c r="A825" s="240">
        <v>40365</v>
      </c>
      <c r="B825" s="71" t="s">
        <v>742</v>
      </c>
      <c r="C825" s="71" t="s">
        <v>746</v>
      </c>
      <c r="D825" s="71">
        <v>200.91386435089427</v>
      </c>
      <c r="E825" s="71">
        <v>3.78</v>
      </c>
      <c r="F825" s="71">
        <v>1</v>
      </c>
      <c r="G825" s="71">
        <v>0</v>
      </c>
      <c r="H825" s="71">
        <v>0</v>
      </c>
      <c r="I825" s="71">
        <v>0</v>
      </c>
      <c r="J825" s="71">
        <v>0</v>
      </c>
      <c r="K825" s="71">
        <v>2</v>
      </c>
      <c r="L825" s="241">
        <v>0</v>
      </c>
    </row>
    <row r="826" spans="1:12" x14ac:dyDescent="0.15">
      <c r="A826" s="240">
        <v>40372</v>
      </c>
      <c r="B826" s="71" t="s">
        <v>742</v>
      </c>
      <c r="C826" s="71" t="s">
        <v>746</v>
      </c>
      <c r="D826" s="71">
        <v>135.1673761865116</v>
      </c>
      <c r="E826" s="71">
        <v>3.78</v>
      </c>
      <c r="F826" s="71">
        <v>1</v>
      </c>
      <c r="G826" s="71">
        <v>0</v>
      </c>
      <c r="H826" s="71">
        <v>0</v>
      </c>
      <c r="I826" s="71">
        <v>0</v>
      </c>
      <c r="J826" s="71">
        <v>0</v>
      </c>
      <c r="K826" s="71">
        <v>2</v>
      </c>
      <c r="L826" s="241">
        <v>0</v>
      </c>
    </row>
    <row r="827" spans="1:12" x14ac:dyDescent="0.15">
      <c r="A827" s="240">
        <v>40302</v>
      </c>
      <c r="B827" s="71" t="s">
        <v>742</v>
      </c>
      <c r="C827" s="71" t="s">
        <v>747</v>
      </c>
      <c r="D827" s="71">
        <v>89.823337547925831</v>
      </c>
      <c r="E827" s="71">
        <v>4.8566666669999998</v>
      </c>
      <c r="F827" s="71">
        <v>0</v>
      </c>
      <c r="G827" s="71">
        <v>0</v>
      </c>
      <c r="H827" s="71">
        <v>0</v>
      </c>
      <c r="I827" s="71">
        <v>0</v>
      </c>
      <c r="J827" s="71">
        <v>0</v>
      </c>
      <c r="K827" s="71">
        <v>1</v>
      </c>
      <c r="L827" s="241">
        <v>1</v>
      </c>
    </row>
    <row r="828" spans="1:12" x14ac:dyDescent="0.15">
      <c r="A828" s="240">
        <v>40309</v>
      </c>
      <c r="B828" s="71" t="s">
        <v>742</v>
      </c>
      <c r="C828" s="71" t="s">
        <v>747</v>
      </c>
      <c r="D828" s="71">
        <v>171.57186238849636</v>
      </c>
      <c r="E828" s="71">
        <v>4.8566666669999998</v>
      </c>
      <c r="F828" s="71">
        <v>0</v>
      </c>
      <c r="G828" s="71">
        <v>0</v>
      </c>
      <c r="H828" s="71">
        <v>0</v>
      </c>
      <c r="I828" s="71">
        <v>0</v>
      </c>
      <c r="J828" s="71">
        <v>0</v>
      </c>
      <c r="K828" s="71">
        <v>1</v>
      </c>
      <c r="L828" s="241">
        <v>1</v>
      </c>
    </row>
    <row r="829" spans="1:12" x14ac:dyDescent="0.15">
      <c r="A829" s="240">
        <v>40316</v>
      </c>
      <c r="B829" s="71" t="s">
        <v>742</v>
      </c>
      <c r="C829" s="71" t="s">
        <v>747</v>
      </c>
      <c r="D829" s="71">
        <v>197.55094390304976</v>
      </c>
      <c r="E829" s="71">
        <v>4.3499999999999996</v>
      </c>
      <c r="F829" s="71">
        <v>0</v>
      </c>
      <c r="G829" s="71">
        <v>0</v>
      </c>
      <c r="H829" s="71">
        <v>0</v>
      </c>
      <c r="I829" s="71">
        <v>0</v>
      </c>
      <c r="J829" s="71">
        <v>0</v>
      </c>
      <c r="K829" s="71">
        <v>1</v>
      </c>
      <c r="L829" s="241">
        <v>1</v>
      </c>
    </row>
    <row r="830" spans="1:12" x14ac:dyDescent="0.15">
      <c r="A830" s="240">
        <v>40323</v>
      </c>
      <c r="B830" s="71" t="s">
        <v>742</v>
      </c>
      <c r="C830" s="71" t="s">
        <v>747</v>
      </c>
      <c r="D830" s="71">
        <v>268.89447791817884</v>
      </c>
      <c r="E830" s="71">
        <v>4.3499999999999996</v>
      </c>
      <c r="F830" s="71">
        <v>1</v>
      </c>
      <c r="G830" s="71">
        <v>0</v>
      </c>
      <c r="H830" s="71">
        <v>0</v>
      </c>
      <c r="I830" s="71">
        <v>0</v>
      </c>
      <c r="J830" s="71">
        <v>0</v>
      </c>
      <c r="K830" s="71">
        <v>1</v>
      </c>
      <c r="L830" s="241">
        <v>1</v>
      </c>
    </row>
    <row r="831" spans="1:12" x14ac:dyDescent="0.15">
      <c r="A831" s="240">
        <v>40330</v>
      </c>
      <c r="B831" s="71" t="s">
        <v>742</v>
      </c>
      <c r="C831" s="71" t="s">
        <v>747</v>
      </c>
      <c r="D831" s="71">
        <v>173.2082566698104</v>
      </c>
      <c r="E831" s="71">
        <v>4.1449999999999996</v>
      </c>
      <c r="F831" s="71">
        <v>1</v>
      </c>
      <c r="G831" s="71">
        <v>0</v>
      </c>
      <c r="H831" s="71">
        <v>0</v>
      </c>
      <c r="I831" s="71">
        <v>0</v>
      </c>
      <c r="J831" s="71">
        <v>0</v>
      </c>
      <c r="K831" s="71">
        <v>1</v>
      </c>
      <c r="L831" s="241">
        <v>1</v>
      </c>
    </row>
    <row r="832" spans="1:12" x14ac:dyDescent="0.15">
      <c r="A832" s="240">
        <v>40337</v>
      </c>
      <c r="B832" s="71" t="s">
        <v>742</v>
      </c>
      <c r="C832" s="71" t="s">
        <v>747</v>
      </c>
      <c r="D832" s="71">
        <v>299.9339069101668</v>
      </c>
      <c r="E832" s="71">
        <v>4.6399999999999997</v>
      </c>
      <c r="F832" s="71">
        <v>1</v>
      </c>
      <c r="G832" s="71">
        <v>0</v>
      </c>
      <c r="H832" s="71">
        <v>0</v>
      </c>
      <c r="I832" s="71">
        <v>0</v>
      </c>
      <c r="J832" s="71">
        <v>0</v>
      </c>
      <c r="K832" s="71">
        <v>1</v>
      </c>
      <c r="L832" s="241">
        <v>1</v>
      </c>
    </row>
    <row r="833" spans="1:12" x14ac:dyDescent="0.15">
      <c r="A833" s="240">
        <v>40344</v>
      </c>
      <c r="B833" s="71" t="s">
        <v>742</v>
      </c>
      <c r="C833" s="71" t="s">
        <v>747</v>
      </c>
      <c r="D833" s="71">
        <v>244.48261981110159</v>
      </c>
      <c r="E833" s="71">
        <v>4.1900000000000004</v>
      </c>
      <c r="F833" s="71">
        <v>1</v>
      </c>
      <c r="G833" s="71">
        <v>0</v>
      </c>
      <c r="H833" s="71">
        <v>0</v>
      </c>
      <c r="I833" s="71">
        <v>0</v>
      </c>
      <c r="J833" s="71">
        <v>0</v>
      </c>
      <c r="K833" s="71">
        <v>1</v>
      </c>
      <c r="L833" s="241">
        <v>1</v>
      </c>
    </row>
    <row r="834" spans="1:12" x14ac:dyDescent="0.15">
      <c r="A834" s="240">
        <v>40351</v>
      </c>
      <c r="B834" s="71" t="s">
        <v>742</v>
      </c>
      <c r="C834" s="71" t="s">
        <v>747</v>
      </c>
      <c r="D834" s="71">
        <v>440.97002195203333</v>
      </c>
      <c r="E834" s="71">
        <v>4.1900000000000004</v>
      </c>
      <c r="F834" s="71">
        <v>1</v>
      </c>
      <c r="G834" s="71">
        <v>0</v>
      </c>
      <c r="H834" s="71">
        <v>1</v>
      </c>
      <c r="I834" s="71">
        <v>0</v>
      </c>
      <c r="J834" s="71">
        <v>0</v>
      </c>
      <c r="K834" s="71">
        <v>1</v>
      </c>
      <c r="L834" s="241">
        <v>1</v>
      </c>
    </row>
    <row r="835" spans="1:12" x14ac:dyDescent="0.15">
      <c r="A835" s="240">
        <v>40358</v>
      </c>
      <c r="B835" s="71" t="s">
        <v>742</v>
      </c>
      <c r="C835" s="71" t="s">
        <v>747</v>
      </c>
      <c r="D835" s="71">
        <v>269.93480159233297</v>
      </c>
      <c r="E835" s="71">
        <v>3.94</v>
      </c>
      <c r="F835" s="71">
        <v>1</v>
      </c>
      <c r="G835" s="71">
        <v>0</v>
      </c>
      <c r="H835" s="71">
        <v>0</v>
      </c>
      <c r="I835" s="71">
        <v>1</v>
      </c>
      <c r="J835" s="71">
        <v>0</v>
      </c>
      <c r="K835" s="71">
        <v>1</v>
      </c>
      <c r="L835" s="241">
        <v>1</v>
      </c>
    </row>
    <row r="836" spans="1:12" x14ac:dyDescent="0.15">
      <c r="A836" s="240">
        <v>40365</v>
      </c>
      <c r="B836" s="71" t="s">
        <v>742</v>
      </c>
      <c r="C836" s="71" t="s">
        <v>747</v>
      </c>
      <c r="D836" s="71">
        <v>334.96321778716339</v>
      </c>
      <c r="E836" s="71">
        <v>4.1790000000000003</v>
      </c>
      <c r="F836" s="71">
        <v>1</v>
      </c>
      <c r="G836" s="71">
        <v>0</v>
      </c>
      <c r="H836" s="71">
        <v>0</v>
      </c>
      <c r="I836" s="71">
        <v>1</v>
      </c>
      <c r="J836" s="71">
        <v>0</v>
      </c>
      <c r="K836" s="71">
        <v>1</v>
      </c>
      <c r="L836" s="241">
        <v>1</v>
      </c>
    </row>
    <row r="837" spans="1:12" x14ac:dyDescent="0.15">
      <c r="A837" s="240">
        <v>40372</v>
      </c>
      <c r="B837" s="71" t="s">
        <v>742</v>
      </c>
      <c r="C837" s="71" t="s">
        <v>747</v>
      </c>
      <c r="D837" s="71">
        <v>357.7484603303962</v>
      </c>
      <c r="E837" s="71">
        <v>4.1790000000000003</v>
      </c>
      <c r="F837" s="71">
        <v>1</v>
      </c>
      <c r="G837" s="71">
        <v>0</v>
      </c>
      <c r="H837" s="71">
        <v>0</v>
      </c>
      <c r="I837" s="71">
        <v>1</v>
      </c>
      <c r="J837" s="71">
        <v>0</v>
      </c>
      <c r="K837" s="71">
        <v>1</v>
      </c>
      <c r="L837" s="241">
        <v>1</v>
      </c>
    </row>
    <row r="838" spans="1:12" x14ac:dyDescent="0.15">
      <c r="A838" s="240">
        <v>40302</v>
      </c>
      <c r="B838" s="71" t="s">
        <v>742</v>
      </c>
      <c r="C838" s="71" t="s">
        <v>748</v>
      </c>
      <c r="D838" s="71">
        <v>230.50294470959292</v>
      </c>
      <c r="E838" s="71">
        <v>5.29</v>
      </c>
      <c r="F838" s="71">
        <v>0</v>
      </c>
      <c r="G838" s="71">
        <v>0</v>
      </c>
      <c r="H838" s="71">
        <v>0</v>
      </c>
      <c r="I838" s="71">
        <v>1</v>
      </c>
      <c r="J838" s="71">
        <v>0</v>
      </c>
      <c r="K838" s="71">
        <v>2</v>
      </c>
      <c r="L838" s="241">
        <v>5</v>
      </c>
    </row>
    <row r="839" spans="1:12" x14ac:dyDescent="0.15">
      <c r="A839" s="240">
        <v>40309</v>
      </c>
      <c r="B839" s="71" t="s">
        <v>742</v>
      </c>
      <c r="C839" s="71" t="s">
        <v>748</v>
      </c>
      <c r="D839" s="71">
        <v>363.78535420602554</v>
      </c>
      <c r="E839" s="71">
        <v>4.3899999999999997</v>
      </c>
      <c r="F839" s="71">
        <v>0</v>
      </c>
      <c r="G839" s="71">
        <v>0</v>
      </c>
      <c r="H839" s="71">
        <v>0</v>
      </c>
      <c r="I839" s="71">
        <v>0</v>
      </c>
      <c r="J839" s="71">
        <v>1</v>
      </c>
      <c r="K839" s="71">
        <v>2</v>
      </c>
      <c r="L839" s="241">
        <v>5</v>
      </c>
    </row>
    <row r="840" spans="1:12" x14ac:dyDescent="0.15">
      <c r="A840" s="240">
        <v>40316</v>
      </c>
      <c r="B840" s="71" t="s">
        <v>742</v>
      </c>
      <c r="C840" s="71" t="s">
        <v>748</v>
      </c>
      <c r="D840" s="71">
        <v>268.40864887242094</v>
      </c>
      <c r="E840" s="71">
        <v>4.79</v>
      </c>
      <c r="F840" s="71">
        <v>0</v>
      </c>
      <c r="G840" s="71">
        <v>0</v>
      </c>
      <c r="H840" s="71">
        <v>0</v>
      </c>
      <c r="I840" s="71">
        <v>0</v>
      </c>
      <c r="J840" s="71">
        <v>1</v>
      </c>
      <c r="K840" s="71">
        <v>2</v>
      </c>
      <c r="L840" s="241">
        <v>5</v>
      </c>
    </row>
    <row r="841" spans="1:12" x14ac:dyDescent="0.15">
      <c r="A841" s="240">
        <v>40323</v>
      </c>
      <c r="B841" s="71" t="s">
        <v>742</v>
      </c>
      <c r="C841" s="71" t="s">
        <v>748</v>
      </c>
      <c r="D841" s="71">
        <v>211.23872621363978</v>
      </c>
      <c r="E841" s="71">
        <v>4.3899999999999997</v>
      </c>
      <c r="F841" s="71">
        <v>1</v>
      </c>
      <c r="G841" s="71">
        <v>0</v>
      </c>
      <c r="H841" s="71">
        <v>0</v>
      </c>
      <c r="I841" s="71">
        <v>0</v>
      </c>
      <c r="J841" s="71">
        <v>0</v>
      </c>
      <c r="K841" s="71">
        <v>2</v>
      </c>
      <c r="L841" s="241">
        <v>5</v>
      </c>
    </row>
    <row r="842" spans="1:12" x14ac:dyDescent="0.15">
      <c r="A842" s="240">
        <v>40330</v>
      </c>
      <c r="B842" s="71" t="s">
        <v>742</v>
      </c>
      <c r="C842" s="71" t="s">
        <v>748</v>
      </c>
      <c r="D842" s="71">
        <v>223.0831529572697</v>
      </c>
      <c r="E842" s="71">
        <v>4.79</v>
      </c>
      <c r="F842" s="71">
        <v>1</v>
      </c>
      <c r="G842" s="71">
        <v>0</v>
      </c>
      <c r="H842" s="71">
        <v>0</v>
      </c>
      <c r="I842" s="71">
        <v>0</v>
      </c>
      <c r="J842" s="71">
        <v>0</v>
      </c>
      <c r="K842" s="71">
        <v>2</v>
      </c>
      <c r="L842" s="241">
        <v>5</v>
      </c>
    </row>
    <row r="843" spans="1:12" x14ac:dyDescent="0.15">
      <c r="A843" s="240">
        <v>40337</v>
      </c>
      <c r="B843" s="71" t="s">
        <v>742</v>
      </c>
      <c r="C843" s="71" t="s">
        <v>748</v>
      </c>
      <c r="D843" s="71">
        <v>351.97074735656679</v>
      </c>
      <c r="E843" s="71">
        <v>5.29</v>
      </c>
      <c r="F843" s="71">
        <v>1</v>
      </c>
      <c r="G843" s="71">
        <v>0</v>
      </c>
      <c r="H843" s="71">
        <v>0</v>
      </c>
      <c r="I843" s="71">
        <v>0</v>
      </c>
      <c r="J843" s="71">
        <v>0</v>
      </c>
      <c r="K843" s="71">
        <v>2</v>
      </c>
      <c r="L843" s="241">
        <v>5</v>
      </c>
    </row>
    <row r="844" spans="1:12" x14ac:dyDescent="0.15">
      <c r="A844" s="240">
        <v>40344</v>
      </c>
      <c r="B844" s="71" t="s">
        <v>742</v>
      </c>
      <c r="C844" s="71" t="s">
        <v>748</v>
      </c>
      <c r="D844" s="71">
        <v>168.5650474293837</v>
      </c>
      <c r="E844" s="71">
        <v>5.83</v>
      </c>
      <c r="F844" s="71">
        <v>1</v>
      </c>
      <c r="G844" s="71">
        <v>0</v>
      </c>
      <c r="H844" s="71">
        <v>0</v>
      </c>
      <c r="I844" s="71">
        <v>0</v>
      </c>
      <c r="J844" s="71">
        <v>0</v>
      </c>
      <c r="K844" s="71">
        <v>2</v>
      </c>
      <c r="L844" s="241">
        <v>5</v>
      </c>
    </row>
    <row r="845" spans="1:12" x14ac:dyDescent="0.15">
      <c r="A845" s="240">
        <v>40351</v>
      </c>
      <c r="B845" s="71" t="s">
        <v>742</v>
      </c>
      <c r="C845" s="71" t="s">
        <v>748</v>
      </c>
      <c r="D845" s="71">
        <v>241.95493277686541</v>
      </c>
      <c r="E845" s="71">
        <v>6.19</v>
      </c>
      <c r="F845" s="71">
        <v>1</v>
      </c>
      <c r="G845" s="71">
        <v>0</v>
      </c>
      <c r="H845" s="71">
        <v>0</v>
      </c>
      <c r="I845" s="71">
        <v>0</v>
      </c>
      <c r="J845" s="71">
        <v>0</v>
      </c>
      <c r="K845" s="71">
        <v>2</v>
      </c>
      <c r="L845" s="241">
        <v>5</v>
      </c>
    </row>
    <row r="846" spans="1:12" x14ac:dyDescent="0.15">
      <c r="A846" s="240">
        <v>40358</v>
      </c>
      <c r="B846" s="71" t="s">
        <v>742</v>
      </c>
      <c r="C846" s="71" t="s">
        <v>748</v>
      </c>
      <c r="D846" s="71">
        <v>184.85808826771864</v>
      </c>
      <c r="E846" s="71">
        <v>5.59</v>
      </c>
      <c r="F846" s="71">
        <v>1</v>
      </c>
      <c r="G846" s="71">
        <v>0</v>
      </c>
      <c r="H846" s="71">
        <v>0</v>
      </c>
      <c r="I846" s="71">
        <v>0</v>
      </c>
      <c r="J846" s="71">
        <v>0</v>
      </c>
      <c r="K846" s="71">
        <v>2</v>
      </c>
      <c r="L846" s="241">
        <v>5</v>
      </c>
    </row>
    <row r="847" spans="1:12" x14ac:dyDescent="0.15">
      <c r="A847" s="240">
        <v>40365</v>
      </c>
      <c r="B847" s="71" t="s">
        <v>742</v>
      </c>
      <c r="C847" s="71" t="s">
        <v>748</v>
      </c>
      <c r="D847" s="71">
        <v>200.07702230282163</v>
      </c>
      <c r="E847" s="71">
        <v>4.6224999999999996</v>
      </c>
      <c r="F847" s="71">
        <v>1</v>
      </c>
      <c r="G847" s="71">
        <v>0</v>
      </c>
      <c r="H847" s="71">
        <v>0</v>
      </c>
      <c r="I847" s="71">
        <v>0</v>
      </c>
      <c r="J847" s="71">
        <v>0</v>
      </c>
      <c r="K847" s="71">
        <v>2</v>
      </c>
      <c r="L847" s="241">
        <v>5</v>
      </c>
    </row>
    <row r="848" spans="1:12" x14ac:dyDescent="0.15">
      <c r="A848" s="240">
        <v>40372</v>
      </c>
      <c r="B848" s="71" t="s">
        <v>742</v>
      </c>
      <c r="C848" s="71" t="s">
        <v>748</v>
      </c>
      <c r="D848" s="71">
        <v>181.75129023351653</v>
      </c>
      <c r="E848" s="71">
        <v>4.6224999999999996</v>
      </c>
      <c r="F848" s="71">
        <v>1</v>
      </c>
      <c r="G848" s="71">
        <v>0</v>
      </c>
      <c r="H848" s="71">
        <v>0</v>
      </c>
      <c r="I848" s="71">
        <v>0</v>
      </c>
      <c r="J848" s="71">
        <v>0</v>
      </c>
      <c r="K848" s="71">
        <v>2</v>
      </c>
      <c r="L848" s="241">
        <v>5</v>
      </c>
    </row>
    <row r="849" spans="1:12" x14ac:dyDescent="0.15">
      <c r="A849" s="240">
        <v>40302</v>
      </c>
      <c r="B849" s="71" t="s">
        <v>742</v>
      </c>
      <c r="C849" s="71" t="s">
        <v>749</v>
      </c>
      <c r="D849" s="71">
        <v>154.70125058617577</v>
      </c>
      <c r="E849" s="71">
        <v>4.7328571430000004</v>
      </c>
      <c r="F849" s="71">
        <v>0</v>
      </c>
      <c r="G849" s="71">
        <v>0</v>
      </c>
      <c r="H849" s="71">
        <v>0</v>
      </c>
      <c r="I849" s="71">
        <v>0</v>
      </c>
      <c r="J849" s="71">
        <v>0</v>
      </c>
      <c r="K849" s="71">
        <v>1</v>
      </c>
      <c r="L849" s="241">
        <v>5</v>
      </c>
    </row>
    <row r="850" spans="1:12" x14ac:dyDescent="0.15">
      <c r="A850" s="240">
        <v>40309</v>
      </c>
      <c r="B850" s="71" t="s">
        <v>742</v>
      </c>
      <c r="C850" s="71" t="s">
        <v>749</v>
      </c>
      <c r="D850" s="71">
        <v>120.08165652683778</v>
      </c>
      <c r="E850" s="71">
        <v>4.03</v>
      </c>
      <c r="F850" s="71">
        <v>0</v>
      </c>
      <c r="G850" s="71">
        <v>0</v>
      </c>
      <c r="H850" s="71">
        <v>0</v>
      </c>
      <c r="I850" s="71">
        <v>0</v>
      </c>
      <c r="J850" s="71">
        <v>0</v>
      </c>
      <c r="K850" s="71">
        <v>1</v>
      </c>
      <c r="L850" s="241">
        <v>5</v>
      </c>
    </row>
    <row r="851" spans="1:12" x14ac:dyDescent="0.15">
      <c r="A851" s="240">
        <v>40316</v>
      </c>
      <c r="B851" s="71" t="s">
        <v>742</v>
      </c>
      <c r="C851" s="71" t="s">
        <v>749</v>
      </c>
      <c r="D851" s="71">
        <v>284.8292030196755</v>
      </c>
      <c r="E851" s="71">
        <v>3.6663636359999998</v>
      </c>
      <c r="F851" s="71">
        <v>0</v>
      </c>
      <c r="G851" s="71">
        <v>0</v>
      </c>
      <c r="H851" s="71">
        <v>0</v>
      </c>
      <c r="I851" s="71">
        <v>0</v>
      </c>
      <c r="J851" s="71">
        <v>0</v>
      </c>
      <c r="K851" s="71">
        <v>1</v>
      </c>
      <c r="L851" s="241">
        <v>5</v>
      </c>
    </row>
    <row r="852" spans="1:12" x14ac:dyDescent="0.15">
      <c r="A852" s="240">
        <v>40323</v>
      </c>
      <c r="B852" s="71" t="s">
        <v>742</v>
      </c>
      <c r="C852" s="71" t="s">
        <v>749</v>
      </c>
      <c r="D852" s="71">
        <v>248.17471444662888</v>
      </c>
      <c r="E852" s="71">
        <v>3.6663636359999998</v>
      </c>
      <c r="F852" s="71">
        <v>1</v>
      </c>
      <c r="G852" s="71">
        <v>0</v>
      </c>
      <c r="H852" s="71">
        <v>0</v>
      </c>
      <c r="I852" s="71">
        <v>0</v>
      </c>
      <c r="J852" s="71">
        <v>0</v>
      </c>
      <c r="K852" s="71">
        <v>1</v>
      </c>
      <c r="L852" s="241">
        <v>5</v>
      </c>
    </row>
    <row r="853" spans="1:12" x14ac:dyDescent="0.15">
      <c r="A853" s="240">
        <v>40330</v>
      </c>
      <c r="B853" s="71" t="s">
        <v>742</v>
      </c>
      <c r="C853" s="71" t="s">
        <v>749</v>
      </c>
      <c r="D853" s="71">
        <v>278.14696766500168</v>
      </c>
      <c r="E853" s="71">
        <v>3.794</v>
      </c>
      <c r="F853" s="71">
        <v>1</v>
      </c>
      <c r="G853" s="71">
        <v>0</v>
      </c>
      <c r="H853" s="71">
        <v>0</v>
      </c>
      <c r="I853" s="71">
        <v>0</v>
      </c>
      <c r="J853" s="71">
        <v>0</v>
      </c>
      <c r="K853" s="71">
        <v>1</v>
      </c>
      <c r="L853" s="241">
        <v>5</v>
      </c>
    </row>
    <row r="854" spans="1:12" x14ac:dyDescent="0.15">
      <c r="A854" s="240">
        <v>40337</v>
      </c>
      <c r="B854" s="71" t="s">
        <v>742</v>
      </c>
      <c r="C854" s="71" t="s">
        <v>749</v>
      </c>
      <c r="D854" s="71">
        <v>275.66126852782827</v>
      </c>
      <c r="E854" s="71">
        <v>4.03</v>
      </c>
      <c r="F854" s="71">
        <v>1</v>
      </c>
      <c r="G854" s="71">
        <v>0</v>
      </c>
      <c r="H854" s="71">
        <v>0</v>
      </c>
      <c r="I854" s="71">
        <v>0</v>
      </c>
      <c r="J854" s="71">
        <v>0</v>
      </c>
      <c r="K854" s="71">
        <v>1</v>
      </c>
      <c r="L854" s="241">
        <v>5</v>
      </c>
    </row>
    <row r="855" spans="1:12" x14ac:dyDescent="0.15">
      <c r="A855" s="240">
        <v>40344</v>
      </c>
      <c r="B855" s="71" t="s">
        <v>742</v>
      </c>
      <c r="C855" s="71" t="s">
        <v>749</v>
      </c>
      <c r="D855" s="71">
        <v>325.03973275525487</v>
      </c>
      <c r="E855" s="71">
        <v>3.63</v>
      </c>
      <c r="F855" s="71">
        <v>1</v>
      </c>
      <c r="G855" s="71">
        <v>0</v>
      </c>
      <c r="H855" s="71">
        <v>1</v>
      </c>
      <c r="I855" s="71">
        <v>0</v>
      </c>
      <c r="J855" s="71">
        <v>0</v>
      </c>
      <c r="K855" s="71">
        <v>1</v>
      </c>
      <c r="L855" s="241">
        <v>5</v>
      </c>
    </row>
    <row r="856" spans="1:12" x14ac:dyDescent="0.15">
      <c r="A856" s="240">
        <v>40351</v>
      </c>
      <c r="B856" s="71" t="s">
        <v>742</v>
      </c>
      <c r="C856" s="71" t="s">
        <v>749</v>
      </c>
      <c r="D856" s="71">
        <v>336.94447229060336</v>
      </c>
      <c r="E856" s="71">
        <v>4.03</v>
      </c>
      <c r="F856" s="71">
        <v>1</v>
      </c>
      <c r="G856" s="71">
        <v>0</v>
      </c>
      <c r="H856" s="71">
        <v>0</v>
      </c>
      <c r="I856" s="71">
        <v>1</v>
      </c>
      <c r="J856" s="71">
        <v>0</v>
      </c>
      <c r="K856" s="71">
        <v>1</v>
      </c>
      <c r="L856" s="241">
        <v>5</v>
      </c>
    </row>
    <row r="857" spans="1:12" x14ac:dyDescent="0.15">
      <c r="A857" s="240">
        <v>40358</v>
      </c>
      <c r="B857" s="71" t="s">
        <v>742</v>
      </c>
      <c r="C857" s="71" t="s">
        <v>749</v>
      </c>
      <c r="D857" s="71">
        <v>304.84372440863598</v>
      </c>
      <c r="E857" s="71">
        <v>4.2122222220000003</v>
      </c>
      <c r="F857" s="71">
        <v>1</v>
      </c>
      <c r="G857" s="71">
        <v>0</v>
      </c>
      <c r="H857" s="71">
        <v>0</v>
      </c>
      <c r="I857" s="71">
        <v>1</v>
      </c>
      <c r="J857" s="71">
        <v>0</v>
      </c>
      <c r="K857" s="71">
        <v>1</v>
      </c>
      <c r="L857" s="241">
        <v>5</v>
      </c>
    </row>
    <row r="858" spans="1:12" x14ac:dyDescent="0.15">
      <c r="A858" s="240">
        <v>40365</v>
      </c>
      <c r="B858" s="71" t="s">
        <v>742</v>
      </c>
      <c r="C858" s="71" t="s">
        <v>749</v>
      </c>
      <c r="D858" s="71">
        <v>257.52693757002027</v>
      </c>
      <c r="E858" s="71">
        <v>4.0199999999999996</v>
      </c>
      <c r="F858" s="71">
        <v>1</v>
      </c>
      <c r="G858" s="71">
        <v>0</v>
      </c>
      <c r="H858" s="71">
        <v>0</v>
      </c>
      <c r="I858" s="71">
        <v>1</v>
      </c>
      <c r="J858" s="71">
        <v>0</v>
      </c>
      <c r="K858" s="71">
        <v>1</v>
      </c>
      <c r="L858" s="241">
        <v>5</v>
      </c>
    </row>
    <row r="859" spans="1:12" x14ac:dyDescent="0.15">
      <c r="A859" s="240">
        <v>40372</v>
      </c>
      <c r="B859" s="71" t="s">
        <v>742</v>
      </c>
      <c r="C859" s="71" t="s">
        <v>749</v>
      </c>
      <c r="D859" s="71">
        <v>280.49607322898152</v>
      </c>
      <c r="E859" s="71">
        <v>4.0162500000000003</v>
      </c>
      <c r="F859" s="71">
        <v>1</v>
      </c>
      <c r="G859" s="71">
        <v>0</v>
      </c>
      <c r="H859" s="71">
        <v>0</v>
      </c>
      <c r="I859" s="71">
        <v>0</v>
      </c>
      <c r="J859" s="71">
        <v>1</v>
      </c>
      <c r="K859" s="71">
        <v>1</v>
      </c>
      <c r="L859" s="241">
        <v>5</v>
      </c>
    </row>
    <row r="860" spans="1:12" x14ac:dyDescent="0.15">
      <c r="A860" s="240">
        <v>40302</v>
      </c>
      <c r="B860" s="71" t="s">
        <v>742</v>
      </c>
      <c r="C860" s="71" t="s">
        <v>750</v>
      </c>
      <c r="D860" s="71">
        <v>234.36817392164625</v>
      </c>
      <c r="E860" s="71">
        <v>4.2042857140000001</v>
      </c>
      <c r="F860" s="71">
        <v>0</v>
      </c>
      <c r="G860" s="71">
        <v>0</v>
      </c>
      <c r="H860" s="71">
        <v>0</v>
      </c>
      <c r="I860" s="71">
        <v>0</v>
      </c>
      <c r="J860" s="71">
        <v>0</v>
      </c>
      <c r="K860" s="71">
        <v>1</v>
      </c>
      <c r="L860" s="241">
        <v>2</v>
      </c>
    </row>
    <row r="861" spans="1:12" x14ac:dyDescent="0.15">
      <c r="A861" s="240">
        <v>40309</v>
      </c>
      <c r="B861" s="71" t="s">
        <v>742</v>
      </c>
      <c r="C861" s="71" t="s">
        <v>750</v>
      </c>
      <c r="D861" s="71">
        <v>240.35825174778387</v>
      </c>
      <c r="E861" s="71">
        <v>4.181666667</v>
      </c>
      <c r="F861" s="71">
        <v>0</v>
      </c>
      <c r="G861" s="71">
        <v>0</v>
      </c>
      <c r="H861" s="71">
        <v>0</v>
      </c>
      <c r="I861" s="71">
        <v>0</v>
      </c>
      <c r="J861" s="71">
        <v>0</v>
      </c>
      <c r="K861" s="71">
        <v>1</v>
      </c>
      <c r="L861" s="241">
        <v>2</v>
      </c>
    </row>
    <row r="862" spans="1:12" x14ac:dyDescent="0.15">
      <c r="A862" s="240">
        <v>40316</v>
      </c>
      <c r="B862" s="71" t="s">
        <v>742</v>
      </c>
      <c r="C862" s="71" t="s">
        <v>750</v>
      </c>
      <c r="D862" s="71">
        <v>212.82588288712984</v>
      </c>
      <c r="E862" s="71">
        <v>3.9242857139999998</v>
      </c>
      <c r="F862" s="71">
        <v>0</v>
      </c>
      <c r="G862" s="71">
        <v>0</v>
      </c>
      <c r="H862" s="71">
        <v>0</v>
      </c>
      <c r="I862" s="71">
        <v>0</v>
      </c>
      <c r="J862" s="71">
        <v>0</v>
      </c>
      <c r="K862" s="71">
        <v>1</v>
      </c>
      <c r="L862" s="241">
        <v>2</v>
      </c>
    </row>
    <row r="863" spans="1:12" x14ac:dyDescent="0.15">
      <c r="A863" s="240">
        <v>40323</v>
      </c>
      <c r="B863" s="71" t="s">
        <v>742</v>
      </c>
      <c r="C863" s="71" t="s">
        <v>750</v>
      </c>
      <c r="D863" s="71">
        <v>213.59333551683733</v>
      </c>
      <c r="E863" s="71">
        <v>3.8842857139999998</v>
      </c>
      <c r="F863" s="71">
        <v>1</v>
      </c>
      <c r="G863" s="71">
        <v>0</v>
      </c>
      <c r="H863" s="71">
        <v>0</v>
      </c>
      <c r="I863" s="71">
        <v>0</v>
      </c>
      <c r="J863" s="71">
        <v>0</v>
      </c>
      <c r="K863" s="71">
        <v>1</v>
      </c>
      <c r="L863" s="241">
        <v>2</v>
      </c>
    </row>
    <row r="864" spans="1:12" x14ac:dyDescent="0.15">
      <c r="A864" s="240">
        <v>40330</v>
      </c>
      <c r="B864" s="71" t="s">
        <v>742</v>
      </c>
      <c r="C864" s="71" t="s">
        <v>750</v>
      </c>
      <c r="D864" s="71">
        <v>202.78247809055952</v>
      </c>
      <c r="E864" s="71">
        <v>3.464</v>
      </c>
      <c r="F864" s="71">
        <v>1</v>
      </c>
      <c r="G864" s="71">
        <v>0</v>
      </c>
      <c r="H864" s="71">
        <v>0</v>
      </c>
      <c r="I864" s="71">
        <v>0</v>
      </c>
      <c r="J864" s="71">
        <v>0</v>
      </c>
      <c r="K864" s="71">
        <v>1</v>
      </c>
      <c r="L864" s="241">
        <v>2</v>
      </c>
    </row>
    <row r="865" spans="1:12" x14ac:dyDescent="0.15">
      <c r="A865" s="240">
        <v>40337</v>
      </c>
      <c r="B865" s="71" t="s">
        <v>742</v>
      </c>
      <c r="C865" s="71" t="s">
        <v>750</v>
      </c>
      <c r="D865" s="71">
        <v>172.89299098579787</v>
      </c>
      <c r="E865" s="71">
        <v>3.66</v>
      </c>
      <c r="F865" s="71">
        <v>1</v>
      </c>
      <c r="G865" s="71">
        <v>0</v>
      </c>
      <c r="H865" s="71">
        <v>0</v>
      </c>
      <c r="I865" s="71">
        <v>0</v>
      </c>
      <c r="J865" s="71">
        <v>0</v>
      </c>
      <c r="K865" s="71">
        <v>1</v>
      </c>
      <c r="L865" s="241">
        <v>2</v>
      </c>
    </row>
    <row r="866" spans="1:12" x14ac:dyDescent="0.15">
      <c r="A866" s="240">
        <v>40344</v>
      </c>
      <c r="B866" s="71" t="s">
        <v>742</v>
      </c>
      <c r="C866" s="71" t="s">
        <v>750</v>
      </c>
      <c r="D866" s="71">
        <v>270.36572840572046</v>
      </c>
      <c r="E866" s="71">
        <v>3.6233333330000002</v>
      </c>
      <c r="F866" s="71">
        <v>1</v>
      </c>
      <c r="G866" s="71">
        <v>0</v>
      </c>
      <c r="H866" s="71">
        <v>0</v>
      </c>
      <c r="I866" s="71">
        <v>0</v>
      </c>
      <c r="J866" s="71">
        <v>0</v>
      </c>
      <c r="K866" s="71">
        <v>1</v>
      </c>
      <c r="L866" s="241">
        <v>2</v>
      </c>
    </row>
    <row r="867" spans="1:12" x14ac:dyDescent="0.15">
      <c r="A867" s="240">
        <v>40351</v>
      </c>
      <c r="B867" s="71" t="s">
        <v>742</v>
      </c>
      <c r="C867" s="71" t="s">
        <v>750</v>
      </c>
      <c r="D867" s="71">
        <v>280.23676981467042</v>
      </c>
      <c r="E867" s="71">
        <v>3.96</v>
      </c>
      <c r="F867" s="71">
        <v>1</v>
      </c>
      <c r="G867" s="71">
        <v>0</v>
      </c>
      <c r="H867" s="71">
        <v>0</v>
      </c>
      <c r="I867" s="71">
        <v>0</v>
      </c>
      <c r="J867" s="71">
        <v>0</v>
      </c>
      <c r="K867" s="71">
        <v>1</v>
      </c>
      <c r="L867" s="241">
        <v>2</v>
      </c>
    </row>
    <row r="868" spans="1:12" x14ac:dyDescent="0.15">
      <c r="A868" s="240">
        <v>40358</v>
      </c>
      <c r="B868" s="71" t="s">
        <v>742</v>
      </c>
      <c r="C868" s="71" t="s">
        <v>750</v>
      </c>
      <c r="D868" s="71">
        <v>350.55099080856598</v>
      </c>
      <c r="E868" s="71">
        <v>3.629</v>
      </c>
      <c r="F868" s="71">
        <v>1</v>
      </c>
      <c r="G868" s="71">
        <v>0</v>
      </c>
      <c r="H868" s="71">
        <v>1</v>
      </c>
      <c r="I868" s="71">
        <v>0</v>
      </c>
      <c r="J868" s="71">
        <v>0</v>
      </c>
      <c r="K868" s="71">
        <v>1</v>
      </c>
      <c r="L868" s="241">
        <v>2</v>
      </c>
    </row>
    <row r="869" spans="1:12" x14ac:dyDescent="0.15">
      <c r="A869" s="240">
        <v>40365</v>
      </c>
      <c r="B869" s="71" t="s">
        <v>742</v>
      </c>
      <c r="C869" s="71" t="s">
        <v>750</v>
      </c>
      <c r="D869" s="71">
        <v>351.30307609863956</v>
      </c>
      <c r="E869" s="71">
        <v>3.0049999999999999</v>
      </c>
      <c r="F869" s="71">
        <v>1</v>
      </c>
      <c r="G869" s="71">
        <v>0</v>
      </c>
      <c r="H869" s="71">
        <v>0</v>
      </c>
      <c r="I869" s="71">
        <v>1</v>
      </c>
      <c r="J869" s="71">
        <v>0</v>
      </c>
      <c r="K869" s="71">
        <v>1</v>
      </c>
      <c r="L869" s="241">
        <v>2</v>
      </c>
    </row>
    <row r="870" spans="1:12" x14ac:dyDescent="0.15">
      <c r="A870" s="240">
        <v>40372</v>
      </c>
      <c r="B870" s="71" t="s">
        <v>742</v>
      </c>
      <c r="C870" s="71" t="s">
        <v>750</v>
      </c>
      <c r="D870" s="71">
        <v>313.2871856579099</v>
      </c>
      <c r="E870" s="71">
        <v>3.1419999999999999</v>
      </c>
      <c r="F870" s="71">
        <v>1</v>
      </c>
      <c r="G870" s="71">
        <v>0</v>
      </c>
      <c r="H870" s="71">
        <v>0</v>
      </c>
      <c r="I870" s="71">
        <v>1</v>
      </c>
      <c r="J870" s="71">
        <v>0</v>
      </c>
      <c r="K870" s="71">
        <v>1</v>
      </c>
      <c r="L870" s="241">
        <v>2</v>
      </c>
    </row>
    <row r="871" spans="1:12" x14ac:dyDescent="0.15">
      <c r="A871" s="240">
        <v>40302</v>
      </c>
      <c r="B871" s="71" t="s">
        <v>742</v>
      </c>
      <c r="C871" s="71" t="s">
        <v>751</v>
      </c>
      <c r="D871" s="71">
        <v>206.85485160026474</v>
      </c>
      <c r="E871" s="71">
        <v>4.7328571430000004</v>
      </c>
      <c r="F871" s="71">
        <v>0</v>
      </c>
      <c r="G871" s="71">
        <v>0</v>
      </c>
      <c r="H871" s="71">
        <v>0</v>
      </c>
      <c r="I871" s="71">
        <v>0</v>
      </c>
      <c r="J871" s="71">
        <v>0</v>
      </c>
      <c r="K871" s="71">
        <v>2</v>
      </c>
      <c r="L871" s="241">
        <v>3</v>
      </c>
    </row>
    <row r="872" spans="1:12" x14ac:dyDescent="0.15">
      <c r="A872" s="240">
        <v>40309</v>
      </c>
      <c r="B872" s="71" t="s">
        <v>742</v>
      </c>
      <c r="C872" s="71" t="s">
        <v>751</v>
      </c>
      <c r="D872" s="71">
        <v>142.74466259605006</v>
      </c>
      <c r="E872" s="71">
        <v>4.1614285710000001</v>
      </c>
      <c r="F872" s="71">
        <v>0</v>
      </c>
      <c r="G872" s="71">
        <v>0</v>
      </c>
      <c r="H872" s="71">
        <v>0</v>
      </c>
      <c r="I872" s="71">
        <v>0</v>
      </c>
      <c r="J872" s="71">
        <v>0</v>
      </c>
      <c r="K872" s="71">
        <v>2</v>
      </c>
      <c r="L872" s="241">
        <v>3</v>
      </c>
    </row>
    <row r="873" spans="1:12" x14ac:dyDescent="0.15">
      <c r="A873" s="240">
        <v>40316</v>
      </c>
      <c r="B873" s="71" t="s">
        <v>742</v>
      </c>
      <c r="C873" s="71" t="s">
        <v>751</v>
      </c>
      <c r="D873" s="71">
        <v>227.90986270015858</v>
      </c>
      <c r="E873" s="71">
        <v>3.8814285709999998</v>
      </c>
      <c r="F873" s="71">
        <v>0</v>
      </c>
      <c r="G873" s="71">
        <v>0</v>
      </c>
      <c r="H873" s="71">
        <v>0</v>
      </c>
      <c r="I873" s="71">
        <v>0</v>
      </c>
      <c r="J873" s="71">
        <v>0</v>
      </c>
      <c r="K873" s="71">
        <v>2</v>
      </c>
      <c r="L873" s="241">
        <v>3</v>
      </c>
    </row>
    <row r="874" spans="1:12" x14ac:dyDescent="0.15">
      <c r="A874" s="240">
        <v>40323</v>
      </c>
      <c r="B874" s="71" t="s">
        <v>742</v>
      </c>
      <c r="C874" s="71" t="s">
        <v>751</v>
      </c>
      <c r="D874" s="71">
        <v>223.9126389906113</v>
      </c>
      <c r="E874" s="71">
        <v>4.1449999999999996</v>
      </c>
      <c r="F874" s="71">
        <v>1</v>
      </c>
      <c r="G874" s="71">
        <v>0</v>
      </c>
      <c r="H874" s="71">
        <v>0</v>
      </c>
      <c r="I874" s="71">
        <v>0</v>
      </c>
      <c r="J874" s="71">
        <v>0</v>
      </c>
      <c r="K874" s="71">
        <v>2</v>
      </c>
      <c r="L874" s="241">
        <v>3</v>
      </c>
    </row>
    <row r="875" spans="1:12" x14ac:dyDescent="0.15">
      <c r="A875" s="240">
        <v>40330</v>
      </c>
      <c r="B875" s="71" t="s">
        <v>742</v>
      </c>
      <c r="C875" s="71" t="s">
        <v>751</v>
      </c>
      <c r="D875" s="71">
        <v>220.86505026355866</v>
      </c>
      <c r="E875" s="71">
        <v>3.8814285709999998</v>
      </c>
      <c r="F875" s="71">
        <v>1</v>
      </c>
      <c r="G875" s="71">
        <v>0</v>
      </c>
      <c r="H875" s="71">
        <v>0</v>
      </c>
      <c r="I875" s="71">
        <v>0</v>
      </c>
      <c r="J875" s="71">
        <v>0</v>
      </c>
      <c r="K875" s="71">
        <v>2</v>
      </c>
      <c r="L875" s="241">
        <v>3</v>
      </c>
    </row>
    <row r="876" spans="1:12" x14ac:dyDescent="0.15">
      <c r="A876" s="240">
        <v>40337</v>
      </c>
      <c r="B876" s="71" t="s">
        <v>742</v>
      </c>
      <c r="C876" s="71" t="s">
        <v>751</v>
      </c>
      <c r="D876" s="71">
        <v>229.21950133471654</v>
      </c>
      <c r="E876" s="71">
        <v>4.1900000000000004</v>
      </c>
      <c r="F876" s="71">
        <v>1</v>
      </c>
      <c r="G876" s="71">
        <v>0</v>
      </c>
      <c r="H876" s="71">
        <v>0</v>
      </c>
      <c r="I876" s="71">
        <v>0</v>
      </c>
      <c r="J876" s="71">
        <v>0</v>
      </c>
      <c r="K876" s="71">
        <v>2</v>
      </c>
      <c r="L876" s="241">
        <v>3</v>
      </c>
    </row>
    <row r="877" spans="1:12" x14ac:dyDescent="0.15">
      <c r="A877" s="240">
        <v>40344</v>
      </c>
      <c r="B877" s="71" t="s">
        <v>742</v>
      </c>
      <c r="C877" s="71" t="s">
        <v>751</v>
      </c>
      <c r="D877" s="71">
        <v>224.88853710671569</v>
      </c>
      <c r="E877" s="71">
        <v>4.1614285710000001</v>
      </c>
      <c r="F877" s="71">
        <v>1</v>
      </c>
      <c r="G877" s="71">
        <v>0</v>
      </c>
      <c r="H877" s="71">
        <v>0</v>
      </c>
      <c r="I877" s="71">
        <v>0</v>
      </c>
      <c r="J877" s="71">
        <v>0</v>
      </c>
      <c r="K877" s="71">
        <v>2</v>
      </c>
      <c r="L877" s="241">
        <v>3</v>
      </c>
    </row>
    <row r="878" spans="1:12" x14ac:dyDescent="0.15">
      <c r="A878" s="240">
        <v>40351</v>
      </c>
      <c r="B878" s="71" t="s">
        <v>742</v>
      </c>
      <c r="C878" s="71" t="s">
        <v>751</v>
      </c>
      <c r="D878" s="71">
        <v>241.56974188162042</v>
      </c>
      <c r="E878" s="71">
        <v>4.1614285710000001</v>
      </c>
      <c r="F878" s="71">
        <v>1</v>
      </c>
      <c r="G878" s="71">
        <v>0</v>
      </c>
      <c r="H878" s="71">
        <v>0</v>
      </c>
      <c r="I878" s="71">
        <v>0</v>
      </c>
      <c r="J878" s="71">
        <v>0</v>
      </c>
      <c r="K878" s="71">
        <v>2</v>
      </c>
      <c r="L878" s="241">
        <v>3</v>
      </c>
    </row>
    <row r="879" spans="1:12" x14ac:dyDescent="0.15">
      <c r="A879" s="240">
        <v>40358</v>
      </c>
      <c r="B879" s="71" t="s">
        <v>742</v>
      </c>
      <c r="C879" s="71" t="s">
        <v>751</v>
      </c>
      <c r="D879" s="71">
        <v>230.10048123327263</v>
      </c>
      <c r="E879" s="71">
        <v>4.1614285710000001</v>
      </c>
      <c r="F879" s="71">
        <v>1</v>
      </c>
      <c r="G879" s="71">
        <v>0</v>
      </c>
      <c r="H879" s="71">
        <v>0</v>
      </c>
      <c r="I879" s="71">
        <v>0</v>
      </c>
      <c r="J879" s="71">
        <v>0</v>
      </c>
      <c r="K879" s="71">
        <v>2</v>
      </c>
      <c r="L879" s="241">
        <v>3</v>
      </c>
    </row>
    <row r="880" spans="1:12" x14ac:dyDescent="0.15">
      <c r="A880" s="240">
        <v>40365</v>
      </c>
      <c r="B880" s="71" t="s">
        <v>742</v>
      </c>
      <c r="C880" s="71" t="s">
        <v>751</v>
      </c>
      <c r="D880" s="71">
        <v>308.24658556892086</v>
      </c>
      <c r="E880" s="71">
        <v>3.7450000000000001</v>
      </c>
      <c r="F880" s="71">
        <v>1</v>
      </c>
      <c r="G880" s="71">
        <v>0</v>
      </c>
      <c r="H880" s="71">
        <v>0</v>
      </c>
      <c r="I880" s="71">
        <v>0</v>
      </c>
      <c r="J880" s="71">
        <v>0</v>
      </c>
      <c r="K880" s="71">
        <v>2</v>
      </c>
      <c r="L880" s="241">
        <v>3</v>
      </c>
    </row>
    <row r="881" spans="1:12" x14ac:dyDescent="0.15">
      <c r="A881" s="240">
        <v>40372</v>
      </c>
      <c r="B881" s="71" t="s">
        <v>742</v>
      </c>
      <c r="C881" s="71" t="s">
        <v>751</v>
      </c>
      <c r="D881" s="71">
        <v>326.65294605776489</v>
      </c>
      <c r="E881" s="71">
        <v>3.7450000000000001</v>
      </c>
      <c r="F881" s="71">
        <v>1</v>
      </c>
      <c r="G881" s="71">
        <v>0</v>
      </c>
      <c r="H881" s="71">
        <v>0</v>
      </c>
      <c r="I881" s="71">
        <v>0</v>
      </c>
      <c r="J881" s="71">
        <v>0</v>
      </c>
      <c r="K881" s="71">
        <v>2</v>
      </c>
      <c r="L881" s="241">
        <v>3</v>
      </c>
    </row>
    <row r="882" spans="1:12" x14ac:dyDescent="0.15">
      <c r="A882" s="240">
        <v>40302</v>
      </c>
      <c r="B882" s="71" t="s">
        <v>742</v>
      </c>
      <c r="C882" s="71" t="s">
        <v>752</v>
      </c>
      <c r="D882" s="71">
        <v>120.51899294525484</v>
      </c>
      <c r="E882" s="71">
        <v>4.1614285710000001</v>
      </c>
      <c r="F882" s="71">
        <v>0</v>
      </c>
      <c r="G882" s="71">
        <v>0</v>
      </c>
      <c r="H882" s="71">
        <v>0</v>
      </c>
      <c r="I882" s="71">
        <v>0</v>
      </c>
      <c r="J882" s="71">
        <v>1</v>
      </c>
      <c r="K882" s="71">
        <v>1</v>
      </c>
      <c r="L882" s="241">
        <v>1</v>
      </c>
    </row>
    <row r="883" spans="1:12" x14ac:dyDescent="0.15">
      <c r="A883" s="240">
        <v>40309</v>
      </c>
      <c r="B883" s="71" t="s">
        <v>742</v>
      </c>
      <c r="C883" s="71" t="s">
        <v>752</v>
      </c>
      <c r="D883" s="71">
        <v>199.31599103370235</v>
      </c>
      <c r="E883" s="71">
        <v>4.128571429</v>
      </c>
      <c r="F883" s="71">
        <v>0</v>
      </c>
      <c r="G883" s="71">
        <v>0</v>
      </c>
      <c r="H883" s="71">
        <v>0</v>
      </c>
      <c r="I883" s="71">
        <v>0</v>
      </c>
      <c r="J883" s="71">
        <v>1</v>
      </c>
      <c r="K883" s="71">
        <v>1</v>
      </c>
      <c r="L883" s="241">
        <v>1</v>
      </c>
    </row>
    <row r="884" spans="1:12" x14ac:dyDescent="0.15">
      <c r="A884" s="240">
        <v>40316</v>
      </c>
      <c r="B884" s="71" t="s">
        <v>742</v>
      </c>
      <c r="C884" s="71" t="s">
        <v>752</v>
      </c>
      <c r="D884" s="71">
        <v>265.2078074172141</v>
      </c>
      <c r="E884" s="71">
        <v>3.8814285709999998</v>
      </c>
      <c r="F884" s="71">
        <v>0</v>
      </c>
      <c r="G884" s="71">
        <v>0</v>
      </c>
      <c r="H884" s="71">
        <v>0</v>
      </c>
      <c r="I884" s="71">
        <v>0</v>
      </c>
      <c r="J884" s="71">
        <v>0</v>
      </c>
      <c r="K884" s="71">
        <v>1</v>
      </c>
      <c r="L884" s="241">
        <v>1</v>
      </c>
    </row>
    <row r="885" spans="1:12" x14ac:dyDescent="0.15">
      <c r="A885" s="240">
        <v>40323</v>
      </c>
      <c r="B885" s="71" t="s">
        <v>742</v>
      </c>
      <c r="C885" s="71" t="s">
        <v>752</v>
      </c>
      <c r="D885" s="71">
        <v>292.62008799438132</v>
      </c>
      <c r="E885" s="71">
        <v>3.8814285709999998</v>
      </c>
      <c r="F885" s="71">
        <v>1</v>
      </c>
      <c r="G885" s="71">
        <v>0</v>
      </c>
      <c r="H885" s="71">
        <v>0</v>
      </c>
      <c r="I885" s="71">
        <v>0</v>
      </c>
      <c r="J885" s="71">
        <v>0</v>
      </c>
      <c r="K885" s="71">
        <v>1</v>
      </c>
      <c r="L885" s="241">
        <v>1</v>
      </c>
    </row>
    <row r="886" spans="1:12" x14ac:dyDescent="0.15">
      <c r="A886" s="240">
        <v>40330</v>
      </c>
      <c r="B886" s="71" t="s">
        <v>742</v>
      </c>
      <c r="C886" s="71" t="s">
        <v>752</v>
      </c>
      <c r="D886" s="71">
        <v>296.42927521325447</v>
      </c>
      <c r="E886" s="71">
        <v>3.8814285709999998</v>
      </c>
      <c r="F886" s="71">
        <v>1</v>
      </c>
      <c r="G886" s="71">
        <v>0</v>
      </c>
      <c r="H886" s="71">
        <v>0</v>
      </c>
      <c r="I886" s="71">
        <v>0</v>
      </c>
      <c r="J886" s="71">
        <v>0</v>
      </c>
      <c r="K886" s="71">
        <v>1</v>
      </c>
      <c r="L886" s="241">
        <v>1</v>
      </c>
    </row>
    <row r="887" spans="1:12" x14ac:dyDescent="0.15">
      <c r="A887" s="240">
        <v>40337</v>
      </c>
      <c r="B887" s="71" t="s">
        <v>742</v>
      </c>
      <c r="C887" s="71" t="s">
        <v>752</v>
      </c>
      <c r="D887" s="71">
        <v>349.29649762786892</v>
      </c>
      <c r="E887" s="71">
        <v>4.125714286</v>
      </c>
      <c r="F887" s="71">
        <v>1</v>
      </c>
      <c r="G887" s="71">
        <v>0</v>
      </c>
      <c r="H887" s="71">
        <v>1</v>
      </c>
      <c r="I887" s="71">
        <v>0</v>
      </c>
      <c r="J887" s="71">
        <v>0</v>
      </c>
      <c r="K887" s="71">
        <v>1</v>
      </c>
      <c r="L887" s="241">
        <v>1</v>
      </c>
    </row>
    <row r="888" spans="1:12" x14ac:dyDescent="0.15">
      <c r="A888" s="240">
        <v>40344</v>
      </c>
      <c r="B888" s="71" t="s">
        <v>742</v>
      </c>
      <c r="C888" s="71" t="s">
        <v>752</v>
      </c>
      <c r="D888" s="71">
        <v>284.12361474754738</v>
      </c>
      <c r="E888" s="71">
        <v>4.1614285710000001</v>
      </c>
      <c r="F888" s="71">
        <v>1</v>
      </c>
      <c r="G888" s="71">
        <v>0</v>
      </c>
      <c r="H888" s="71">
        <v>0</v>
      </c>
      <c r="I888" s="71">
        <v>1</v>
      </c>
      <c r="J888" s="71">
        <v>0</v>
      </c>
      <c r="K888" s="71">
        <v>1</v>
      </c>
      <c r="L888" s="241">
        <v>1</v>
      </c>
    </row>
    <row r="889" spans="1:12" x14ac:dyDescent="0.15">
      <c r="A889" s="240">
        <v>40351</v>
      </c>
      <c r="B889" s="71" t="s">
        <v>742</v>
      </c>
      <c r="C889" s="71" t="s">
        <v>752</v>
      </c>
      <c r="D889" s="71">
        <v>302.02682443031557</v>
      </c>
      <c r="E889" s="71">
        <v>4.1614285710000001</v>
      </c>
      <c r="F889" s="71">
        <v>1</v>
      </c>
      <c r="G889" s="71">
        <v>0</v>
      </c>
      <c r="H889" s="71">
        <v>0</v>
      </c>
      <c r="I889" s="71">
        <v>1</v>
      </c>
      <c r="J889" s="71">
        <v>0</v>
      </c>
      <c r="K889" s="71">
        <v>1</v>
      </c>
      <c r="L889" s="241">
        <v>1</v>
      </c>
    </row>
    <row r="890" spans="1:12" x14ac:dyDescent="0.15">
      <c r="A890" s="240">
        <v>40358</v>
      </c>
      <c r="B890" s="71" t="s">
        <v>742</v>
      </c>
      <c r="C890" s="71" t="s">
        <v>752</v>
      </c>
      <c r="D890" s="71">
        <v>262.65703595214245</v>
      </c>
      <c r="E890" s="71">
        <v>4.1614285710000001</v>
      </c>
      <c r="F890" s="71">
        <v>1</v>
      </c>
      <c r="G890" s="71">
        <v>0</v>
      </c>
      <c r="H890" s="71">
        <v>0</v>
      </c>
      <c r="I890" s="71">
        <v>1</v>
      </c>
      <c r="J890" s="71">
        <v>0</v>
      </c>
      <c r="K890" s="71">
        <v>1</v>
      </c>
      <c r="L890" s="241">
        <v>1</v>
      </c>
    </row>
    <row r="891" spans="1:12" x14ac:dyDescent="0.15">
      <c r="A891" s="240">
        <v>40365</v>
      </c>
      <c r="B891" s="71" t="s">
        <v>742</v>
      </c>
      <c r="C891" s="71" t="s">
        <v>752</v>
      </c>
      <c r="D891" s="71">
        <v>377.139476472588</v>
      </c>
      <c r="E891" s="71">
        <v>3.826666667</v>
      </c>
      <c r="F891" s="71">
        <v>1</v>
      </c>
      <c r="G891" s="71">
        <v>0</v>
      </c>
      <c r="H891" s="71">
        <v>0</v>
      </c>
      <c r="I891" s="71">
        <v>0</v>
      </c>
      <c r="J891" s="71">
        <v>1</v>
      </c>
      <c r="K891" s="71">
        <v>1</v>
      </c>
      <c r="L891" s="241">
        <v>1</v>
      </c>
    </row>
    <row r="892" spans="1:12" x14ac:dyDescent="0.15">
      <c r="A892" s="240">
        <v>40372</v>
      </c>
      <c r="B892" s="71" t="s">
        <v>742</v>
      </c>
      <c r="C892" s="71" t="s">
        <v>752</v>
      </c>
      <c r="D892" s="71">
        <v>327.86669151320319</v>
      </c>
      <c r="E892" s="71">
        <v>3.5185714290000001</v>
      </c>
      <c r="F892" s="71">
        <v>1</v>
      </c>
      <c r="G892" s="71">
        <v>0</v>
      </c>
      <c r="H892" s="71">
        <v>0</v>
      </c>
      <c r="I892" s="71">
        <v>0</v>
      </c>
      <c r="J892" s="71">
        <v>1</v>
      </c>
      <c r="K892" s="71">
        <v>1</v>
      </c>
      <c r="L892" s="241">
        <v>1</v>
      </c>
    </row>
    <row r="893" spans="1:12" x14ac:dyDescent="0.15">
      <c r="A893" s="240">
        <v>40302</v>
      </c>
      <c r="B893" s="71" t="s">
        <v>753</v>
      </c>
      <c r="C893" s="71" t="s">
        <v>754</v>
      </c>
      <c r="D893" s="71">
        <v>178.29670585357894</v>
      </c>
      <c r="E893" s="71">
        <v>4.8361538460000002</v>
      </c>
      <c r="F893" s="71">
        <v>1</v>
      </c>
      <c r="G893" s="71">
        <v>0</v>
      </c>
      <c r="H893" s="71">
        <v>0</v>
      </c>
      <c r="I893" s="71">
        <v>0</v>
      </c>
      <c r="J893" s="71">
        <v>0</v>
      </c>
      <c r="K893" s="71">
        <v>1</v>
      </c>
      <c r="L893" s="241">
        <v>2</v>
      </c>
    </row>
    <row r="894" spans="1:12" x14ac:dyDescent="0.15">
      <c r="A894" s="240">
        <v>40309</v>
      </c>
      <c r="B894" s="71" t="s">
        <v>753</v>
      </c>
      <c r="C894" s="71" t="s">
        <v>754</v>
      </c>
      <c r="D894" s="71">
        <v>198.50634000008165</v>
      </c>
      <c r="E894" s="71">
        <v>4.2166666670000001</v>
      </c>
      <c r="F894" s="71">
        <v>1</v>
      </c>
      <c r="G894" s="71">
        <v>0</v>
      </c>
      <c r="H894" s="71">
        <v>0</v>
      </c>
      <c r="I894" s="71">
        <v>0</v>
      </c>
      <c r="J894" s="71">
        <v>0</v>
      </c>
      <c r="K894" s="71">
        <v>1</v>
      </c>
      <c r="L894" s="241">
        <v>2</v>
      </c>
    </row>
    <row r="895" spans="1:12" x14ac:dyDescent="0.15">
      <c r="A895" s="240">
        <v>40316</v>
      </c>
      <c r="B895" s="71" t="s">
        <v>753</v>
      </c>
      <c r="C895" s="71" t="s">
        <v>754</v>
      </c>
      <c r="D895" s="71">
        <v>329.45434946502655</v>
      </c>
      <c r="E895" s="71">
        <v>4.1087499999999997</v>
      </c>
      <c r="F895" s="71">
        <v>1</v>
      </c>
      <c r="G895" s="71">
        <v>0</v>
      </c>
      <c r="H895" s="71">
        <v>0</v>
      </c>
      <c r="I895" s="71">
        <v>0</v>
      </c>
      <c r="J895" s="71">
        <v>0</v>
      </c>
      <c r="K895" s="71">
        <v>1</v>
      </c>
      <c r="L895" s="241">
        <v>2</v>
      </c>
    </row>
    <row r="896" spans="1:12" x14ac:dyDescent="0.15">
      <c r="A896" s="240">
        <v>40323</v>
      </c>
      <c r="B896" s="71" t="s">
        <v>753</v>
      </c>
      <c r="C896" s="71" t="s">
        <v>754</v>
      </c>
      <c r="D896" s="71">
        <v>241.51370533549425</v>
      </c>
      <c r="E896" s="71">
        <v>4.1087499999999997</v>
      </c>
      <c r="F896" s="71">
        <v>1</v>
      </c>
      <c r="G896" s="71">
        <v>0</v>
      </c>
      <c r="H896" s="71">
        <v>0</v>
      </c>
      <c r="I896" s="71">
        <v>0</v>
      </c>
      <c r="J896" s="71">
        <v>0</v>
      </c>
      <c r="K896" s="71">
        <v>1</v>
      </c>
      <c r="L896" s="241">
        <v>2</v>
      </c>
    </row>
    <row r="897" spans="1:12" x14ac:dyDescent="0.15">
      <c r="A897" s="240">
        <v>40330</v>
      </c>
      <c r="B897" s="71" t="s">
        <v>753</v>
      </c>
      <c r="C897" s="71" t="s">
        <v>754</v>
      </c>
      <c r="D897" s="71">
        <v>180.82678849892994</v>
      </c>
      <c r="E897" s="71">
        <v>4.1087499999999997</v>
      </c>
      <c r="F897" s="71">
        <v>1</v>
      </c>
      <c r="G897" s="71">
        <v>0</v>
      </c>
      <c r="H897" s="71">
        <v>0</v>
      </c>
      <c r="I897" s="71">
        <v>0</v>
      </c>
      <c r="J897" s="71">
        <v>0</v>
      </c>
      <c r="K897" s="71">
        <v>1</v>
      </c>
      <c r="L897" s="241">
        <v>2</v>
      </c>
    </row>
    <row r="898" spans="1:12" x14ac:dyDescent="0.15">
      <c r="A898" s="240">
        <v>40337</v>
      </c>
      <c r="B898" s="71" t="s">
        <v>753</v>
      </c>
      <c r="C898" s="71" t="s">
        <v>754</v>
      </c>
      <c r="D898" s="71">
        <v>226.09586664201674</v>
      </c>
      <c r="E898" s="71">
        <v>4.5633333330000001</v>
      </c>
      <c r="F898" s="71">
        <v>1</v>
      </c>
      <c r="G898" s="71">
        <v>0</v>
      </c>
      <c r="H898" s="71">
        <v>0</v>
      </c>
      <c r="I898" s="71">
        <v>0</v>
      </c>
      <c r="J898" s="71">
        <v>0</v>
      </c>
      <c r="K898" s="71">
        <v>1</v>
      </c>
      <c r="L898" s="241">
        <v>2</v>
      </c>
    </row>
    <row r="899" spans="1:12" x14ac:dyDescent="0.15">
      <c r="A899" s="240">
        <v>40344</v>
      </c>
      <c r="B899" s="71" t="s">
        <v>753</v>
      </c>
      <c r="C899" s="71" t="s">
        <v>754</v>
      </c>
      <c r="D899" s="71">
        <v>257.02996729329459</v>
      </c>
      <c r="E899" s="71">
        <v>4.3185714290000004</v>
      </c>
      <c r="F899" s="71">
        <v>1</v>
      </c>
      <c r="G899" s="71">
        <v>0</v>
      </c>
      <c r="H899" s="71">
        <v>0</v>
      </c>
      <c r="I899" s="71">
        <v>0</v>
      </c>
      <c r="J899" s="71">
        <v>0</v>
      </c>
      <c r="K899" s="71">
        <v>1</v>
      </c>
      <c r="L899" s="241">
        <v>2</v>
      </c>
    </row>
    <row r="900" spans="1:12" x14ac:dyDescent="0.15">
      <c r="A900" s="240">
        <v>40351</v>
      </c>
      <c r="B900" s="71" t="s">
        <v>753</v>
      </c>
      <c r="C900" s="71" t="s">
        <v>754</v>
      </c>
      <c r="D900" s="71">
        <v>751.92713185185096</v>
      </c>
      <c r="E900" s="71">
        <v>4.0733333329999999</v>
      </c>
      <c r="F900" s="71">
        <v>1</v>
      </c>
      <c r="G900" s="71">
        <v>1</v>
      </c>
      <c r="H900" s="71">
        <v>1</v>
      </c>
      <c r="I900" s="71">
        <v>0</v>
      </c>
      <c r="J900" s="71">
        <v>0</v>
      </c>
      <c r="K900" s="71">
        <v>1</v>
      </c>
      <c r="L900" s="241">
        <v>2</v>
      </c>
    </row>
    <row r="901" spans="1:12" x14ac:dyDescent="0.15">
      <c r="A901" s="240">
        <v>40358</v>
      </c>
      <c r="B901" s="71" t="s">
        <v>753</v>
      </c>
      <c r="C901" s="71" t="s">
        <v>754</v>
      </c>
      <c r="D901" s="71">
        <v>789.0918702876852</v>
      </c>
      <c r="E901" s="71">
        <v>3.3940000000000001</v>
      </c>
      <c r="F901" s="71">
        <v>1</v>
      </c>
      <c r="G901" s="71">
        <v>1</v>
      </c>
      <c r="H901" s="71">
        <v>0</v>
      </c>
      <c r="I901" s="71">
        <v>1</v>
      </c>
      <c r="J901" s="71">
        <v>0</v>
      </c>
      <c r="K901" s="71">
        <v>1</v>
      </c>
      <c r="L901" s="241">
        <v>2</v>
      </c>
    </row>
    <row r="902" spans="1:12" x14ac:dyDescent="0.15">
      <c r="A902" s="240">
        <v>40365</v>
      </c>
      <c r="B902" s="71" t="s">
        <v>753</v>
      </c>
      <c r="C902" s="71" t="s">
        <v>754</v>
      </c>
      <c r="D902" s="71">
        <v>831.14489602697176</v>
      </c>
      <c r="E902" s="71">
        <v>3.526875</v>
      </c>
      <c r="F902" s="71">
        <v>1</v>
      </c>
      <c r="G902" s="71">
        <v>1</v>
      </c>
      <c r="H902" s="71">
        <v>0</v>
      </c>
      <c r="I902" s="71">
        <v>1</v>
      </c>
      <c r="J902" s="71">
        <v>0</v>
      </c>
      <c r="K902" s="71">
        <v>1</v>
      </c>
      <c r="L902" s="241">
        <v>2</v>
      </c>
    </row>
    <row r="903" spans="1:12" x14ac:dyDescent="0.15">
      <c r="A903" s="240">
        <v>40372</v>
      </c>
      <c r="B903" s="71" t="s">
        <v>753</v>
      </c>
      <c r="C903" s="71" t="s">
        <v>754</v>
      </c>
      <c r="D903" s="71">
        <v>725.73007006858847</v>
      </c>
      <c r="E903" s="71">
        <v>2.8892857140000001</v>
      </c>
      <c r="F903" s="71">
        <v>1</v>
      </c>
      <c r="G903" s="71">
        <v>1</v>
      </c>
      <c r="H903" s="71">
        <v>0</v>
      </c>
      <c r="I903" s="71">
        <v>1</v>
      </c>
      <c r="J903" s="71">
        <v>0</v>
      </c>
      <c r="K903" s="71">
        <v>1</v>
      </c>
      <c r="L903" s="241">
        <v>2</v>
      </c>
    </row>
    <row r="904" spans="1:12" x14ac:dyDescent="0.15">
      <c r="A904" s="240">
        <v>40302</v>
      </c>
      <c r="B904" s="71" t="s">
        <v>753</v>
      </c>
      <c r="C904" s="71" t="s">
        <v>755</v>
      </c>
      <c r="D904" s="71">
        <v>222.52263971093493</v>
      </c>
      <c r="E904" s="71">
        <v>4.6775000000000002</v>
      </c>
      <c r="F904" s="71">
        <v>1</v>
      </c>
      <c r="G904" s="71">
        <v>0</v>
      </c>
      <c r="H904" s="71">
        <v>0</v>
      </c>
      <c r="I904" s="71">
        <v>0</v>
      </c>
      <c r="J904" s="71">
        <v>0</v>
      </c>
      <c r="K904" s="71">
        <v>0</v>
      </c>
      <c r="L904" s="241">
        <v>2</v>
      </c>
    </row>
    <row r="905" spans="1:12" x14ac:dyDescent="0.15">
      <c r="A905" s="240">
        <v>40309</v>
      </c>
      <c r="B905" s="71" t="s">
        <v>753</v>
      </c>
      <c r="C905" s="71" t="s">
        <v>755</v>
      </c>
      <c r="D905" s="71">
        <v>242.03280687191778</v>
      </c>
      <c r="E905" s="71">
        <v>4.2042857140000001</v>
      </c>
      <c r="F905" s="71">
        <v>1</v>
      </c>
      <c r="G905" s="71">
        <v>0</v>
      </c>
      <c r="H905" s="71">
        <v>0</v>
      </c>
      <c r="I905" s="71">
        <v>0</v>
      </c>
      <c r="J905" s="71">
        <v>0</v>
      </c>
      <c r="K905" s="71">
        <v>0</v>
      </c>
      <c r="L905" s="241">
        <v>2</v>
      </c>
    </row>
    <row r="906" spans="1:12" x14ac:dyDescent="0.15">
      <c r="A906" s="240">
        <v>40316</v>
      </c>
      <c r="B906" s="71" t="s">
        <v>753</v>
      </c>
      <c r="C906" s="71" t="s">
        <v>755</v>
      </c>
      <c r="D906" s="71">
        <v>222.57224133212202</v>
      </c>
      <c r="E906" s="71">
        <v>4.2024999999999997</v>
      </c>
      <c r="F906" s="71">
        <v>1</v>
      </c>
      <c r="G906" s="71">
        <v>0</v>
      </c>
      <c r="H906" s="71">
        <v>0</v>
      </c>
      <c r="I906" s="71">
        <v>0</v>
      </c>
      <c r="J906" s="71">
        <v>0</v>
      </c>
      <c r="K906" s="71">
        <v>0</v>
      </c>
      <c r="L906" s="241">
        <v>2</v>
      </c>
    </row>
    <row r="907" spans="1:12" x14ac:dyDescent="0.15">
      <c r="A907" s="240">
        <v>40323</v>
      </c>
      <c r="B907" s="71" t="s">
        <v>753</v>
      </c>
      <c r="C907" s="71" t="s">
        <v>755</v>
      </c>
      <c r="D907" s="71">
        <v>240.30479994791227</v>
      </c>
      <c r="E907" s="71">
        <v>3.5788888889999999</v>
      </c>
      <c r="F907" s="71">
        <v>1</v>
      </c>
      <c r="G907" s="71">
        <v>0</v>
      </c>
      <c r="H907" s="71">
        <v>0</v>
      </c>
      <c r="I907" s="71">
        <v>0</v>
      </c>
      <c r="J907" s="71">
        <v>0</v>
      </c>
      <c r="K907" s="71">
        <v>0</v>
      </c>
      <c r="L907" s="241">
        <v>2</v>
      </c>
    </row>
    <row r="908" spans="1:12" x14ac:dyDescent="0.15">
      <c r="A908" s="240">
        <v>40330</v>
      </c>
      <c r="B908" s="71" t="s">
        <v>753</v>
      </c>
      <c r="C908" s="71" t="s">
        <v>755</v>
      </c>
      <c r="D908" s="71">
        <v>297.32260685728488</v>
      </c>
      <c r="E908" s="71">
        <v>4.0455555560000001</v>
      </c>
      <c r="F908" s="71">
        <v>1</v>
      </c>
      <c r="G908" s="71">
        <v>0</v>
      </c>
      <c r="H908" s="71">
        <v>0</v>
      </c>
      <c r="I908" s="71">
        <v>0</v>
      </c>
      <c r="J908" s="71">
        <v>0</v>
      </c>
      <c r="K908" s="71">
        <v>0</v>
      </c>
      <c r="L908" s="241">
        <v>2</v>
      </c>
    </row>
    <row r="909" spans="1:12" x14ac:dyDescent="0.15">
      <c r="A909" s="240">
        <v>40337</v>
      </c>
      <c r="B909" s="71" t="s">
        <v>753</v>
      </c>
      <c r="C909" s="71" t="s">
        <v>755</v>
      </c>
      <c r="D909" s="71">
        <v>214.81187824301838</v>
      </c>
      <c r="E909" s="71">
        <v>4.4677777780000003</v>
      </c>
      <c r="F909" s="71">
        <v>1</v>
      </c>
      <c r="G909" s="71">
        <v>0</v>
      </c>
      <c r="H909" s="71">
        <v>0</v>
      </c>
      <c r="I909" s="71">
        <v>0</v>
      </c>
      <c r="J909" s="71">
        <v>0</v>
      </c>
      <c r="K909" s="71">
        <v>0</v>
      </c>
      <c r="L909" s="241">
        <v>2</v>
      </c>
    </row>
    <row r="910" spans="1:12" x14ac:dyDescent="0.15">
      <c r="A910" s="240">
        <v>40344</v>
      </c>
      <c r="B910" s="71" t="s">
        <v>753</v>
      </c>
      <c r="C910" s="71" t="s">
        <v>755</v>
      </c>
      <c r="D910" s="71">
        <v>224.80509659551041</v>
      </c>
      <c r="E910" s="71">
        <v>3.7011111109999999</v>
      </c>
      <c r="F910" s="71">
        <v>1</v>
      </c>
      <c r="G910" s="71">
        <v>0</v>
      </c>
      <c r="H910" s="71">
        <v>0</v>
      </c>
      <c r="I910" s="71">
        <v>0</v>
      </c>
      <c r="J910" s="71">
        <v>0</v>
      </c>
      <c r="K910" s="71">
        <v>0</v>
      </c>
      <c r="L910" s="241">
        <v>2</v>
      </c>
    </row>
    <row r="911" spans="1:12" x14ac:dyDescent="0.15">
      <c r="A911" s="240">
        <v>40351</v>
      </c>
      <c r="B911" s="71" t="s">
        <v>753</v>
      </c>
      <c r="C911" s="71" t="s">
        <v>755</v>
      </c>
      <c r="D911" s="71">
        <v>242.09166269073933</v>
      </c>
      <c r="E911" s="71">
        <v>3.89</v>
      </c>
      <c r="F911" s="71">
        <v>1</v>
      </c>
      <c r="G911" s="71">
        <v>0</v>
      </c>
      <c r="H911" s="71">
        <v>0</v>
      </c>
      <c r="I911" s="71">
        <v>0</v>
      </c>
      <c r="J911" s="71">
        <v>0</v>
      </c>
      <c r="K911" s="71">
        <v>0</v>
      </c>
      <c r="L911" s="241">
        <v>2</v>
      </c>
    </row>
    <row r="912" spans="1:12" x14ac:dyDescent="0.15">
      <c r="A912" s="240">
        <v>40358</v>
      </c>
      <c r="B912" s="71" t="s">
        <v>753</v>
      </c>
      <c r="C912" s="71" t="s">
        <v>755</v>
      </c>
      <c r="D912" s="71">
        <v>221.63976625680948</v>
      </c>
      <c r="E912" s="71">
        <v>3.7581818180000002</v>
      </c>
      <c r="F912" s="71">
        <v>1</v>
      </c>
      <c r="G912" s="71">
        <v>0</v>
      </c>
      <c r="H912" s="71">
        <v>0</v>
      </c>
      <c r="I912" s="71">
        <v>0</v>
      </c>
      <c r="J912" s="71">
        <v>0</v>
      </c>
      <c r="K912" s="71">
        <v>0</v>
      </c>
      <c r="L912" s="241">
        <v>2</v>
      </c>
    </row>
    <row r="913" spans="1:12" x14ac:dyDescent="0.15">
      <c r="A913" s="240">
        <v>40365</v>
      </c>
      <c r="B913" s="71" t="s">
        <v>753</v>
      </c>
      <c r="C913" s="71" t="s">
        <v>755</v>
      </c>
      <c r="D913" s="71">
        <v>269.99517771611579</v>
      </c>
      <c r="E913" s="71">
        <v>2.9953846149999999</v>
      </c>
      <c r="F913" s="71">
        <v>1</v>
      </c>
      <c r="G913" s="71">
        <v>0</v>
      </c>
      <c r="H913" s="71">
        <v>0</v>
      </c>
      <c r="I913" s="71">
        <v>0</v>
      </c>
      <c r="J913" s="71">
        <v>0</v>
      </c>
      <c r="K913" s="71">
        <v>0</v>
      </c>
      <c r="L913" s="241">
        <v>2</v>
      </c>
    </row>
    <row r="914" spans="1:12" x14ac:dyDescent="0.15">
      <c r="A914" s="240">
        <v>40372</v>
      </c>
      <c r="B914" s="71" t="s">
        <v>753</v>
      </c>
      <c r="C914" s="71" t="s">
        <v>755</v>
      </c>
      <c r="D914" s="71">
        <v>320.5851253295836</v>
      </c>
      <c r="E914" s="71">
        <v>2.9953846149999999</v>
      </c>
      <c r="F914" s="71">
        <v>1</v>
      </c>
      <c r="G914" s="71">
        <v>0</v>
      </c>
      <c r="H914" s="71">
        <v>0</v>
      </c>
      <c r="I914" s="71">
        <v>0</v>
      </c>
      <c r="J914" s="71">
        <v>0</v>
      </c>
      <c r="K914" s="71">
        <v>0</v>
      </c>
      <c r="L914" s="241">
        <v>2</v>
      </c>
    </row>
    <row r="915" spans="1:12" x14ac:dyDescent="0.15">
      <c r="A915" s="240">
        <v>40302</v>
      </c>
      <c r="B915" s="71" t="s">
        <v>753</v>
      </c>
      <c r="C915" s="71" t="s">
        <v>756</v>
      </c>
      <c r="D915" s="71">
        <v>248.68135852550364</v>
      </c>
      <c r="E915" s="71">
        <v>4.5733333329999999</v>
      </c>
      <c r="F915" s="71">
        <v>1</v>
      </c>
      <c r="G915" s="71">
        <v>0</v>
      </c>
      <c r="H915" s="71">
        <v>0</v>
      </c>
      <c r="I915" s="71">
        <v>0</v>
      </c>
      <c r="J915" s="71">
        <v>0</v>
      </c>
      <c r="K915" s="71">
        <v>1</v>
      </c>
      <c r="L915" s="241">
        <v>0</v>
      </c>
    </row>
    <row r="916" spans="1:12" x14ac:dyDescent="0.15">
      <c r="A916" s="240">
        <v>40309</v>
      </c>
      <c r="B916" s="71" t="s">
        <v>753</v>
      </c>
      <c r="C916" s="71" t="s">
        <v>756</v>
      </c>
      <c r="D916" s="71">
        <v>240.50305920641685</v>
      </c>
      <c r="E916" s="71">
        <v>4.2627272730000003</v>
      </c>
      <c r="F916" s="71">
        <v>1</v>
      </c>
      <c r="G916" s="71">
        <v>0</v>
      </c>
      <c r="H916" s="71">
        <v>0</v>
      </c>
      <c r="I916" s="71">
        <v>0</v>
      </c>
      <c r="J916" s="71">
        <v>0</v>
      </c>
      <c r="K916" s="71">
        <v>1</v>
      </c>
      <c r="L916" s="241">
        <v>0</v>
      </c>
    </row>
    <row r="917" spans="1:12" x14ac:dyDescent="0.15">
      <c r="A917" s="240">
        <v>40316</v>
      </c>
      <c r="B917" s="71" t="s">
        <v>753</v>
      </c>
      <c r="C917" s="71" t="s">
        <v>756</v>
      </c>
      <c r="D917" s="71">
        <v>278.55463184751704</v>
      </c>
      <c r="E917" s="71">
        <v>4.171818182</v>
      </c>
      <c r="F917" s="71">
        <v>1</v>
      </c>
      <c r="G917" s="71">
        <v>0</v>
      </c>
      <c r="H917" s="71">
        <v>0</v>
      </c>
      <c r="I917" s="71">
        <v>0</v>
      </c>
      <c r="J917" s="71">
        <v>0</v>
      </c>
      <c r="K917" s="71">
        <v>1</v>
      </c>
      <c r="L917" s="241">
        <v>0</v>
      </c>
    </row>
    <row r="918" spans="1:12" x14ac:dyDescent="0.15">
      <c r="A918" s="240">
        <v>40323</v>
      </c>
      <c r="B918" s="71" t="s">
        <v>753</v>
      </c>
      <c r="C918" s="71" t="s">
        <v>756</v>
      </c>
      <c r="D918" s="71">
        <v>204.65240445851251</v>
      </c>
      <c r="E918" s="71">
        <v>4.1983333329999999</v>
      </c>
      <c r="F918" s="71">
        <v>1</v>
      </c>
      <c r="G918" s="71">
        <v>0</v>
      </c>
      <c r="H918" s="71">
        <v>0</v>
      </c>
      <c r="I918" s="71">
        <v>0</v>
      </c>
      <c r="J918" s="71">
        <v>0</v>
      </c>
      <c r="K918" s="71">
        <v>1</v>
      </c>
      <c r="L918" s="241">
        <v>0</v>
      </c>
    </row>
    <row r="919" spans="1:12" x14ac:dyDescent="0.15">
      <c r="A919" s="240">
        <v>40330</v>
      </c>
      <c r="B919" s="71" t="s">
        <v>753</v>
      </c>
      <c r="C919" s="71" t="s">
        <v>756</v>
      </c>
      <c r="D919" s="71">
        <v>266.28435473241257</v>
      </c>
      <c r="E919" s="71">
        <v>4.171818182</v>
      </c>
      <c r="F919" s="71">
        <v>1</v>
      </c>
      <c r="G919" s="71">
        <v>0</v>
      </c>
      <c r="H919" s="71">
        <v>0</v>
      </c>
      <c r="I919" s="71">
        <v>0</v>
      </c>
      <c r="J919" s="71">
        <v>0</v>
      </c>
      <c r="K919" s="71">
        <v>1</v>
      </c>
      <c r="L919" s="241">
        <v>0</v>
      </c>
    </row>
    <row r="920" spans="1:12" x14ac:dyDescent="0.15">
      <c r="A920" s="240">
        <v>40337</v>
      </c>
      <c r="B920" s="71" t="s">
        <v>753</v>
      </c>
      <c r="C920" s="71" t="s">
        <v>756</v>
      </c>
      <c r="D920" s="71">
        <v>175.16535796817351</v>
      </c>
      <c r="E920" s="71">
        <v>4.1971428570000002</v>
      </c>
      <c r="F920" s="71">
        <v>1</v>
      </c>
      <c r="G920" s="71">
        <v>0</v>
      </c>
      <c r="H920" s="71">
        <v>0</v>
      </c>
      <c r="I920" s="71">
        <v>0</v>
      </c>
      <c r="J920" s="71">
        <v>0</v>
      </c>
      <c r="K920" s="71">
        <v>1</v>
      </c>
      <c r="L920" s="241">
        <v>0</v>
      </c>
    </row>
    <row r="921" spans="1:12" x14ac:dyDescent="0.15">
      <c r="A921" s="240">
        <v>40344</v>
      </c>
      <c r="B921" s="71" t="s">
        <v>753</v>
      </c>
      <c r="C921" s="71" t="s">
        <v>756</v>
      </c>
      <c r="D921" s="71">
        <v>280.71239959947508</v>
      </c>
      <c r="E921" s="71">
        <v>3.9471428569999998</v>
      </c>
      <c r="F921" s="71">
        <v>1</v>
      </c>
      <c r="G921" s="71">
        <v>0</v>
      </c>
      <c r="H921" s="71">
        <v>0</v>
      </c>
      <c r="I921" s="71">
        <v>0</v>
      </c>
      <c r="J921" s="71">
        <v>0</v>
      </c>
      <c r="K921" s="71">
        <v>1</v>
      </c>
      <c r="L921" s="241">
        <v>0</v>
      </c>
    </row>
    <row r="922" spans="1:12" x14ac:dyDescent="0.15">
      <c r="A922" s="240">
        <v>40351</v>
      </c>
      <c r="B922" s="71" t="s">
        <v>753</v>
      </c>
      <c r="C922" s="71" t="s">
        <v>756</v>
      </c>
      <c r="D922" s="71">
        <v>712.72454513582989</v>
      </c>
      <c r="E922" s="71">
        <v>3.1823076920000002</v>
      </c>
      <c r="F922" s="71">
        <v>1</v>
      </c>
      <c r="G922" s="71">
        <v>1</v>
      </c>
      <c r="H922" s="71">
        <v>0</v>
      </c>
      <c r="I922" s="71">
        <v>0</v>
      </c>
      <c r="J922" s="71">
        <v>0</v>
      </c>
      <c r="K922" s="71">
        <v>1</v>
      </c>
      <c r="L922" s="241">
        <v>0</v>
      </c>
    </row>
    <row r="923" spans="1:12" x14ac:dyDescent="0.15">
      <c r="A923" s="240">
        <v>40358</v>
      </c>
      <c r="B923" s="71" t="s">
        <v>753</v>
      </c>
      <c r="C923" s="71" t="s">
        <v>756</v>
      </c>
      <c r="D923" s="71">
        <v>648.38324870525594</v>
      </c>
      <c r="E923" s="71">
        <v>3.59</v>
      </c>
      <c r="F923" s="71">
        <v>1</v>
      </c>
      <c r="G923" s="71">
        <v>1</v>
      </c>
      <c r="H923" s="71">
        <v>0</v>
      </c>
      <c r="I923" s="71">
        <v>0</v>
      </c>
      <c r="J923" s="71">
        <v>0</v>
      </c>
      <c r="K923" s="71">
        <v>1</v>
      </c>
      <c r="L923" s="241">
        <v>0</v>
      </c>
    </row>
    <row r="924" spans="1:12" x14ac:dyDescent="0.15">
      <c r="A924" s="240">
        <v>40365</v>
      </c>
      <c r="B924" s="71" t="s">
        <v>753</v>
      </c>
      <c r="C924" s="71" t="s">
        <v>756</v>
      </c>
      <c r="D924" s="71">
        <v>776.29390573233593</v>
      </c>
      <c r="E924" s="71">
        <v>3.3149999999999999</v>
      </c>
      <c r="F924" s="71">
        <v>1</v>
      </c>
      <c r="G924" s="71">
        <v>1</v>
      </c>
      <c r="H924" s="71">
        <v>0</v>
      </c>
      <c r="I924" s="71">
        <v>0</v>
      </c>
      <c r="J924" s="71">
        <v>0</v>
      </c>
      <c r="K924" s="71">
        <v>1</v>
      </c>
      <c r="L924" s="241">
        <v>0</v>
      </c>
    </row>
    <row r="925" spans="1:12" x14ac:dyDescent="0.15">
      <c r="A925" s="240">
        <v>40372</v>
      </c>
      <c r="B925" s="71" t="s">
        <v>753</v>
      </c>
      <c r="C925" s="71" t="s">
        <v>756</v>
      </c>
      <c r="D925" s="71">
        <v>737.20916298227064</v>
      </c>
      <c r="E925" s="71">
        <v>3.0307142859999998</v>
      </c>
      <c r="F925" s="71">
        <v>1</v>
      </c>
      <c r="G925" s="71">
        <v>1</v>
      </c>
      <c r="H925" s="71">
        <v>0</v>
      </c>
      <c r="I925" s="71">
        <v>0</v>
      </c>
      <c r="J925" s="71">
        <v>0</v>
      </c>
      <c r="K925" s="71">
        <v>1</v>
      </c>
      <c r="L925" s="241">
        <v>0</v>
      </c>
    </row>
    <row r="926" spans="1:12" x14ac:dyDescent="0.15">
      <c r="A926" s="240">
        <v>40302</v>
      </c>
      <c r="B926" s="71" t="s">
        <v>753</v>
      </c>
      <c r="C926" s="71" t="s">
        <v>757</v>
      </c>
      <c r="D926" s="71">
        <v>198.71200023661908</v>
      </c>
      <c r="E926" s="71">
        <v>4.59</v>
      </c>
      <c r="F926" s="71">
        <v>1</v>
      </c>
      <c r="G926" s="71">
        <v>0</v>
      </c>
      <c r="H926" s="71">
        <v>0</v>
      </c>
      <c r="I926" s="71">
        <v>0</v>
      </c>
      <c r="J926" s="71">
        <v>0</v>
      </c>
      <c r="K926" s="71">
        <v>2</v>
      </c>
      <c r="L926" s="241">
        <v>4</v>
      </c>
    </row>
    <row r="927" spans="1:12" x14ac:dyDescent="0.15">
      <c r="A927" s="240">
        <v>40309</v>
      </c>
      <c r="B927" s="71" t="s">
        <v>753</v>
      </c>
      <c r="C927" s="71" t="s">
        <v>757</v>
      </c>
      <c r="D927" s="71">
        <v>254.84969297663119</v>
      </c>
      <c r="E927" s="71">
        <v>4.6775000000000002</v>
      </c>
      <c r="F927" s="71">
        <v>1</v>
      </c>
      <c r="G927" s="71">
        <v>0</v>
      </c>
      <c r="H927" s="71">
        <v>0</v>
      </c>
      <c r="I927" s="71">
        <v>0</v>
      </c>
      <c r="J927" s="71">
        <v>0</v>
      </c>
      <c r="K927" s="71">
        <v>2</v>
      </c>
      <c r="L927" s="241">
        <v>4</v>
      </c>
    </row>
    <row r="928" spans="1:12" x14ac:dyDescent="0.15">
      <c r="A928" s="240">
        <v>40316</v>
      </c>
      <c r="B928" s="71" t="s">
        <v>753</v>
      </c>
      <c r="C928" s="71" t="s">
        <v>757</v>
      </c>
      <c r="D928" s="71">
        <v>343.57247038930075</v>
      </c>
      <c r="E928" s="71">
        <v>4.2024999999999997</v>
      </c>
      <c r="F928" s="71">
        <v>1</v>
      </c>
      <c r="G928" s="71">
        <v>0</v>
      </c>
      <c r="H928" s="71">
        <v>0</v>
      </c>
      <c r="I928" s="71">
        <v>0</v>
      </c>
      <c r="J928" s="71">
        <v>0</v>
      </c>
      <c r="K928" s="71">
        <v>2</v>
      </c>
      <c r="L928" s="241">
        <v>4</v>
      </c>
    </row>
    <row r="929" spans="1:12" x14ac:dyDescent="0.15">
      <c r="A929" s="240">
        <v>40323</v>
      </c>
      <c r="B929" s="71" t="s">
        <v>753</v>
      </c>
      <c r="C929" s="71" t="s">
        <v>757</v>
      </c>
      <c r="D929" s="71">
        <v>291.41998126943736</v>
      </c>
      <c r="E929" s="71">
        <v>4.5122222220000001</v>
      </c>
      <c r="F929" s="71">
        <v>1</v>
      </c>
      <c r="G929" s="71">
        <v>0</v>
      </c>
      <c r="H929" s="71">
        <v>0</v>
      </c>
      <c r="I929" s="71">
        <v>0</v>
      </c>
      <c r="J929" s="71">
        <v>0</v>
      </c>
      <c r="K929" s="71">
        <v>2</v>
      </c>
      <c r="L929" s="241">
        <v>4</v>
      </c>
    </row>
    <row r="930" spans="1:12" x14ac:dyDescent="0.15">
      <c r="A930" s="240">
        <v>40330</v>
      </c>
      <c r="B930" s="71" t="s">
        <v>753</v>
      </c>
      <c r="C930" s="71" t="s">
        <v>757</v>
      </c>
      <c r="D930" s="71">
        <v>269.07715472197583</v>
      </c>
      <c r="E930" s="71">
        <v>4.2024999999999997</v>
      </c>
      <c r="F930" s="71">
        <v>1</v>
      </c>
      <c r="G930" s="71">
        <v>0</v>
      </c>
      <c r="H930" s="71">
        <v>0</v>
      </c>
      <c r="I930" s="71">
        <v>0</v>
      </c>
      <c r="J930" s="71">
        <v>0</v>
      </c>
      <c r="K930" s="71">
        <v>2</v>
      </c>
      <c r="L930" s="241">
        <v>4</v>
      </c>
    </row>
    <row r="931" spans="1:12" x14ac:dyDescent="0.15">
      <c r="A931" s="240">
        <v>40337</v>
      </c>
      <c r="B931" s="71" t="s">
        <v>753</v>
      </c>
      <c r="C931" s="71" t="s">
        <v>757</v>
      </c>
      <c r="D931" s="71">
        <v>219.24672508499035</v>
      </c>
      <c r="E931" s="71">
        <v>4.6775000000000002</v>
      </c>
      <c r="F931" s="71">
        <v>1</v>
      </c>
      <c r="G931" s="71">
        <v>0</v>
      </c>
      <c r="H931" s="71">
        <v>0</v>
      </c>
      <c r="I931" s="71">
        <v>0</v>
      </c>
      <c r="J931" s="71">
        <v>0</v>
      </c>
      <c r="K931" s="71">
        <v>2</v>
      </c>
      <c r="L931" s="241">
        <v>4</v>
      </c>
    </row>
    <row r="932" spans="1:12" x14ac:dyDescent="0.15">
      <c r="A932" s="240">
        <v>40344</v>
      </c>
      <c r="B932" s="71" t="s">
        <v>753</v>
      </c>
      <c r="C932" s="71" t="s">
        <v>757</v>
      </c>
      <c r="D932" s="71">
        <v>325.61342677426239</v>
      </c>
      <c r="E932" s="71">
        <v>4.1627272729999998</v>
      </c>
      <c r="F932" s="71">
        <v>1</v>
      </c>
      <c r="G932" s="71">
        <v>0</v>
      </c>
      <c r="H932" s="71">
        <v>0</v>
      </c>
      <c r="I932" s="71">
        <v>0</v>
      </c>
      <c r="J932" s="71">
        <v>0</v>
      </c>
      <c r="K932" s="71">
        <v>2</v>
      </c>
      <c r="L932" s="241">
        <v>4</v>
      </c>
    </row>
    <row r="933" spans="1:12" x14ac:dyDescent="0.15">
      <c r="A933" s="240">
        <v>40351</v>
      </c>
      <c r="B933" s="71" t="s">
        <v>753</v>
      </c>
      <c r="C933" s="71" t="s">
        <v>757</v>
      </c>
      <c r="D933" s="71">
        <v>296.14285601626187</v>
      </c>
      <c r="E933" s="71">
        <v>4.6677777779999996</v>
      </c>
      <c r="F933" s="71">
        <v>1</v>
      </c>
      <c r="G933" s="71">
        <v>0</v>
      </c>
      <c r="H933" s="71">
        <v>0</v>
      </c>
      <c r="I933" s="71">
        <v>0</v>
      </c>
      <c r="J933" s="71">
        <v>0</v>
      </c>
      <c r="K933" s="71">
        <v>2</v>
      </c>
      <c r="L933" s="241">
        <v>4</v>
      </c>
    </row>
    <row r="934" spans="1:12" x14ac:dyDescent="0.15">
      <c r="A934" s="240">
        <v>40358</v>
      </c>
      <c r="B934" s="71" t="s">
        <v>753</v>
      </c>
      <c r="C934" s="71" t="s">
        <v>757</v>
      </c>
      <c r="D934" s="71">
        <v>260.03777445463595</v>
      </c>
      <c r="E934" s="71">
        <v>3.78</v>
      </c>
      <c r="F934" s="71">
        <v>1</v>
      </c>
      <c r="G934" s="71">
        <v>0</v>
      </c>
      <c r="H934" s="71">
        <v>0</v>
      </c>
      <c r="I934" s="71">
        <v>0</v>
      </c>
      <c r="J934" s="71">
        <v>0</v>
      </c>
      <c r="K934" s="71">
        <v>2</v>
      </c>
      <c r="L934" s="241">
        <v>4</v>
      </c>
    </row>
    <row r="935" spans="1:12" x14ac:dyDescent="0.15">
      <c r="A935" s="240">
        <v>40365</v>
      </c>
      <c r="B935" s="71" t="s">
        <v>753</v>
      </c>
      <c r="C935" s="71" t="s">
        <v>757</v>
      </c>
      <c r="D935" s="71">
        <v>159.47447353690495</v>
      </c>
      <c r="E935" s="71">
        <v>3.911666667</v>
      </c>
      <c r="F935" s="71">
        <v>1</v>
      </c>
      <c r="G935" s="71">
        <v>0</v>
      </c>
      <c r="H935" s="71">
        <v>0</v>
      </c>
      <c r="I935" s="71">
        <v>0</v>
      </c>
      <c r="J935" s="71">
        <v>0</v>
      </c>
      <c r="K935" s="71">
        <v>2</v>
      </c>
      <c r="L935" s="241">
        <v>4</v>
      </c>
    </row>
    <row r="936" spans="1:12" x14ac:dyDescent="0.15">
      <c r="A936" s="240">
        <v>40372</v>
      </c>
      <c r="B936" s="71" t="s">
        <v>753</v>
      </c>
      <c r="C936" s="71" t="s">
        <v>757</v>
      </c>
      <c r="D936" s="71">
        <v>283.49315065233446</v>
      </c>
      <c r="E936" s="71">
        <v>3.5409090910000001</v>
      </c>
      <c r="F936" s="71">
        <v>1</v>
      </c>
      <c r="G936" s="71">
        <v>0</v>
      </c>
      <c r="H936" s="71">
        <v>0</v>
      </c>
      <c r="I936" s="71">
        <v>0</v>
      </c>
      <c r="J936" s="71">
        <v>0</v>
      </c>
      <c r="K936" s="71">
        <v>2</v>
      </c>
      <c r="L936" s="241">
        <v>4</v>
      </c>
    </row>
    <row r="937" spans="1:12" x14ac:dyDescent="0.15">
      <c r="A937" s="240">
        <v>40302</v>
      </c>
      <c r="B937" s="71" t="s">
        <v>753</v>
      </c>
      <c r="C937" s="71" t="s">
        <v>758</v>
      </c>
      <c r="D937" s="71">
        <v>340.72443381175333</v>
      </c>
      <c r="E937" s="71">
        <v>4.59</v>
      </c>
      <c r="F937" s="71">
        <v>1</v>
      </c>
      <c r="G937" s="71">
        <v>0</v>
      </c>
      <c r="H937" s="71">
        <v>0</v>
      </c>
      <c r="I937" s="71">
        <v>1</v>
      </c>
      <c r="J937" s="71">
        <v>0</v>
      </c>
      <c r="K937" s="71">
        <v>1</v>
      </c>
      <c r="L937" s="241">
        <v>0</v>
      </c>
    </row>
    <row r="938" spans="1:12" x14ac:dyDescent="0.15">
      <c r="A938" s="240">
        <v>40309</v>
      </c>
      <c r="B938" s="71" t="s">
        <v>753</v>
      </c>
      <c r="C938" s="71" t="s">
        <v>758</v>
      </c>
      <c r="D938" s="71">
        <v>276.8823536042355</v>
      </c>
      <c r="E938" s="71">
        <v>4.8990909089999999</v>
      </c>
      <c r="F938" s="71">
        <v>1</v>
      </c>
      <c r="G938" s="71">
        <v>0</v>
      </c>
      <c r="H938" s="71">
        <v>0</v>
      </c>
      <c r="I938" s="71">
        <v>0</v>
      </c>
      <c r="J938" s="71">
        <v>1</v>
      </c>
      <c r="K938" s="71">
        <v>1</v>
      </c>
      <c r="L938" s="241">
        <v>0</v>
      </c>
    </row>
    <row r="939" spans="1:12" x14ac:dyDescent="0.15">
      <c r="A939" s="240">
        <v>40316</v>
      </c>
      <c r="B939" s="71" t="s">
        <v>753</v>
      </c>
      <c r="C939" s="71" t="s">
        <v>758</v>
      </c>
      <c r="D939" s="71">
        <v>469.66650284122659</v>
      </c>
      <c r="E939" s="71">
        <v>4.3990909089999999</v>
      </c>
      <c r="F939" s="71">
        <v>1</v>
      </c>
      <c r="G939" s="71">
        <v>0</v>
      </c>
      <c r="H939" s="71">
        <v>0</v>
      </c>
      <c r="I939" s="71">
        <v>0</v>
      </c>
      <c r="J939" s="71">
        <v>1</v>
      </c>
      <c r="K939" s="71">
        <v>1</v>
      </c>
      <c r="L939" s="241">
        <v>0</v>
      </c>
    </row>
    <row r="940" spans="1:12" x14ac:dyDescent="0.15">
      <c r="A940" s="240">
        <v>40323</v>
      </c>
      <c r="B940" s="71" t="s">
        <v>753</v>
      </c>
      <c r="C940" s="71" t="s">
        <v>758</v>
      </c>
      <c r="D940" s="71">
        <v>207.85191898080905</v>
      </c>
      <c r="E940" s="71">
        <v>4.0542857139999997</v>
      </c>
      <c r="F940" s="71">
        <v>1</v>
      </c>
      <c r="G940" s="71">
        <v>0</v>
      </c>
      <c r="H940" s="71">
        <v>0</v>
      </c>
      <c r="I940" s="71">
        <v>0</v>
      </c>
      <c r="J940" s="71">
        <v>0</v>
      </c>
      <c r="K940" s="71">
        <v>1</v>
      </c>
      <c r="L940" s="241">
        <v>0</v>
      </c>
    </row>
    <row r="941" spans="1:12" x14ac:dyDescent="0.15">
      <c r="A941" s="240">
        <v>40330</v>
      </c>
      <c r="B941" s="71" t="s">
        <v>753</v>
      </c>
      <c r="C941" s="71" t="s">
        <v>758</v>
      </c>
      <c r="D941" s="71">
        <v>247.33545228466789</v>
      </c>
      <c r="E941" s="71">
        <v>4.0542857139999997</v>
      </c>
      <c r="F941" s="71">
        <v>1</v>
      </c>
      <c r="G941" s="71">
        <v>0</v>
      </c>
      <c r="H941" s="71">
        <v>0</v>
      </c>
      <c r="I941" s="71">
        <v>0</v>
      </c>
      <c r="J941" s="71">
        <v>0</v>
      </c>
      <c r="K941" s="71">
        <v>1</v>
      </c>
      <c r="L941" s="241">
        <v>0</v>
      </c>
    </row>
    <row r="942" spans="1:12" x14ac:dyDescent="0.15">
      <c r="A942" s="240">
        <v>40337</v>
      </c>
      <c r="B942" s="71" t="s">
        <v>753</v>
      </c>
      <c r="C942" s="71" t="s">
        <v>758</v>
      </c>
      <c r="D942" s="71">
        <v>233.35188794500729</v>
      </c>
      <c r="E942" s="71">
        <v>4.4471428570000002</v>
      </c>
      <c r="F942" s="71">
        <v>1</v>
      </c>
      <c r="G942" s="71">
        <v>0</v>
      </c>
      <c r="H942" s="71">
        <v>0</v>
      </c>
      <c r="I942" s="71">
        <v>0</v>
      </c>
      <c r="J942" s="71">
        <v>0</v>
      </c>
      <c r="K942" s="71">
        <v>1</v>
      </c>
      <c r="L942" s="241">
        <v>0</v>
      </c>
    </row>
    <row r="943" spans="1:12" x14ac:dyDescent="0.15">
      <c r="A943" s="240">
        <v>40344</v>
      </c>
      <c r="B943" s="71" t="s">
        <v>753</v>
      </c>
      <c r="C943" s="71" t="s">
        <v>758</v>
      </c>
      <c r="D943" s="71">
        <v>247.00409333420194</v>
      </c>
      <c r="E943" s="71">
        <v>4.1746153850000001</v>
      </c>
      <c r="F943" s="71">
        <v>1</v>
      </c>
      <c r="G943" s="71">
        <v>0</v>
      </c>
      <c r="H943" s="71">
        <v>0</v>
      </c>
      <c r="I943" s="71">
        <v>0</v>
      </c>
      <c r="J943" s="71">
        <v>0</v>
      </c>
      <c r="K943" s="71">
        <v>1</v>
      </c>
      <c r="L943" s="241">
        <v>0</v>
      </c>
    </row>
    <row r="944" spans="1:12" x14ac:dyDescent="0.15">
      <c r="A944" s="240">
        <v>40351</v>
      </c>
      <c r="B944" s="71" t="s">
        <v>753</v>
      </c>
      <c r="C944" s="71" t="s">
        <v>758</v>
      </c>
      <c r="D944" s="71">
        <v>424.70444318068456</v>
      </c>
      <c r="E944" s="71">
        <v>4.4471428570000002</v>
      </c>
      <c r="F944" s="71">
        <v>1</v>
      </c>
      <c r="G944" s="71">
        <v>0</v>
      </c>
      <c r="H944" s="71">
        <v>1</v>
      </c>
      <c r="I944" s="71">
        <v>0</v>
      </c>
      <c r="J944" s="71">
        <v>0</v>
      </c>
      <c r="K944" s="71">
        <v>1</v>
      </c>
      <c r="L944" s="241">
        <v>0</v>
      </c>
    </row>
    <row r="945" spans="1:12" x14ac:dyDescent="0.15">
      <c r="A945" s="240">
        <v>40358</v>
      </c>
      <c r="B945" s="71" t="s">
        <v>753</v>
      </c>
      <c r="C945" s="71" t="s">
        <v>758</v>
      </c>
      <c r="D945" s="71">
        <v>310.58286465597484</v>
      </c>
      <c r="E945" s="71">
        <v>4.1971428570000002</v>
      </c>
      <c r="F945" s="71">
        <v>1</v>
      </c>
      <c r="G945" s="71">
        <v>0</v>
      </c>
      <c r="H945" s="71">
        <v>0</v>
      </c>
      <c r="I945" s="71">
        <v>1</v>
      </c>
      <c r="J945" s="71">
        <v>0</v>
      </c>
      <c r="K945" s="71">
        <v>1</v>
      </c>
      <c r="L945" s="241">
        <v>0</v>
      </c>
    </row>
    <row r="946" spans="1:12" x14ac:dyDescent="0.15">
      <c r="A946" s="240">
        <v>40365</v>
      </c>
      <c r="B946" s="71" t="s">
        <v>753</v>
      </c>
      <c r="C946" s="71" t="s">
        <v>758</v>
      </c>
      <c r="D946" s="71">
        <v>347.11686444932445</v>
      </c>
      <c r="E946" s="71">
        <v>3.3030769229999999</v>
      </c>
      <c r="F946" s="71">
        <v>1</v>
      </c>
      <c r="G946" s="71">
        <v>0</v>
      </c>
      <c r="H946" s="71">
        <v>0</v>
      </c>
      <c r="I946" s="71">
        <v>1</v>
      </c>
      <c r="J946" s="71">
        <v>0</v>
      </c>
      <c r="K946" s="71">
        <v>1</v>
      </c>
      <c r="L946" s="241">
        <v>0</v>
      </c>
    </row>
    <row r="947" spans="1:12" x14ac:dyDescent="0.15">
      <c r="A947" s="240">
        <v>40372</v>
      </c>
      <c r="B947" s="71" t="s">
        <v>753</v>
      </c>
      <c r="C947" s="71" t="s">
        <v>758</v>
      </c>
      <c r="D947" s="71">
        <v>331.33111705025635</v>
      </c>
      <c r="E947" s="71">
        <v>3.6378571430000002</v>
      </c>
      <c r="F947" s="71">
        <v>1</v>
      </c>
      <c r="G947" s="71">
        <v>0</v>
      </c>
      <c r="H947" s="71">
        <v>0</v>
      </c>
      <c r="I947" s="71">
        <v>1</v>
      </c>
      <c r="J947" s="71">
        <v>0</v>
      </c>
      <c r="K947" s="71">
        <v>1</v>
      </c>
      <c r="L947" s="241">
        <v>0</v>
      </c>
    </row>
    <row r="948" spans="1:12" x14ac:dyDescent="0.15">
      <c r="A948" s="240">
        <v>40302</v>
      </c>
      <c r="B948" s="71" t="s">
        <v>753</v>
      </c>
      <c r="C948" s="71" t="s">
        <v>759</v>
      </c>
      <c r="D948" s="71">
        <v>219.48420437034014</v>
      </c>
      <c r="E948" s="71">
        <v>4.2166666670000001</v>
      </c>
      <c r="F948" s="71">
        <v>1</v>
      </c>
      <c r="G948" s="71">
        <v>0</v>
      </c>
      <c r="H948" s="71">
        <v>0</v>
      </c>
      <c r="I948" s="71">
        <v>0</v>
      </c>
      <c r="J948" s="71">
        <v>0</v>
      </c>
      <c r="K948" s="71">
        <v>2</v>
      </c>
      <c r="L948" s="241">
        <v>3</v>
      </c>
    </row>
    <row r="949" spans="1:12" x14ac:dyDescent="0.15">
      <c r="A949" s="240">
        <v>40309</v>
      </c>
      <c r="B949" s="71" t="s">
        <v>753</v>
      </c>
      <c r="C949" s="71" t="s">
        <v>759</v>
      </c>
      <c r="D949" s="71">
        <v>218.55443139140885</v>
      </c>
      <c r="E949" s="71">
        <v>4.2166666670000001</v>
      </c>
      <c r="F949" s="71">
        <v>1</v>
      </c>
      <c r="G949" s="71">
        <v>0</v>
      </c>
      <c r="H949" s="71">
        <v>0</v>
      </c>
      <c r="I949" s="71">
        <v>0</v>
      </c>
      <c r="J949" s="71">
        <v>0</v>
      </c>
      <c r="K949" s="71">
        <v>2</v>
      </c>
      <c r="L949" s="241">
        <v>3</v>
      </c>
    </row>
    <row r="950" spans="1:12" x14ac:dyDescent="0.15">
      <c r="A950" s="240">
        <v>40316</v>
      </c>
      <c r="B950" s="71" t="s">
        <v>753</v>
      </c>
      <c r="C950" s="71" t="s">
        <v>759</v>
      </c>
      <c r="D950" s="71">
        <v>214.92342312844295</v>
      </c>
      <c r="E950" s="71">
        <v>4.09</v>
      </c>
      <c r="F950" s="71">
        <v>1</v>
      </c>
      <c r="G950" s="71">
        <v>0</v>
      </c>
      <c r="H950" s="71">
        <v>0</v>
      </c>
      <c r="I950" s="71">
        <v>0</v>
      </c>
      <c r="J950" s="71">
        <v>0</v>
      </c>
      <c r="K950" s="71">
        <v>2</v>
      </c>
      <c r="L950" s="241">
        <v>3</v>
      </c>
    </row>
    <row r="951" spans="1:12" x14ac:dyDescent="0.15">
      <c r="A951" s="240">
        <v>40323</v>
      </c>
      <c r="B951" s="71" t="s">
        <v>753</v>
      </c>
      <c r="C951" s="71" t="s">
        <v>759</v>
      </c>
      <c r="D951" s="71">
        <v>221.32610739823591</v>
      </c>
      <c r="E951" s="71">
        <v>3.79</v>
      </c>
      <c r="F951" s="71">
        <v>1</v>
      </c>
      <c r="G951" s="71">
        <v>0</v>
      </c>
      <c r="H951" s="71">
        <v>0</v>
      </c>
      <c r="I951" s="71">
        <v>0</v>
      </c>
      <c r="J951" s="71">
        <v>0</v>
      </c>
      <c r="K951" s="71">
        <v>2</v>
      </c>
      <c r="L951" s="241">
        <v>3</v>
      </c>
    </row>
    <row r="952" spans="1:12" x14ac:dyDescent="0.15">
      <c r="A952" s="240">
        <v>40330</v>
      </c>
      <c r="B952" s="71" t="s">
        <v>753</v>
      </c>
      <c r="C952" s="71" t="s">
        <v>759</v>
      </c>
      <c r="D952" s="71">
        <v>195.68177542013962</v>
      </c>
      <c r="E952" s="71">
        <v>3.6971428569999998</v>
      </c>
      <c r="F952" s="71">
        <v>1</v>
      </c>
      <c r="G952" s="71">
        <v>0</v>
      </c>
      <c r="H952" s="71">
        <v>0</v>
      </c>
      <c r="I952" s="71">
        <v>0</v>
      </c>
      <c r="J952" s="71">
        <v>0</v>
      </c>
      <c r="K952" s="71">
        <v>2</v>
      </c>
      <c r="L952" s="241">
        <v>3</v>
      </c>
    </row>
    <row r="953" spans="1:12" x14ac:dyDescent="0.15">
      <c r="A953" s="240">
        <v>40337</v>
      </c>
      <c r="B953" s="71" t="s">
        <v>753</v>
      </c>
      <c r="C953" s="71" t="s">
        <v>759</v>
      </c>
      <c r="D953" s="71">
        <v>218.67693075680057</v>
      </c>
      <c r="E953" s="71">
        <v>4.2166666670000001</v>
      </c>
      <c r="F953" s="71">
        <v>1</v>
      </c>
      <c r="G953" s="71">
        <v>0</v>
      </c>
      <c r="H953" s="71">
        <v>0</v>
      </c>
      <c r="I953" s="71">
        <v>0</v>
      </c>
      <c r="J953" s="71">
        <v>0</v>
      </c>
      <c r="K953" s="71">
        <v>2</v>
      </c>
      <c r="L953" s="241">
        <v>3</v>
      </c>
    </row>
    <row r="954" spans="1:12" x14ac:dyDescent="0.15">
      <c r="A954" s="240">
        <v>40344</v>
      </c>
      <c r="B954" s="71" t="s">
        <v>753</v>
      </c>
      <c r="C954" s="71" t="s">
        <v>759</v>
      </c>
      <c r="D954" s="71">
        <v>652.75644176867615</v>
      </c>
      <c r="E954" s="71">
        <v>3.729333333</v>
      </c>
      <c r="F954" s="71">
        <v>1</v>
      </c>
      <c r="G954" s="71">
        <v>1</v>
      </c>
      <c r="H954" s="71">
        <v>0</v>
      </c>
      <c r="I954" s="71">
        <v>0</v>
      </c>
      <c r="J954" s="71">
        <v>0</v>
      </c>
      <c r="K954" s="71">
        <v>2</v>
      </c>
      <c r="L954" s="241">
        <v>3</v>
      </c>
    </row>
    <row r="955" spans="1:12" x14ac:dyDescent="0.15">
      <c r="A955" s="240">
        <v>40351</v>
      </c>
      <c r="B955" s="71" t="s">
        <v>753</v>
      </c>
      <c r="C955" s="71" t="s">
        <v>759</v>
      </c>
      <c r="D955" s="71">
        <v>891.08294148814082</v>
      </c>
      <c r="E955" s="71">
        <v>3.5939999999999999</v>
      </c>
      <c r="F955" s="71">
        <v>1</v>
      </c>
      <c r="G955" s="71">
        <v>1</v>
      </c>
      <c r="H955" s="71">
        <v>1</v>
      </c>
      <c r="I955" s="71">
        <v>0</v>
      </c>
      <c r="J955" s="71">
        <v>0</v>
      </c>
      <c r="K955" s="71">
        <v>2</v>
      </c>
      <c r="L955" s="241">
        <v>3</v>
      </c>
    </row>
    <row r="956" spans="1:12" x14ac:dyDescent="0.15">
      <c r="A956" s="240">
        <v>40358</v>
      </c>
      <c r="B956" s="71" t="s">
        <v>753</v>
      </c>
      <c r="C956" s="71" t="s">
        <v>759</v>
      </c>
      <c r="D956" s="71">
        <v>926.09256418674215</v>
      </c>
      <c r="E956" s="71">
        <v>3.2685714290000001</v>
      </c>
      <c r="F956" s="71">
        <v>1</v>
      </c>
      <c r="G956" s="71">
        <v>1</v>
      </c>
      <c r="H956" s="71">
        <v>1</v>
      </c>
      <c r="I956" s="71">
        <v>1</v>
      </c>
      <c r="J956" s="71">
        <v>0</v>
      </c>
      <c r="K956" s="71">
        <v>2</v>
      </c>
      <c r="L956" s="241">
        <v>3</v>
      </c>
    </row>
    <row r="957" spans="1:12" x14ac:dyDescent="0.15">
      <c r="A957" s="240">
        <v>40365</v>
      </c>
      <c r="B957" s="71" t="s">
        <v>753</v>
      </c>
      <c r="C957" s="71" t="s">
        <v>759</v>
      </c>
      <c r="D957" s="71">
        <v>787.33339686499164</v>
      </c>
      <c r="E957" s="71">
        <v>3.3646666669999998</v>
      </c>
      <c r="F957" s="71">
        <v>1</v>
      </c>
      <c r="G957" s="71">
        <v>1</v>
      </c>
      <c r="H957" s="71">
        <v>0</v>
      </c>
      <c r="I957" s="71">
        <v>1</v>
      </c>
      <c r="J957" s="71">
        <v>0</v>
      </c>
      <c r="K957" s="71">
        <v>2</v>
      </c>
      <c r="L957" s="241">
        <v>3</v>
      </c>
    </row>
    <row r="958" spans="1:12" x14ac:dyDescent="0.15">
      <c r="A958" s="240">
        <v>40372</v>
      </c>
      <c r="B958" s="71" t="s">
        <v>753</v>
      </c>
      <c r="C958" s="71" t="s">
        <v>759</v>
      </c>
      <c r="D958" s="71">
        <v>784.79211931204145</v>
      </c>
      <c r="E958" s="71">
        <v>3.3646666669999998</v>
      </c>
      <c r="F958" s="71">
        <v>1</v>
      </c>
      <c r="G958" s="71">
        <v>1</v>
      </c>
      <c r="H958" s="71">
        <v>0</v>
      </c>
      <c r="I958" s="71">
        <v>1</v>
      </c>
      <c r="J958" s="71">
        <v>0</v>
      </c>
      <c r="K958" s="71">
        <v>2</v>
      </c>
      <c r="L958" s="241">
        <v>3</v>
      </c>
    </row>
    <row r="959" spans="1:12" x14ac:dyDescent="0.15">
      <c r="A959" s="240">
        <v>40302</v>
      </c>
      <c r="B959" s="71" t="s">
        <v>753</v>
      </c>
      <c r="C959" s="71" t="s">
        <v>760</v>
      </c>
      <c r="D959" s="71">
        <v>304.47157961704949</v>
      </c>
      <c r="E959" s="71">
        <v>4.5233333330000001</v>
      </c>
      <c r="F959" s="71">
        <v>1</v>
      </c>
      <c r="G959" s="71">
        <v>0</v>
      </c>
      <c r="H959" s="71">
        <v>0</v>
      </c>
      <c r="I959" s="71">
        <v>0</v>
      </c>
      <c r="J959" s="71">
        <v>1</v>
      </c>
      <c r="K959" s="71">
        <v>3</v>
      </c>
      <c r="L959" s="241">
        <v>2</v>
      </c>
    </row>
    <row r="960" spans="1:12" x14ac:dyDescent="0.15">
      <c r="A960" s="240">
        <v>40309</v>
      </c>
      <c r="B960" s="71" t="s">
        <v>753</v>
      </c>
      <c r="C960" s="71" t="s">
        <v>760</v>
      </c>
      <c r="D960" s="71">
        <v>300.7271195277022</v>
      </c>
      <c r="E960" s="71">
        <v>4.49</v>
      </c>
      <c r="F960" s="71">
        <v>1</v>
      </c>
      <c r="G960" s="71">
        <v>0</v>
      </c>
      <c r="H960" s="71">
        <v>0</v>
      </c>
      <c r="I960" s="71">
        <v>0</v>
      </c>
      <c r="J960" s="71">
        <v>1</v>
      </c>
      <c r="K960" s="71">
        <v>3</v>
      </c>
      <c r="L960" s="241">
        <v>2</v>
      </c>
    </row>
    <row r="961" spans="1:12" x14ac:dyDescent="0.15">
      <c r="A961" s="240">
        <v>40316</v>
      </c>
      <c r="B961" s="71" t="s">
        <v>753</v>
      </c>
      <c r="C961" s="71" t="s">
        <v>760</v>
      </c>
      <c r="D961" s="71">
        <v>222.53229532883975</v>
      </c>
      <c r="E961" s="71">
        <v>4.4130769230000002</v>
      </c>
      <c r="F961" s="71">
        <v>1</v>
      </c>
      <c r="G961" s="71">
        <v>0</v>
      </c>
      <c r="H961" s="71">
        <v>0</v>
      </c>
      <c r="I961" s="71">
        <v>0</v>
      </c>
      <c r="J961" s="71">
        <v>0</v>
      </c>
      <c r="K961" s="71">
        <v>3</v>
      </c>
      <c r="L961" s="241">
        <v>2</v>
      </c>
    </row>
    <row r="962" spans="1:12" x14ac:dyDescent="0.15">
      <c r="A962" s="240">
        <v>40323</v>
      </c>
      <c r="B962" s="71" t="s">
        <v>753</v>
      </c>
      <c r="C962" s="71" t="s">
        <v>760</v>
      </c>
      <c r="D962" s="71">
        <v>189.40162600367574</v>
      </c>
      <c r="E962" s="71">
        <v>4.4130769230000002</v>
      </c>
      <c r="F962" s="71">
        <v>1</v>
      </c>
      <c r="G962" s="71">
        <v>0</v>
      </c>
      <c r="H962" s="71">
        <v>0</v>
      </c>
      <c r="I962" s="71">
        <v>0</v>
      </c>
      <c r="J962" s="71">
        <v>0</v>
      </c>
      <c r="K962" s="71">
        <v>3</v>
      </c>
      <c r="L962" s="241">
        <v>2</v>
      </c>
    </row>
    <row r="963" spans="1:12" x14ac:dyDescent="0.15">
      <c r="A963" s="240">
        <v>40330</v>
      </c>
      <c r="B963" s="71" t="s">
        <v>753</v>
      </c>
      <c r="C963" s="71" t="s">
        <v>760</v>
      </c>
      <c r="D963" s="71">
        <v>207.18455533450052</v>
      </c>
      <c r="E963" s="71">
        <v>4.1966666669999997</v>
      </c>
      <c r="F963" s="71">
        <v>1</v>
      </c>
      <c r="G963" s="71">
        <v>0</v>
      </c>
      <c r="H963" s="71">
        <v>0</v>
      </c>
      <c r="I963" s="71">
        <v>0</v>
      </c>
      <c r="J963" s="71">
        <v>0</v>
      </c>
      <c r="K963" s="71">
        <v>3</v>
      </c>
      <c r="L963" s="241">
        <v>2</v>
      </c>
    </row>
    <row r="964" spans="1:12" x14ac:dyDescent="0.15">
      <c r="A964" s="240">
        <v>40337</v>
      </c>
      <c r="B964" s="71" t="s">
        <v>753</v>
      </c>
      <c r="C964" s="71" t="s">
        <v>760</v>
      </c>
      <c r="D964" s="71">
        <v>273.18406761275844</v>
      </c>
      <c r="E964" s="71">
        <v>4.4524999999999997</v>
      </c>
      <c r="F964" s="71">
        <v>1</v>
      </c>
      <c r="G964" s="71">
        <v>0</v>
      </c>
      <c r="H964" s="71">
        <v>0</v>
      </c>
      <c r="I964" s="71">
        <v>0</v>
      </c>
      <c r="J964" s="71">
        <v>0</v>
      </c>
      <c r="K964" s="71">
        <v>3</v>
      </c>
      <c r="L964" s="241">
        <v>2</v>
      </c>
    </row>
    <row r="965" spans="1:12" x14ac:dyDescent="0.15">
      <c r="A965" s="240">
        <v>40344</v>
      </c>
      <c r="B965" s="71" t="s">
        <v>753</v>
      </c>
      <c r="C965" s="71" t="s">
        <v>760</v>
      </c>
      <c r="D965" s="71">
        <v>130.91008070039408</v>
      </c>
      <c r="E965" s="71">
        <v>4.4524999999999997</v>
      </c>
      <c r="F965" s="71">
        <v>1</v>
      </c>
      <c r="G965" s="71">
        <v>0</v>
      </c>
      <c r="H965" s="71">
        <v>0</v>
      </c>
      <c r="I965" s="71">
        <v>0</v>
      </c>
      <c r="J965" s="71">
        <v>0</v>
      </c>
      <c r="K965" s="71">
        <v>3</v>
      </c>
      <c r="L965" s="241">
        <v>2</v>
      </c>
    </row>
    <row r="966" spans="1:12" x14ac:dyDescent="0.15">
      <c r="A966" s="240">
        <v>40351</v>
      </c>
      <c r="B966" s="71" t="s">
        <v>753</v>
      </c>
      <c r="C966" s="71" t="s">
        <v>760</v>
      </c>
      <c r="D966" s="71">
        <v>824.63696836850102</v>
      </c>
      <c r="E966" s="71">
        <v>4.3431249999999997</v>
      </c>
      <c r="F966" s="71">
        <v>1</v>
      </c>
      <c r="G966" s="71">
        <v>1</v>
      </c>
      <c r="H966" s="71">
        <v>1</v>
      </c>
      <c r="I966" s="71">
        <v>0</v>
      </c>
      <c r="J966" s="71">
        <v>0</v>
      </c>
      <c r="K966" s="71">
        <v>3</v>
      </c>
      <c r="L966" s="241">
        <v>2</v>
      </c>
    </row>
    <row r="967" spans="1:12" x14ac:dyDescent="0.15">
      <c r="A967" s="240">
        <v>40358</v>
      </c>
      <c r="B967" s="71" t="s">
        <v>753</v>
      </c>
      <c r="C967" s="71" t="s">
        <v>760</v>
      </c>
      <c r="D967" s="71">
        <v>885.8067046499059</v>
      </c>
      <c r="E967" s="71">
        <v>3.7275</v>
      </c>
      <c r="F967" s="71">
        <v>1</v>
      </c>
      <c r="G967" s="71">
        <v>1</v>
      </c>
      <c r="H967" s="71">
        <v>1</v>
      </c>
      <c r="I967" s="71">
        <v>1</v>
      </c>
      <c r="J967" s="71">
        <v>0</v>
      </c>
      <c r="K967" s="71">
        <v>3</v>
      </c>
      <c r="L967" s="241">
        <v>2</v>
      </c>
    </row>
    <row r="968" spans="1:12" x14ac:dyDescent="0.15">
      <c r="A968" s="240">
        <v>40365</v>
      </c>
      <c r="B968" s="71" t="s">
        <v>753</v>
      </c>
      <c r="C968" s="71" t="s">
        <v>760</v>
      </c>
      <c r="D968" s="71">
        <v>703.00227424064576</v>
      </c>
      <c r="E968" s="71">
        <v>3.7131249999999998</v>
      </c>
      <c r="F968" s="71">
        <v>1</v>
      </c>
      <c r="G968" s="71">
        <v>1</v>
      </c>
      <c r="H968" s="71">
        <v>0</v>
      </c>
      <c r="I968" s="71">
        <v>1</v>
      </c>
      <c r="J968" s="71">
        <v>0</v>
      </c>
      <c r="K968" s="71">
        <v>3</v>
      </c>
      <c r="L968" s="241">
        <v>2</v>
      </c>
    </row>
    <row r="969" spans="1:12" x14ac:dyDescent="0.15">
      <c r="A969" s="240">
        <v>40372</v>
      </c>
      <c r="B969" s="71" t="s">
        <v>753</v>
      </c>
      <c r="C969" s="71" t="s">
        <v>760</v>
      </c>
      <c r="D969" s="71">
        <v>772.20779258069786</v>
      </c>
      <c r="E969" s="71">
        <v>3.7131249999999998</v>
      </c>
      <c r="F969" s="71">
        <v>1</v>
      </c>
      <c r="G969" s="71">
        <v>1</v>
      </c>
      <c r="H969" s="71">
        <v>0</v>
      </c>
      <c r="I969" s="71">
        <v>1</v>
      </c>
      <c r="J969" s="71">
        <v>0</v>
      </c>
      <c r="K969" s="71">
        <v>3</v>
      </c>
      <c r="L969" s="241">
        <v>2</v>
      </c>
    </row>
    <row r="970" spans="1:12" x14ac:dyDescent="0.15">
      <c r="A970" s="240">
        <v>40302</v>
      </c>
      <c r="B970" s="71" t="s">
        <v>753</v>
      </c>
      <c r="C970" s="71" t="s">
        <v>761</v>
      </c>
      <c r="D970" s="71">
        <v>242.79651678948065</v>
      </c>
      <c r="E970" s="71">
        <v>4.5733333329999999</v>
      </c>
      <c r="F970" s="71">
        <v>1</v>
      </c>
      <c r="G970" s="71">
        <v>0</v>
      </c>
      <c r="H970" s="71">
        <v>0</v>
      </c>
      <c r="I970" s="71">
        <v>0</v>
      </c>
      <c r="J970" s="71">
        <v>0</v>
      </c>
      <c r="K970" s="71">
        <v>0</v>
      </c>
      <c r="L970" s="241">
        <v>0</v>
      </c>
    </row>
    <row r="971" spans="1:12" x14ac:dyDescent="0.15">
      <c r="A971" s="240">
        <v>40309</v>
      </c>
      <c r="B971" s="71" t="s">
        <v>753</v>
      </c>
      <c r="C971" s="71" t="s">
        <v>761</v>
      </c>
      <c r="D971" s="71">
        <v>176.13632594174166</v>
      </c>
      <c r="E971" s="71">
        <v>4.2166666670000001</v>
      </c>
      <c r="F971" s="71">
        <v>1</v>
      </c>
      <c r="G971" s="71">
        <v>0</v>
      </c>
      <c r="H971" s="71">
        <v>0</v>
      </c>
      <c r="I971" s="71">
        <v>0</v>
      </c>
      <c r="J971" s="71">
        <v>0</v>
      </c>
      <c r="K971" s="71">
        <v>0</v>
      </c>
      <c r="L971" s="241">
        <v>0</v>
      </c>
    </row>
    <row r="972" spans="1:12" x14ac:dyDescent="0.15">
      <c r="A972" s="240">
        <v>40316</v>
      </c>
      <c r="B972" s="71" t="s">
        <v>753</v>
      </c>
      <c r="C972" s="71" t="s">
        <v>761</v>
      </c>
      <c r="D972" s="71">
        <v>200.17051006423955</v>
      </c>
      <c r="E972" s="71">
        <v>4.1966666669999997</v>
      </c>
      <c r="F972" s="71">
        <v>1</v>
      </c>
      <c r="G972" s="71">
        <v>0</v>
      </c>
      <c r="H972" s="71">
        <v>0</v>
      </c>
      <c r="I972" s="71">
        <v>0</v>
      </c>
      <c r="J972" s="71">
        <v>0</v>
      </c>
      <c r="K972" s="71">
        <v>0</v>
      </c>
      <c r="L972" s="241">
        <v>0</v>
      </c>
    </row>
    <row r="973" spans="1:12" x14ac:dyDescent="0.15">
      <c r="A973" s="240">
        <v>40323</v>
      </c>
      <c r="B973" s="71" t="s">
        <v>753</v>
      </c>
      <c r="C973" s="71" t="s">
        <v>761</v>
      </c>
      <c r="D973" s="71">
        <v>214.12989062016217</v>
      </c>
      <c r="E973" s="71">
        <v>4.0833333329999997</v>
      </c>
      <c r="F973" s="71">
        <v>1</v>
      </c>
      <c r="G973" s="71">
        <v>0</v>
      </c>
      <c r="H973" s="71">
        <v>0</v>
      </c>
      <c r="I973" s="71">
        <v>0</v>
      </c>
      <c r="J973" s="71">
        <v>0</v>
      </c>
      <c r="K973" s="71">
        <v>0</v>
      </c>
      <c r="L973" s="241">
        <v>0</v>
      </c>
    </row>
    <row r="974" spans="1:12" x14ac:dyDescent="0.15">
      <c r="A974" s="240">
        <v>40330</v>
      </c>
      <c r="B974" s="71" t="s">
        <v>753</v>
      </c>
      <c r="C974" s="71" t="s">
        <v>761</v>
      </c>
      <c r="D974" s="71">
        <v>298.77391571349301</v>
      </c>
      <c r="E974" s="71">
        <v>4.1515384620000004</v>
      </c>
      <c r="F974" s="71">
        <v>1</v>
      </c>
      <c r="G974" s="71">
        <v>0</v>
      </c>
      <c r="H974" s="71">
        <v>0</v>
      </c>
      <c r="I974" s="71">
        <v>0</v>
      </c>
      <c r="J974" s="71">
        <v>0</v>
      </c>
      <c r="K974" s="71">
        <v>0</v>
      </c>
      <c r="L974" s="241">
        <v>0</v>
      </c>
    </row>
    <row r="975" spans="1:12" x14ac:dyDescent="0.15">
      <c r="A975" s="240">
        <v>40337</v>
      </c>
      <c r="B975" s="71" t="s">
        <v>753</v>
      </c>
      <c r="C975" s="71" t="s">
        <v>761</v>
      </c>
      <c r="D975" s="71">
        <v>231.33044011996478</v>
      </c>
      <c r="E975" s="71">
        <v>4.3185714290000004</v>
      </c>
      <c r="F975" s="71">
        <v>1</v>
      </c>
      <c r="G975" s="71">
        <v>0</v>
      </c>
      <c r="H975" s="71">
        <v>0</v>
      </c>
      <c r="I975" s="71">
        <v>0</v>
      </c>
      <c r="J975" s="71">
        <v>0</v>
      </c>
      <c r="K975" s="71">
        <v>0</v>
      </c>
      <c r="L975" s="241">
        <v>0</v>
      </c>
    </row>
    <row r="976" spans="1:12" x14ac:dyDescent="0.15">
      <c r="A976" s="240">
        <v>40344</v>
      </c>
      <c r="B976" s="71" t="s">
        <v>753</v>
      </c>
      <c r="C976" s="71" t="s">
        <v>761</v>
      </c>
      <c r="D976" s="71">
        <v>220.2857001846204</v>
      </c>
      <c r="E976" s="71">
        <v>4.1746153850000001</v>
      </c>
      <c r="F976" s="71">
        <v>1</v>
      </c>
      <c r="G976" s="71">
        <v>0</v>
      </c>
      <c r="H976" s="71">
        <v>0</v>
      </c>
      <c r="I976" s="71">
        <v>0</v>
      </c>
      <c r="J976" s="71">
        <v>0</v>
      </c>
      <c r="K976" s="71">
        <v>0</v>
      </c>
      <c r="L976" s="241">
        <v>0</v>
      </c>
    </row>
    <row r="977" spans="1:12" x14ac:dyDescent="0.15">
      <c r="A977" s="240">
        <v>40351</v>
      </c>
      <c r="B977" s="71" t="s">
        <v>753</v>
      </c>
      <c r="C977" s="71" t="s">
        <v>761</v>
      </c>
      <c r="D977" s="71">
        <v>173.37971703664101</v>
      </c>
      <c r="E977" s="71">
        <v>4.3185714290000004</v>
      </c>
      <c r="F977" s="71">
        <v>1</v>
      </c>
      <c r="G977" s="71">
        <v>0</v>
      </c>
      <c r="H977" s="71">
        <v>0</v>
      </c>
      <c r="I977" s="71">
        <v>0</v>
      </c>
      <c r="J977" s="71">
        <v>0</v>
      </c>
      <c r="K977" s="71">
        <v>0</v>
      </c>
      <c r="L977" s="241">
        <v>0</v>
      </c>
    </row>
    <row r="978" spans="1:12" x14ac:dyDescent="0.15">
      <c r="A978" s="240">
        <v>40358</v>
      </c>
      <c r="B978" s="71" t="s">
        <v>753</v>
      </c>
      <c r="C978" s="71" t="s">
        <v>761</v>
      </c>
      <c r="D978" s="71">
        <v>240.30105140471312</v>
      </c>
      <c r="E978" s="71">
        <v>4.1971428570000002</v>
      </c>
      <c r="F978" s="71">
        <v>1</v>
      </c>
      <c r="G978" s="71">
        <v>0</v>
      </c>
      <c r="H978" s="71">
        <v>0</v>
      </c>
      <c r="I978" s="71">
        <v>0</v>
      </c>
      <c r="J978" s="71">
        <v>0</v>
      </c>
      <c r="K978" s="71">
        <v>0</v>
      </c>
      <c r="L978" s="241">
        <v>0</v>
      </c>
    </row>
    <row r="979" spans="1:12" x14ac:dyDescent="0.15">
      <c r="A979" s="240">
        <v>40365</v>
      </c>
      <c r="B979" s="71" t="s">
        <v>753</v>
      </c>
      <c r="C979" s="71" t="s">
        <v>761</v>
      </c>
      <c r="D979" s="71">
        <v>194.69951130813953</v>
      </c>
      <c r="E979" s="71">
        <v>3.3030769229999999</v>
      </c>
      <c r="F979" s="71">
        <v>1</v>
      </c>
      <c r="G979" s="71">
        <v>0</v>
      </c>
      <c r="H979" s="71">
        <v>0</v>
      </c>
      <c r="I979" s="71">
        <v>0</v>
      </c>
      <c r="J979" s="71">
        <v>0</v>
      </c>
      <c r="K979" s="71">
        <v>0</v>
      </c>
      <c r="L979" s="241">
        <v>0</v>
      </c>
    </row>
    <row r="980" spans="1:12" x14ac:dyDescent="0.15">
      <c r="A980" s="240">
        <v>40372</v>
      </c>
      <c r="B980" s="71" t="s">
        <v>753</v>
      </c>
      <c r="C980" s="71" t="s">
        <v>761</v>
      </c>
      <c r="D980" s="71">
        <v>295.79661751619835</v>
      </c>
      <c r="E980" s="71">
        <v>3.6484615379999998</v>
      </c>
      <c r="F980" s="71">
        <v>1</v>
      </c>
      <c r="G980" s="71">
        <v>0</v>
      </c>
      <c r="H980" s="71">
        <v>0</v>
      </c>
      <c r="I980" s="71">
        <v>0</v>
      </c>
      <c r="J980" s="71">
        <v>0</v>
      </c>
      <c r="K980" s="71">
        <v>0</v>
      </c>
      <c r="L980" s="241">
        <v>0</v>
      </c>
    </row>
    <row r="981" spans="1:12" x14ac:dyDescent="0.15">
      <c r="A981" s="240">
        <v>40302</v>
      </c>
      <c r="B981" s="71" t="s">
        <v>753</v>
      </c>
      <c r="C981" s="71" t="s">
        <v>762</v>
      </c>
      <c r="D981" s="71">
        <v>273.2740458083228</v>
      </c>
      <c r="E981" s="71">
        <v>4.2166666670000001</v>
      </c>
      <c r="F981" s="71">
        <v>1</v>
      </c>
      <c r="G981" s="71">
        <v>0</v>
      </c>
      <c r="H981" s="71">
        <v>0</v>
      </c>
      <c r="I981" s="71">
        <v>0</v>
      </c>
      <c r="J981" s="71">
        <v>0</v>
      </c>
      <c r="K981" s="71">
        <v>1</v>
      </c>
      <c r="L981" s="241">
        <v>0</v>
      </c>
    </row>
    <row r="982" spans="1:12" x14ac:dyDescent="0.15">
      <c r="A982" s="240">
        <v>40309</v>
      </c>
      <c r="B982" s="71" t="s">
        <v>753</v>
      </c>
      <c r="C982" s="71" t="s">
        <v>762</v>
      </c>
      <c r="D982" s="71">
        <v>228.23199803215323</v>
      </c>
      <c r="E982" s="71">
        <v>4.45</v>
      </c>
      <c r="F982" s="71">
        <v>1</v>
      </c>
      <c r="G982" s="71">
        <v>0</v>
      </c>
      <c r="H982" s="71">
        <v>0</v>
      </c>
      <c r="I982" s="71">
        <v>0</v>
      </c>
      <c r="J982" s="71">
        <v>0</v>
      </c>
      <c r="K982" s="71">
        <v>1</v>
      </c>
      <c r="L982" s="241">
        <v>0</v>
      </c>
    </row>
    <row r="983" spans="1:12" x14ac:dyDescent="0.15">
      <c r="A983" s="240">
        <v>40316</v>
      </c>
      <c r="B983" s="71" t="s">
        <v>753</v>
      </c>
      <c r="C983" s="71" t="s">
        <v>762</v>
      </c>
      <c r="D983" s="71">
        <v>266.403120843235</v>
      </c>
      <c r="E983" s="71">
        <v>4.1087499999999997</v>
      </c>
      <c r="F983" s="71">
        <v>1</v>
      </c>
      <c r="G983" s="71">
        <v>0</v>
      </c>
      <c r="H983" s="71">
        <v>0</v>
      </c>
      <c r="I983" s="71">
        <v>0</v>
      </c>
      <c r="J983" s="71">
        <v>0</v>
      </c>
      <c r="K983" s="71">
        <v>1</v>
      </c>
      <c r="L983" s="241">
        <v>0</v>
      </c>
    </row>
    <row r="984" spans="1:12" x14ac:dyDescent="0.15">
      <c r="A984" s="240">
        <v>40323</v>
      </c>
      <c r="B984" s="71" t="s">
        <v>753</v>
      </c>
      <c r="C984" s="71" t="s">
        <v>762</v>
      </c>
      <c r="D984" s="71">
        <v>288.41527099923888</v>
      </c>
      <c r="E984" s="71">
        <v>4.0833333329999997</v>
      </c>
      <c r="F984" s="71">
        <v>1</v>
      </c>
      <c r="G984" s="71">
        <v>0</v>
      </c>
      <c r="H984" s="71">
        <v>0</v>
      </c>
      <c r="I984" s="71">
        <v>0</v>
      </c>
      <c r="J984" s="71">
        <v>0</v>
      </c>
      <c r="K984" s="71">
        <v>1</v>
      </c>
      <c r="L984" s="241">
        <v>0</v>
      </c>
    </row>
    <row r="985" spans="1:12" x14ac:dyDescent="0.15">
      <c r="A985" s="240">
        <v>40330</v>
      </c>
      <c r="B985" s="71" t="s">
        <v>753</v>
      </c>
      <c r="C985" s="71" t="s">
        <v>762</v>
      </c>
      <c r="D985" s="71">
        <v>286.63642092532109</v>
      </c>
      <c r="E985" s="71">
        <v>4.0833333329999997</v>
      </c>
      <c r="F985" s="71">
        <v>1</v>
      </c>
      <c r="G985" s="71">
        <v>0</v>
      </c>
      <c r="H985" s="71">
        <v>0</v>
      </c>
      <c r="I985" s="71">
        <v>0</v>
      </c>
      <c r="J985" s="71">
        <v>0</v>
      </c>
      <c r="K985" s="71">
        <v>1</v>
      </c>
      <c r="L985" s="241">
        <v>0</v>
      </c>
    </row>
    <row r="986" spans="1:12" x14ac:dyDescent="0.15">
      <c r="A986" s="240">
        <v>40337</v>
      </c>
      <c r="B986" s="71" t="s">
        <v>753</v>
      </c>
      <c r="C986" s="71" t="s">
        <v>762</v>
      </c>
      <c r="D986" s="71">
        <v>258.30532256725206</v>
      </c>
      <c r="E986" s="71">
        <v>4.4524999999999997</v>
      </c>
      <c r="F986" s="71">
        <v>1</v>
      </c>
      <c r="G986" s="71">
        <v>0</v>
      </c>
      <c r="H986" s="71">
        <v>0</v>
      </c>
      <c r="I986" s="71">
        <v>0</v>
      </c>
      <c r="J986" s="71">
        <v>0</v>
      </c>
      <c r="K986" s="71">
        <v>1</v>
      </c>
      <c r="L986" s="241">
        <v>0</v>
      </c>
    </row>
    <row r="987" spans="1:12" x14ac:dyDescent="0.15">
      <c r="A987" s="240">
        <v>40344</v>
      </c>
      <c r="B987" s="71" t="s">
        <v>753</v>
      </c>
      <c r="C987" s="71" t="s">
        <v>762</v>
      </c>
      <c r="D987" s="71">
        <v>200.36387655437861</v>
      </c>
      <c r="E987" s="71">
        <v>4.1971428570000002</v>
      </c>
      <c r="F987" s="71">
        <v>1</v>
      </c>
      <c r="G987" s="71">
        <v>0</v>
      </c>
      <c r="H987" s="71">
        <v>0</v>
      </c>
      <c r="I987" s="71">
        <v>0</v>
      </c>
      <c r="J987" s="71">
        <v>0</v>
      </c>
      <c r="K987" s="71">
        <v>1</v>
      </c>
      <c r="L987" s="241">
        <v>0</v>
      </c>
    </row>
    <row r="988" spans="1:12" x14ac:dyDescent="0.15">
      <c r="A988" s="240">
        <v>40351</v>
      </c>
      <c r="B988" s="71" t="s">
        <v>753</v>
      </c>
      <c r="C988" s="71" t="s">
        <v>762</v>
      </c>
      <c r="D988" s="71">
        <v>247.31351520272113</v>
      </c>
      <c r="E988" s="71">
        <v>4.4524999999999997</v>
      </c>
      <c r="F988" s="71">
        <v>1</v>
      </c>
      <c r="G988" s="71">
        <v>0</v>
      </c>
      <c r="H988" s="71">
        <v>1</v>
      </c>
      <c r="I988" s="71">
        <v>0</v>
      </c>
      <c r="J988" s="71">
        <v>0</v>
      </c>
      <c r="K988" s="71">
        <v>1</v>
      </c>
      <c r="L988" s="241">
        <v>0</v>
      </c>
    </row>
    <row r="989" spans="1:12" x14ac:dyDescent="0.15">
      <c r="A989" s="240">
        <v>40358</v>
      </c>
      <c r="B989" s="71" t="s">
        <v>753</v>
      </c>
      <c r="C989" s="71" t="s">
        <v>762</v>
      </c>
      <c r="D989" s="71">
        <v>365.77471871531458</v>
      </c>
      <c r="E989" s="71">
        <v>3.9471428569999998</v>
      </c>
      <c r="F989" s="71">
        <v>1</v>
      </c>
      <c r="G989" s="71">
        <v>0</v>
      </c>
      <c r="H989" s="71">
        <v>1</v>
      </c>
      <c r="I989" s="71">
        <v>1</v>
      </c>
      <c r="J989" s="71">
        <v>0</v>
      </c>
      <c r="K989" s="71">
        <v>1</v>
      </c>
      <c r="L989" s="241">
        <v>0</v>
      </c>
    </row>
    <row r="990" spans="1:12" x14ac:dyDescent="0.15">
      <c r="A990" s="240">
        <v>40365</v>
      </c>
      <c r="B990" s="71" t="s">
        <v>753</v>
      </c>
      <c r="C990" s="71" t="s">
        <v>762</v>
      </c>
      <c r="D990" s="71">
        <v>314.15793325664492</v>
      </c>
      <c r="E990" s="71">
        <v>3.6378571430000002</v>
      </c>
      <c r="F990" s="71">
        <v>1</v>
      </c>
      <c r="G990" s="71">
        <v>0</v>
      </c>
      <c r="H990" s="71">
        <v>0</v>
      </c>
      <c r="I990" s="71">
        <v>1</v>
      </c>
      <c r="J990" s="71">
        <v>0</v>
      </c>
      <c r="K990" s="71">
        <v>1</v>
      </c>
      <c r="L990" s="241">
        <v>0</v>
      </c>
    </row>
    <row r="991" spans="1:12" x14ac:dyDescent="0.15">
      <c r="A991" s="240">
        <v>40372</v>
      </c>
      <c r="B991" s="71" t="s">
        <v>753</v>
      </c>
      <c r="C991" s="71" t="s">
        <v>762</v>
      </c>
      <c r="D991" s="71">
        <v>339.19180635238098</v>
      </c>
      <c r="E991" s="71">
        <v>3.9631249999999998</v>
      </c>
      <c r="F991" s="71">
        <v>1</v>
      </c>
      <c r="G991" s="71">
        <v>0</v>
      </c>
      <c r="H991" s="71">
        <v>0</v>
      </c>
      <c r="I991" s="71">
        <v>1</v>
      </c>
      <c r="J991" s="71">
        <v>0</v>
      </c>
      <c r="K991" s="71">
        <v>1</v>
      </c>
      <c r="L991" s="241">
        <v>0</v>
      </c>
    </row>
    <row r="992" spans="1:12" x14ac:dyDescent="0.15">
      <c r="A992" s="240">
        <v>40302</v>
      </c>
      <c r="B992" s="71" t="s">
        <v>763</v>
      </c>
      <c r="C992" s="71" t="s">
        <v>764</v>
      </c>
      <c r="D992" s="71">
        <v>270.7488999921228</v>
      </c>
      <c r="E992" s="71">
        <v>4.29</v>
      </c>
      <c r="F992" s="71">
        <v>1</v>
      </c>
      <c r="G992" s="71">
        <v>0</v>
      </c>
      <c r="H992" s="71">
        <v>0</v>
      </c>
      <c r="I992" s="71">
        <v>0</v>
      </c>
      <c r="J992" s="71">
        <v>0</v>
      </c>
      <c r="K992" s="71">
        <v>1</v>
      </c>
      <c r="L992" s="241">
        <v>2</v>
      </c>
    </row>
    <row r="993" spans="1:12" x14ac:dyDescent="0.15">
      <c r="A993" s="240">
        <v>40309</v>
      </c>
      <c r="B993" s="71" t="s">
        <v>763</v>
      </c>
      <c r="C993" s="71" t="s">
        <v>764</v>
      </c>
      <c r="D993" s="71">
        <v>314.50582438280878</v>
      </c>
      <c r="E993" s="71">
        <v>4.29</v>
      </c>
      <c r="F993" s="71">
        <v>1</v>
      </c>
      <c r="G993" s="71">
        <v>0</v>
      </c>
      <c r="H993" s="71">
        <v>1</v>
      </c>
      <c r="I993" s="71">
        <v>0</v>
      </c>
      <c r="J993" s="71">
        <v>0</v>
      </c>
      <c r="K993" s="71">
        <v>1</v>
      </c>
      <c r="L993" s="241">
        <v>2</v>
      </c>
    </row>
    <row r="994" spans="1:12" x14ac:dyDescent="0.15">
      <c r="A994" s="240">
        <v>40316</v>
      </c>
      <c r="B994" s="71" t="s">
        <v>763</v>
      </c>
      <c r="C994" s="71" t="s">
        <v>764</v>
      </c>
      <c r="D994" s="71">
        <v>390.60697916261392</v>
      </c>
      <c r="E994" s="71">
        <v>4.0858333330000001</v>
      </c>
      <c r="F994" s="71">
        <v>1</v>
      </c>
      <c r="G994" s="71">
        <v>0</v>
      </c>
      <c r="H994" s="71">
        <v>0</v>
      </c>
      <c r="I994" s="71">
        <v>1</v>
      </c>
      <c r="J994" s="71">
        <v>0</v>
      </c>
      <c r="K994" s="71">
        <v>1</v>
      </c>
      <c r="L994" s="241">
        <v>2</v>
      </c>
    </row>
    <row r="995" spans="1:12" x14ac:dyDescent="0.15">
      <c r="A995" s="240">
        <v>40323</v>
      </c>
      <c r="B995" s="71" t="s">
        <v>763</v>
      </c>
      <c r="C995" s="71" t="s">
        <v>764</v>
      </c>
      <c r="D995" s="71">
        <v>249.86237982712225</v>
      </c>
      <c r="E995" s="71">
        <v>4.0858333330000001</v>
      </c>
      <c r="F995" s="71">
        <v>1</v>
      </c>
      <c r="G995" s="71">
        <v>0</v>
      </c>
      <c r="H995" s="71">
        <v>0</v>
      </c>
      <c r="I995" s="71">
        <v>1</v>
      </c>
      <c r="J995" s="71">
        <v>0</v>
      </c>
      <c r="K995" s="71">
        <v>1</v>
      </c>
      <c r="L995" s="241">
        <v>2</v>
      </c>
    </row>
    <row r="996" spans="1:12" x14ac:dyDescent="0.15">
      <c r="A996" s="240">
        <v>40330</v>
      </c>
      <c r="B996" s="71" t="s">
        <v>763</v>
      </c>
      <c r="C996" s="71" t="s">
        <v>764</v>
      </c>
      <c r="D996" s="71">
        <v>222.03389430781561</v>
      </c>
      <c r="E996" s="71">
        <v>4.7931249999999999</v>
      </c>
      <c r="F996" s="71">
        <v>1</v>
      </c>
      <c r="G996" s="71">
        <v>0</v>
      </c>
      <c r="H996" s="71">
        <v>0</v>
      </c>
      <c r="I996" s="71">
        <v>1</v>
      </c>
      <c r="J996" s="71">
        <v>0</v>
      </c>
      <c r="K996" s="71">
        <v>1</v>
      </c>
      <c r="L996" s="241">
        <v>2</v>
      </c>
    </row>
    <row r="997" spans="1:12" x14ac:dyDescent="0.15">
      <c r="A997" s="240">
        <v>40337</v>
      </c>
      <c r="B997" s="71" t="s">
        <v>763</v>
      </c>
      <c r="C997" s="71" t="s">
        <v>764</v>
      </c>
      <c r="D997" s="71">
        <v>276.35819705736077</v>
      </c>
      <c r="E997" s="71">
        <v>4.1471428570000004</v>
      </c>
      <c r="F997" s="71">
        <v>1</v>
      </c>
      <c r="G997" s="71">
        <v>0</v>
      </c>
      <c r="H997" s="71">
        <v>0</v>
      </c>
      <c r="I997" s="71">
        <v>0</v>
      </c>
      <c r="J997" s="71">
        <v>1</v>
      </c>
      <c r="K997" s="71">
        <v>1</v>
      </c>
      <c r="L997" s="241">
        <v>2</v>
      </c>
    </row>
    <row r="998" spans="1:12" x14ac:dyDescent="0.15">
      <c r="A998" s="240">
        <v>40344</v>
      </c>
      <c r="B998" s="71" t="s">
        <v>763</v>
      </c>
      <c r="C998" s="71" t="s">
        <v>764</v>
      </c>
      <c r="D998" s="71">
        <v>294.86318135451683</v>
      </c>
      <c r="E998" s="71">
        <v>4.1471428570000004</v>
      </c>
      <c r="F998" s="71">
        <v>1</v>
      </c>
      <c r="G998" s="71">
        <v>0</v>
      </c>
      <c r="H998" s="71">
        <v>0</v>
      </c>
      <c r="I998" s="71">
        <v>0</v>
      </c>
      <c r="J998" s="71">
        <v>1</v>
      </c>
      <c r="K998" s="71">
        <v>1</v>
      </c>
      <c r="L998" s="241">
        <v>2</v>
      </c>
    </row>
    <row r="999" spans="1:12" x14ac:dyDescent="0.15">
      <c r="A999" s="240">
        <v>40351</v>
      </c>
      <c r="B999" s="71" t="s">
        <v>763</v>
      </c>
      <c r="C999" s="71" t="s">
        <v>764</v>
      </c>
      <c r="D999" s="71">
        <v>383.45580710381228</v>
      </c>
      <c r="E999" s="71">
        <v>4.05</v>
      </c>
      <c r="F999" s="71">
        <v>1</v>
      </c>
      <c r="G999" s="71">
        <v>0</v>
      </c>
      <c r="H999" s="71">
        <v>1</v>
      </c>
      <c r="I999" s="71">
        <v>0</v>
      </c>
      <c r="J999" s="71">
        <v>0</v>
      </c>
      <c r="K999" s="71">
        <v>1</v>
      </c>
      <c r="L999" s="241">
        <v>2</v>
      </c>
    </row>
    <row r="1000" spans="1:12" x14ac:dyDescent="0.15">
      <c r="A1000" s="240">
        <v>40358</v>
      </c>
      <c r="B1000" s="71" t="s">
        <v>763</v>
      </c>
      <c r="C1000" s="71" t="s">
        <v>764</v>
      </c>
      <c r="D1000" s="71">
        <v>300.2942445751741</v>
      </c>
      <c r="E1000" s="71">
        <v>4.05</v>
      </c>
      <c r="F1000" s="71">
        <v>1</v>
      </c>
      <c r="G1000" s="71">
        <v>0</v>
      </c>
      <c r="H1000" s="71">
        <v>0</v>
      </c>
      <c r="I1000" s="71">
        <v>1</v>
      </c>
      <c r="J1000" s="71">
        <v>0</v>
      </c>
      <c r="K1000" s="71">
        <v>1</v>
      </c>
      <c r="L1000" s="241">
        <v>2</v>
      </c>
    </row>
    <row r="1001" spans="1:12" x14ac:dyDescent="0.15">
      <c r="A1001" s="240">
        <v>40365</v>
      </c>
      <c r="B1001" s="71" t="s">
        <v>763</v>
      </c>
      <c r="C1001" s="71" t="s">
        <v>764</v>
      </c>
      <c r="D1001" s="71">
        <v>296.74312209515341</v>
      </c>
      <c r="E1001" s="71">
        <v>4.5813333329999999</v>
      </c>
      <c r="F1001" s="71">
        <v>1</v>
      </c>
      <c r="G1001" s="71">
        <v>0</v>
      </c>
      <c r="H1001" s="71">
        <v>0</v>
      </c>
      <c r="I1001" s="71">
        <v>1</v>
      </c>
      <c r="J1001" s="71">
        <v>0</v>
      </c>
      <c r="K1001" s="71">
        <v>1</v>
      </c>
      <c r="L1001" s="241">
        <v>2</v>
      </c>
    </row>
    <row r="1002" spans="1:12" x14ac:dyDescent="0.15">
      <c r="A1002" s="240">
        <v>40372</v>
      </c>
      <c r="B1002" s="71" t="s">
        <v>763</v>
      </c>
      <c r="C1002" s="71" t="s">
        <v>764</v>
      </c>
      <c r="D1002" s="71">
        <v>429.79776568141511</v>
      </c>
      <c r="E1002" s="71">
        <v>3.556923077</v>
      </c>
      <c r="F1002" s="71">
        <v>1</v>
      </c>
      <c r="G1002" s="71">
        <v>0</v>
      </c>
      <c r="H1002" s="71">
        <v>0</v>
      </c>
      <c r="I1002" s="71">
        <v>1</v>
      </c>
      <c r="J1002" s="71">
        <v>0</v>
      </c>
      <c r="K1002" s="71">
        <v>1</v>
      </c>
      <c r="L1002" s="241">
        <v>2</v>
      </c>
    </row>
    <row r="1003" spans="1:12" x14ac:dyDescent="0.15">
      <c r="A1003" s="240">
        <v>40302</v>
      </c>
      <c r="B1003" s="71" t="s">
        <v>763</v>
      </c>
      <c r="C1003" s="71" t="s">
        <v>765</v>
      </c>
      <c r="D1003" s="71">
        <v>297.21708504560701</v>
      </c>
      <c r="E1003" s="71">
        <v>4.29</v>
      </c>
      <c r="F1003" s="71">
        <v>1</v>
      </c>
      <c r="G1003" s="71">
        <v>0</v>
      </c>
      <c r="H1003" s="71">
        <v>0</v>
      </c>
      <c r="I1003" s="71">
        <v>0</v>
      </c>
      <c r="J1003" s="71">
        <v>0</v>
      </c>
      <c r="K1003" s="71">
        <v>2</v>
      </c>
      <c r="L1003" s="241">
        <v>2</v>
      </c>
    </row>
    <row r="1004" spans="1:12" x14ac:dyDescent="0.15">
      <c r="A1004" s="240">
        <v>40309</v>
      </c>
      <c r="B1004" s="71" t="s">
        <v>763</v>
      </c>
      <c r="C1004" s="71" t="s">
        <v>765</v>
      </c>
      <c r="D1004" s="71">
        <v>268.40556671680145</v>
      </c>
      <c r="E1004" s="71">
        <v>4.29</v>
      </c>
      <c r="F1004" s="71">
        <v>1</v>
      </c>
      <c r="G1004" s="71">
        <v>0</v>
      </c>
      <c r="H1004" s="71">
        <v>0</v>
      </c>
      <c r="I1004" s="71">
        <v>0</v>
      </c>
      <c r="J1004" s="71">
        <v>0</v>
      </c>
      <c r="K1004" s="71">
        <v>2</v>
      </c>
      <c r="L1004" s="241">
        <v>2</v>
      </c>
    </row>
    <row r="1005" spans="1:12" x14ac:dyDescent="0.15">
      <c r="A1005" s="240">
        <v>40316</v>
      </c>
      <c r="B1005" s="71" t="s">
        <v>763</v>
      </c>
      <c r="C1005" s="71" t="s">
        <v>765</v>
      </c>
      <c r="D1005" s="71">
        <v>206.02798850125583</v>
      </c>
      <c r="E1005" s="71">
        <v>4.0858333330000001</v>
      </c>
      <c r="F1005" s="71">
        <v>1</v>
      </c>
      <c r="G1005" s="71">
        <v>0</v>
      </c>
      <c r="H1005" s="71">
        <v>0</v>
      </c>
      <c r="I1005" s="71">
        <v>0</v>
      </c>
      <c r="J1005" s="71">
        <v>0</v>
      </c>
      <c r="K1005" s="71">
        <v>2</v>
      </c>
      <c r="L1005" s="241">
        <v>2</v>
      </c>
    </row>
    <row r="1006" spans="1:12" x14ac:dyDescent="0.15">
      <c r="A1006" s="240">
        <v>40323</v>
      </c>
      <c r="B1006" s="71" t="s">
        <v>763</v>
      </c>
      <c r="C1006" s="71" t="s">
        <v>765</v>
      </c>
      <c r="D1006" s="71">
        <v>201.96734153603134</v>
      </c>
      <c r="E1006" s="71">
        <v>4.0858333330000001</v>
      </c>
      <c r="F1006" s="71">
        <v>1</v>
      </c>
      <c r="G1006" s="71">
        <v>0</v>
      </c>
      <c r="H1006" s="71">
        <v>0</v>
      </c>
      <c r="I1006" s="71">
        <v>0</v>
      </c>
      <c r="J1006" s="71">
        <v>0</v>
      </c>
      <c r="K1006" s="71">
        <v>2</v>
      </c>
      <c r="L1006" s="241">
        <v>2</v>
      </c>
    </row>
    <row r="1007" spans="1:12" x14ac:dyDescent="0.15">
      <c r="A1007" s="240">
        <v>40330</v>
      </c>
      <c r="B1007" s="71" t="s">
        <v>763</v>
      </c>
      <c r="C1007" s="71" t="s">
        <v>765</v>
      </c>
      <c r="D1007" s="71">
        <v>239.72697458725526</v>
      </c>
      <c r="E1007" s="71">
        <v>3.84</v>
      </c>
      <c r="F1007" s="71">
        <v>1</v>
      </c>
      <c r="G1007" s="71">
        <v>0</v>
      </c>
      <c r="H1007" s="71">
        <v>0</v>
      </c>
      <c r="I1007" s="71">
        <v>0</v>
      </c>
      <c r="J1007" s="71">
        <v>0</v>
      </c>
      <c r="K1007" s="71">
        <v>2</v>
      </c>
      <c r="L1007" s="241">
        <v>2</v>
      </c>
    </row>
    <row r="1008" spans="1:12" x14ac:dyDescent="0.15">
      <c r="A1008" s="240">
        <v>40337</v>
      </c>
      <c r="B1008" s="71" t="s">
        <v>763</v>
      </c>
      <c r="C1008" s="71" t="s">
        <v>765</v>
      </c>
      <c r="D1008" s="71">
        <v>171.39281859155261</v>
      </c>
      <c r="E1008" s="71">
        <v>4.2592307690000002</v>
      </c>
      <c r="F1008" s="71">
        <v>1</v>
      </c>
      <c r="G1008" s="71">
        <v>0</v>
      </c>
      <c r="H1008" s="71">
        <v>0</v>
      </c>
      <c r="I1008" s="71">
        <v>0</v>
      </c>
      <c r="J1008" s="71">
        <v>0</v>
      </c>
      <c r="K1008" s="71">
        <v>2</v>
      </c>
      <c r="L1008" s="241">
        <v>2</v>
      </c>
    </row>
    <row r="1009" spans="1:12" x14ac:dyDescent="0.15">
      <c r="A1009" s="240">
        <v>40344</v>
      </c>
      <c r="B1009" s="71" t="s">
        <v>763</v>
      </c>
      <c r="C1009" s="71" t="s">
        <v>765</v>
      </c>
      <c r="D1009" s="71">
        <v>172.74559451311936</v>
      </c>
      <c r="E1009" s="71">
        <v>4.99</v>
      </c>
      <c r="F1009" s="71">
        <v>1</v>
      </c>
      <c r="G1009" s="71">
        <v>0</v>
      </c>
      <c r="H1009" s="71">
        <v>0</v>
      </c>
      <c r="I1009" s="71">
        <v>0</v>
      </c>
      <c r="J1009" s="71">
        <v>0</v>
      </c>
      <c r="K1009" s="71">
        <v>2</v>
      </c>
      <c r="L1009" s="241">
        <v>2</v>
      </c>
    </row>
    <row r="1010" spans="1:12" x14ac:dyDescent="0.15">
      <c r="A1010" s="240">
        <v>40351</v>
      </c>
      <c r="B1010" s="71" t="s">
        <v>763</v>
      </c>
      <c r="C1010" s="71" t="s">
        <v>765</v>
      </c>
      <c r="D1010" s="71">
        <v>379.20412736310453</v>
      </c>
      <c r="E1010" s="71">
        <v>3.7685714290000001</v>
      </c>
      <c r="F1010" s="71">
        <v>1</v>
      </c>
      <c r="G1010" s="71">
        <v>0</v>
      </c>
      <c r="H1010" s="71">
        <v>1</v>
      </c>
      <c r="I1010" s="71">
        <v>0</v>
      </c>
      <c r="J1010" s="71">
        <v>0</v>
      </c>
      <c r="K1010" s="71">
        <v>2</v>
      </c>
      <c r="L1010" s="241">
        <v>2</v>
      </c>
    </row>
    <row r="1011" spans="1:12" x14ac:dyDescent="0.15">
      <c r="A1011" s="240">
        <v>40358</v>
      </c>
      <c r="B1011" s="71" t="s">
        <v>763</v>
      </c>
      <c r="C1011" s="71" t="s">
        <v>765</v>
      </c>
      <c r="D1011" s="71">
        <v>346.14938028154523</v>
      </c>
      <c r="E1011" s="71">
        <v>4.7024999999999997</v>
      </c>
      <c r="F1011" s="71">
        <v>1</v>
      </c>
      <c r="G1011" s="71">
        <v>0</v>
      </c>
      <c r="H1011" s="71">
        <v>0</v>
      </c>
      <c r="I1011" s="71">
        <v>1</v>
      </c>
      <c r="J1011" s="71">
        <v>0</v>
      </c>
      <c r="K1011" s="71">
        <v>2</v>
      </c>
      <c r="L1011" s="241">
        <v>2</v>
      </c>
    </row>
    <row r="1012" spans="1:12" x14ac:dyDescent="0.15">
      <c r="A1012" s="240">
        <v>40365</v>
      </c>
      <c r="B1012" s="71" t="s">
        <v>763</v>
      </c>
      <c r="C1012" s="71" t="s">
        <v>765</v>
      </c>
      <c r="D1012" s="71">
        <v>371.4853015379951</v>
      </c>
      <c r="E1012" s="71">
        <v>3.5878571429999999</v>
      </c>
      <c r="F1012" s="71">
        <v>1</v>
      </c>
      <c r="G1012" s="71">
        <v>0</v>
      </c>
      <c r="H1012" s="71">
        <v>0</v>
      </c>
      <c r="I1012" s="71">
        <v>1</v>
      </c>
      <c r="J1012" s="71">
        <v>0</v>
      </c>
      <c r="K1012" s="71">
        <v>2</v>
      </c>
      <c r="L1012" s="241">
        <v>2</v>
      </c>
    </row>
    <row r="1013" spans="1:12" x14ac:dyDescent="0.15">
      <c r="A1013" s="240">
        <v>40372</v>
      </c>
      <c r="B1013" s="71" t="s">
        <v>763</v>
      </c>
      <c r="C1013" s="71" t="s">
        <v>765</v>
      </c>
      <c r="D1013" s="71">
        <v>302.60708516818738</v>
      </c>
      <c r="E1013" s="71">
        <v>3.8450000000000002</v>
      </c>
      <c r="F1013" s="71">
        <v>1</v>
      </c>
      <c r="G1013" s="71">
        <v>0</v>
      </c>
      <c r="H1013" s="71">
        <v>0</v>
      </c>
      <c r="I1013" s="71">
        <v>1</v>
      </c>
      <c r="J1013" s="71">
        <v>0</v>
      </c>
      <c r="K1013" s="71">
        <v>2</v>
      </c>
      <c r="L1013" s="241">
        <v>2</v>
      </c>
    </row>
    <row r="1014" spans="1:12" x14ac:dyDescent="0.15">
      <c r="A1014" s="240">
        <v>40302</v>
      </c>
      <c r="B1014" s="71" t="s">
        <v>763</v>
      </c>
      <c r="C1014" s="71" t="s">
        <v>766</v>
      </c>
      <c r="D1014" s="71">
        <v>145.78336079215677</v>
      </c>
      <c r="E1014" s="71">
        <v>5.39</v>
      </c>
      <c r="F1014" s="71">
        <v>1</v>
      </c>
      <c r="G1014" s="71">
        <v>0</v>
      </c>
      <c r="H1014" s="71">
        <v>0</v>
      </c>
      <c r="I1014" s="71">
        <v>0</v>
      </c>
      <c r="J1014" s="71">
        <v>0</v>
      </c>
      <c r="K1014" s="71">
        <v>1</v>
      </c>
      <c r="L1014" s="241">
        <v>1</v>
      </c>
    </row>
    <row r="1015" spans="1:12" x14ac:dyDescent="0.15">
      <c r="A1015" s="240">
        <v>40309</v>
      </c>
      <c r="B1015" s="71" t="s">
        <v>763</v>
      </c>
      <c r="C1015" s="71" t="s">
        <v>766</v>
      </c>
      <c r="D1015" s="71">
        <v>309.05276246954139</v>
      </c>
      <c r="E1015" s="71">
        <v>5.0185714289999996</v>
      </c>
      <c r="F1015" s="71">
        <v>1</v>
      </c>
      <c r="G1015" s="71">
        <v>0</v>
      </c>
      <c r="H1015" s="71">
        <v>0</v>
      </c>
      <c r="I1015" s="71">
        <v>0</v>
      </c>
      <c r="J1015" s="71">
        <v>0</v>
      </c>
      <c r="K1015" s="71">
        <v>1</v>
      </c>
      <c r="L1015" s="241">
        <v>1</v>
      </c>
    </row>
    <row r="1016" spans="1:12" x14ac:dyDescent="0.15">
      <c r="A1016" s="240">
        <v>40316</v>
      </c>
      <c r="B1016" s="71" t="s">
        <v>763</v>
      </c>
      <c r="C1016" s="71" t="s">
        <v>766</v>
      </c>
      <c r="D1016" s="71">
        <v>154.59788084785293</v>
      </c>
      <c r="E1016" s="71">
        <v>5.2149999999999999</v>
      </c>
      <c r="F1016" s="71">
        <v>1</v>
      </c>
      <c r="G1016" s="71">
        <v>0</v>
      </c>
      <c r="H1016" s="71">
        <v>0</v>
      </c>
      <c r="I1016" s="71">
        <v>0</v>
      </c>
      <c r="J1016" s="71">
        <v>0</v>
      </c>
      <c r="K1016" s="71">
        <v>1</v>
      </c>
      <c r="L1016" s="241">
        <v>1</v>
      </c>
    </row>
    <row r="1017" spans="1:12" x14ac:dyDescent="0.15">
      <c r="A1017" s="240">
        <v>40323</v>
      </c>
      <c r="B1017" s="71" t="s">
        <v>763</v>
      </c>
      <c r="C1017" s="71" t="s">
        <v>766</v>
      </c>
      <c r="D1017" s="71">
        <v>247.72564561350089</v>
      </c>
      <c r="E1017" s="71">
        <v>4.8816666670000002</v>
      </c>
      <c r="F1017" s="71">
        <v>1</v>
      </c>
      <c r="G1017" s="71">
        <v>0</v>
      </c>
      <c r="H1017" s="71">
        <v>0</v>
      </c>
      <c r="I1017" s="71">
        <v>0</v>
      </c>
      <c r="J1017" s="71">
        <v>0</v>
      </c>
      <c r="K1017" s="71">
        <v>1</v>
      </c>
      <c r="L1017" s="241">
        <v>1</v>
      </c>
    </row>
    <row r="1018" spans="1:12" x14ac:dyDescent="0.15">
      <c r="A1018" s="240">
        <v>40330</v>
      </c>
      <c r="B1018" s="71" t="s">
        <v>763</v>
      </c>
      <c r="C1018" s="71" t="s">
        <v>766</v>
      </c>
      <c r="D1018" s="71">
        <v>227.99236329472669</v>
      </c>
      <c r="E1018" s="71">
        <v>3.9666666670000001</v>
      </c>
      <c r="F1018" s="71">
        <v>1</v>
      </c>
      <c r="G1018" s="71">
        <v>0</v>
      </c>
      <c r="H1018" s="71">
        <v>0</v>
      </c>
      <c r="I1018" s="71">
        <v>0</v>
      </c>
      <c r="J1018" s="71">
        <v>0</v>
      </c>
      <c r="K1018" s="71">
        <v>1</v>
      </c>
      <c r="L1018" s="241">
        <v>1</v>
      </c>
    </row>
    <row r="1019" spans="1:12" x14ac:dyDescent="0.15">
      <c r="A1019" s="240">
        <v>40337</v>
      </c>
      <c r="B1019" s="71" t="s">
        <v>763</v>
      </c>
      <c r="C1019" s="71" t="s">
        <v>766</v>
      </c>
      <c r="D1019" s="71">
        <v>226.5964968466343</v>
      </c>
      <c r="E1019" s="71">
        <v>3.997692308</v>
      </c>
      <c r="F1019" s="71">
        <v>1</v>
      </c>
      <c r="G1019" s="71">
        <v>0</v>
      </c>
      <c r="H1019" s="71">
        <v>0</v>
      </c>
      <c r="I1019" s="71">
        <v>0</v>
      </c>
      <c r="J1019" s="71">
        <v>0</v>
      </c>
      <c r="K1019" s="71">
        <v>1</v>
      </c>
      <c r="L1019" s="241">
        <v>1</v>
      </c>
    </row>
    <row r="1020" spans="1:12" x14ac:dyDescent="0.15">
      <c r="A1020" s="240">
        <v>40344</v>
      </c>
      <c r="B1020" s="71" t="s">
        <v>763</v>
      </c>
      <c r="C1020" s="71" t="s">
        <v>766</v>
      </c>
      <c r="D1020" s="71">
        <v>233.31521082097063</v>
      </c>
      <c r="E1020" s="71">
        <v>4.8958823530000002</v>
      </c>
      <c r="F1020" s="71">
        <v>1</v>
      </c>
      <c r="G1020" s="71">
        <v>0</v>
      </c>
      <c r="H1020" s="71">
        <v>0</v>
      </c>
      <c r="I1020" s="71">
        <v>0</v>
      </c>
      <c r="J1020" s="71">
        <v>0</v>
      </c>
      <c r="K1020" s="71">
        <v>1</v>
      </c>
      <c r="L1020" s="241">
        <v>1</v>
      </c>
    </row>
    <row r="1021" spans="1:12" x14ac:dyDescent="0.15">
      <c r="A1021" s="240">
        <v>40351</v>
      </c>
      <c r="B1021" s="71" t="s">
        <v>763</v>
      </c>
      <c r="C1021" s="71" t="s">
        <v>766</v>
      </c>
      <c r="D1021" s="71">
        <v>215.20722620508221</v>
      </c>
      <c r="E1021" s="71">
        <v>4.9275000000000002</v>
      </c>
      <c r="F1021" s="71">
        <v>1</v>
      </c>
      <c r="G1021" s="71">
        <v>0</v>
      </c>
      <c r="H1021" s="71">
        <v>0</v>
      </c>
      <c r="I1021" s="71">
        <v>0</v>
      </c>
      <c r="J1021" s="71">
        <v>0</v>
      </c>
      <c r="K1021" s="71">
        <v>1</v>
      </c>
      <c r="L1021" s="241">
        <v>1</v>
      </c>
    </row>
    <row r="1022" spans="1:12" x14ac:dyDescent="0.15">
      <c r="A1022" s="240">
        <v>40358</v>
      </c>
      <c r="B1022" s="71" t="s">
        <v>763</v>
      </c>
      <c r="C1022" s="71" t="s">
        <v>766</v>
      </c>
      <c r="D1022" s="71">
        <v>233.41454117517861</v>
      </c>
      <c r="E1022" s="71">
        <v>4.3166666669999998</v>
      </c>
      <c r="F1022" s="71">
        <v>1</v>
      </c>
      <c r="G1022" s="71">
        <v>0</v>
      </c>
      <c r="H1022" s="71">
        <v>0</v>
      </c>
      <c r="I1022" s="71">
        <v>0</v>
      </c>
      <c r="J1022" s="71">
        <v>0</v>
      </c>
      <c r="K1022" s="71">
        <v>1</v>
      </c>
      <c r="L1022" s="241">
        <v>1</v>
      </c>
    </row>
    <row r="1023" spans="1:12" x14ac:dyDescent="0.15">
      <c r="A1023" s="240">
        <v>40365</v>
      </c>
      <c r="B1023" s="71" t="s">
        <v>763</v>
      </c>
      <c r="C1023" s="71" t="s">
        <v>766</v>
      </c>
      <c r="D1023" s="71">
        <v>297.11769231578774</v>
      </c>
      <c r="E1023" s="71">
        <v>4.1213333329999999</v>
      </c>
      <c r="F1023" s="71">
        <v>1</v>
      </c>
      <c r="G1023" s="71">
        <v>0</v>
      </c>
      <c r="H1023" s="71">
        <v>0</v>
      </c>
      <c r="I1023" s="71">
        <v>0</v>
      </c>
      <c r="J1023" s="71">
        <v>0</v>
      </c>
      <c r="K1023" s="71">
        <v>1</v>
      </c>
      <c r="L1023" s="241">
        <v>1</v>
      </c>
    </row>
    <row r="1024" spans="1:12" x14ac:dyDescent="0.15">
      <c r="A1024" s="240">
        <v>40372</v>
      </c>
      <c r="B1024" s="71" t="s">
        <v>763</v>
      </c>
      <c r="C1024" s="71" t="s">
        <v>766</v>
      </c>
      <c r="D1024" s="71">
        <v>258.46230884332823</v>
      </c>
      <c r="E1024" s="71">
        <v>4.6806666669999997</v>
      </c>
      <c r="F1024" s="71">
        <v>1</v>
      </c>
      <c r="G1024" s="71">
        <v>0</v>
      </c>
      <c r="H1024" s="71">
        <v>0</v>
      </c>
      <c r="I1024" s="71">
        <v>0</v>
      </c>
      <c r="J1024" s="71">
        <v>0</v>
      </c>
      <c r="K1024" s="71">
        <v>1</v>
      </c>
      <c r="L1024" s="241">
        <v>1</v>
      </c>
    </row>
    <row r="1025" spans="1:12" x14ac:dyDescent="0.15">
      <c r="A1025" s="240">
        <v>40302</v>
      </c>
      <c r="B1025" s="71" t="s">
        <v>763</v>
      </c>
      <c r="C1025" s="71" t="s">
        <v>767</v>
      </c>
      <c r="D1025" s="71">
        <v>336.22133222738205</v>
      </c>
      <c r="E1025" s="71">
        <v>4.3172727269999998</v>
      </c>
      <c r="F1025" s="71">
        <v>1</v>
      </c>
      <c r="G1025" s="71">
        <v>0</v>
      </c>
      <c r="H1025" s="71">
        <v>0</v>
      </c>
      <c r="I1025" s="71">
        <v>0</v>
      </c>
      <c r="J1025" s="71">
        <v>1</v>
      </c>
      <c r="K1025" s="71">
        <v>2</v>
      </c>
      <c r="L1025" s="241">
        <v>4</v>
      </c>
    </row>
    <row r="1026" spans="1:12" x14ac:dyDescent="0.15">
      <c r="A1026" s="240">
        <v>40309</v>
      </c>
      <c r="B1026" s="71" t="s">
        <v>763</v>
      </c>
      <c r="C1026" s="71" t="s">
        <v>767</v>
      </c>
      <c r="D1026" s="71">
        <v>364.17453904151307</v>
      </c>
      <c r="E1026" s="71">
        <v>4.5233333330000001</v>
      </c>
      <c r="F1026" s="71">
        <v>1</v>
      </c>
      <c r="G1026" s="71">
        <v>0</v>
      </c>
      <c r="H1026" s="71">
        <v>0</v>
      </c>
      <c r="I1026" s="71">
        <v>0</v>
      </c>
      <c r="J1026" s="71">
        <v>1</v>
      </c>
      <c r="K1026" s="71">
        <v>2</v>
      </c>
      <c r="L1026" s="241">
        <v>4</v>
      </c>
    </row>
    <row r="1027" spans="1:12" x14ac:dyDescent="0.15">
      <c r="A1027" s="240">
        <v>40316</v>
      </c>
      <c r="B1027" s="71" t="s">
        <v>763</v>
      </c>
      <c r="C1027" s="71" t="s">
        <v>767</v>
      </c>
      <c r="D1027" s="71">
        <v>291.1947988284852</v>
      </c>
      <c r="E1027" s="71">
        <v>4.9469230770000001</v>
      </c>
      <c r="F1027" s="71">
        <v>1</v>
      </c>
      <c r="G1027" s="71">
        <v>0</v>
      </c>
      <c r="H1027" s="71">
        <v>1</v>
      </c>
      <c r="I1027" s="71">
        <v>0</v>
      </c>
      <c r="J1027" s="71">
        <v>0</v>
      </c>
      <c r="K1027" s="71">
        <v>2</v>
      </c>
      <c r="L1027" s="241">
        <v>4</v>
      </c>
    </row>
    <row r="1028" spans="1:12" x14ac:dyDescent="0.15">
      <c r="A1028" s="240">
        <v>40323</v>
      </c>
      <c r="B1028" s="71" t="s">
        <v>763</v>
      </c>
      <c r="C1028" s="71" t="s">
        <v>767</v>
      </c>
      <c r="D1028" s="71">
        <v>279.62964251219836</v>
      </c>
      <c r="E1028" s="71">
        <v>4.693846154</v>
      </c>
      <c r="F1028" s="71">
        <v>1</v>
      </c>
      <c r="G1028" s="71">
        <v>0</v>
      </c>
      <c r="H1028" s="71">
        <v>0</v>
      </c>
      <c r="I1028" s="71">
        <v>1</v>
      </c>
      <c r="J1028" s="71">
        <v>0</v>
      </c>
      <c r="K1028" s="71">
        <v>2</v>
      </c>
      <c r="L1028" s="241">
        <v>4</v>
      </c>
    </row>
    <row r="1029" spans="1:12" x14ac:dyDescent="0.15">
      <c r="A1029" s="240">
        <v>40330</v>
      </c>
      <c r="B1029" s="71" t="s">
        <v>763</v>
      </c>
      <c r="C1029" s="71" t="s">
        <v>767</v>
      </c>
      <c r="D1029" s="71">
        <v>328.56464507221398</v>
      </c>
      <c r="E1029" s="71">
        <v>4.8435714289999998</v>
      </c>
      <c r="F1029" s="71">
        <v>1</v>
      </c>
      <c r="G1029" s="71">
        <v>0</v>
      </c>
      <c r="H1029" s="71">
        <v>0</v>
      </c>
      <c r="I1029" s="71">
        <v>1</v>
      </c>
      <c r="J1029" s="71">
        <v>0</v>
      </c>
      <c r="K1029" s="71">
        <v>2</v>
      </c>
      <c r="L1029" s="241">
        <v>4</v>
      </c>
    </row>
    <row r="1030" spans="1:12" x14ac:dyDescent="0.15">
      <c r="A1030" s="240">
        <v>40337</v>
      </c>
      <c r="B1030" s="71" t="s">
        <v>763</v>
      </c>
      <c r="C1030" s="71" t="s">
        <v>767</v>
      </c>
      <c r="D1030" s="71">
        <v>329.40232818821283</v>
      </c>
      <c r="E1030" s="71">
        <v>4.7024999999999997</v>
      </c>
      <c r="F1030" s="71">
        <v>1</v>
      </c>
      <c r="G1030" s="71">
        <v>0</v>
      </c>
      <c r="H1030" s="71">
        <v>0</v>
      </c>
      <c r="I1030" s="71">
        <v>1</v>
      </c>
      <c r="J1030" s="71">
        <v>0</v>
      </c>
      <c r="K1030" s="71">
        <v>2</v>
      </c>
      <c r="L1030" s="241">
        <v>4</v>
      </c>
    </row>
    <row r="1031" spans="1:12" x14ac:dyDescent="0.15">
      <c r="A1031" s="240">
        <v>40344</v>
      </c>
      <c r="B1031" s="71" t="s">
        <v>763</v>
      </c>
      <c r="C1031" s="71" t="s">
        <v>767</v>
      </c>
      <c r="D1031" s="71">
        <v>211.37293465463586</v>
      </c>
      <c r="E1031" s="71">
        <v>4.8958823530000002</v>
      </c>
      <c r="F1031" s="71">
        <v>1</v>
      </c>
      <c r="G1031" s="71">
        <v>0</v>
      </c>
      <c r="H1031" s="71">
        <v>0</v>
      </c>
      <c r="I1031" s="71">
        <v>0</v>
      </c>
      <c r="J1031" s="71">
        <v>1</v>
      </c>
      <c r="K1031" s="71">
        <v>2</v>
      </c>
      <c r="L1031" s="241">
        <v>4</v>
      </c>
    </row>
    <row r="1032" spans="1:12" x14ac:dyDescent="0.15">
      <c r="A1032" s="240">
        <v>40351</v>
      </c>
      <c r="B1032" s="71" t="s">
        <v>763</v>
      </c>
      <c r="C1032" s="71" t="s">
        <v>767</v>
      </c>
      <c r="D1032" s="71">
        <v>428.35016052755583</v>
      </c>
      <c r="E1032" s="71">
        <v>4.0257142860000004</v>
      </c>
      <c r="F1032" s="71">
        <v>1</v>
      </c>
      <c r="G1032" s="71">
        <v>0</v>
      </c>
      <c r="H1032" s="71">
        <v>1</v>
      </c>
      <c r="I1032" s="71">
        <v>0</v>
      </c>
      <c r="J1032" s="71">
        <v>1</v>
      </c>
      <c r="K1032" s="71">
        <v>2</v>
      </c>
      <c r="L1032" s="241">
        <v>4</v>
      </c>
    </row>
    <row r="1033" spans="1:12" x14ac:dyDescent="0.15">
      <c r="A1033" s="240">
        <v>40358</v>
      </c>
      <c r="B1033" s="71" t="s">
        <v>763</v>
      </c>
      <c r="C1033" s="71" t="s">
        <v>767</v>
      </c>
      <c r="D1033" s="71">
        <v>412.79178442906306</v>
      </c>
      <c r="E1033" s="71">
        <v>4.8366666670000003</v>
      </c>
      <c r="F1033" s="71">
        <v>1</v>
      </c>
      <c r="G1033" s="71">
        <v>0</v>
      </c>
      <c r="H1033" s="71">
        <v>1</v>
      </c>
      <c r="I1033" s="71">
        <v>1</v>
      </c>
      <c r="J1033" s="71">
        <v>0</v>
      </c>
      <c r="K1033" s="71">
        <v>2</v>
      </c>
      <c r="L1033" s="241">
        <v>4</v>
      </c>
    </row>
    <row r="1034" spans="1:12" x14ac:dyDescent="0.15">
      <c r="A1034" s="240">
        <v>40365</v>
      </c>
      <c r="B1034" s="71" t="s">
        <v>763</v>
      </c>
      <c r="C1034" s="71" t="s">
        <v>767</v>
      </c>
      <c r="D1034" s="71">
        <v>328.22108302748148</v>
      </c>
      <c r="E1034" s="71">
        <v>4.2473333330000003</v>
      </c>
      <c r="F1034" s="71">
        <v>1</v>
      </c>
      <c r="G1034" s="71">
        <v>0</v>
      </c>
      <c r="H1034" s="71">
        <v>0</v>
      </c>
      <c r="I1034" s="71">
        <v>1</v>
      </c>
      <c r="J1034" s="71">
        <v>0</v>
      </c>
      <c r="K1034" s="71">
        <v>2</v>
      </c>
      <c r="L1034" s="241">
        <v>4</v>
      </c>
    </row>
    <row r="1035" spans="1:12" x14ac:dyDescent="0.15">
      <c r="A1035" s="240">
        <v>40372</v>
      </c>
      <c r="B1035" s="71" t="s">
        <v>763</v>
      </c>
      <c r="C1035" s="71" t="s">
        <v>767</v>
      </c>
      <c r="D1035" s="71">
        <v>269.83398933575558</v>
      </c>
      <c r="E1035" s="71">
        <v>4.5443749999999996</v>
      </c>
      <c r="F1035" s="71">
        <v>1</v>
      </c>
      <c r="G1035" s="71">
        <v>0</v>
      </c>
      <c r="H1035" s="71">
        <v>0</v>
      </c>
      <c r="I1035" s="71">
        <v>1</v>
      </c>
      <c r="J1035" s="71">
        <v>0</v>
      </c>
      <c r="K1035" s="71">
        <v>2</v>
      </c>
      <c r="L1035" s="241">
        <v>4</v>
      </c>
    </row>
    <row r="1036" spans="1:12" x14ac:dyDescent="0.15">
      <c r="A1036" s="240">
        <v>40302</v>
      </c>
      <c r="B1036" s="71" t="s">
        <v>763</v>
      </c>
      <c r="C1036" s="71" t="s">
        <v>768</v>
      </c>
      <c r="D1036" s="71">
        <v>286.13829190952799</v>
      </c>
      <c r="E1036" s="71">
        <v>4.0627272730000001</v>
      </c>
      <c r="F1036" s="71">
        <v>1</v>
      </c>
      <c r="G1036" s="71">
        <v>0</v>
      </c>
      <c r="H1036" s="71">
        <v>0</v>
      </c>
      <c r="I1036" s="71">
        <v>0</v>
      </c>
      <c r="J1036" s="71">
        <v>0</v>
      </c>
      <c r="K1036" s="71">
        <v>0</v>
      </c>
      <c r="L1036" s="241">
        <v>3</v>
      </c>
    </row>
    <row r="1037" spans="1:12" x14ac:dyDescent="0.15">
      <c r="A1037" s="240">
        <v>40309</v>
      </c>
      <c r="B1037" s="71" t="s">
        <v>763</v>
      </c>
      <c r="C1037" s="71" t="s">
        <v>768</v>
      </c>
      <c r="D1037" s="71">
        <v>100.09976082913568</v>
      </c>
      <c r="E1037" s="71">
        <v>4.7233333330000002</v>
      </c>
      <c r="F1037" s="71">
        <v>1</v>
      </c>
      <c r="G1037" s="71">
        <v>0</v>
      </c>
      <c r="H1037" s="71">
        <v>0</v>
      </c>
      <c r="I1037" s="71">
        <v>0</v>
      </c>
      <c r="J1037" s="71">
        <v>0</v>
      </c>
      <c r="K1037" s="71">
        <v>0</v>
      </c>
      <c r="L1037" s="241">
        <v>3</v>
      </c>
    </row>
    <row r="1038" spans="1:12" x14ac:dyDescent="0.15">
      <c r="A1038" s="240">
        <v>40316</v>
      </c>
      <c r="B1038" s="71" t="s">
        <v>763</v>
      </c>
      <c r="C1038" s="71" t="s">
        <v>768</v>
      </c>
      <c r="D1038" s="71">
        <v>202.21177781488618</v>
      </c>
      <c r="E1038" s="71">
        <v>4.0945454549999996</v>
      </c>
      <c r="F1038" s="71">
        <v>1</v>
      </c>
      <c r="G1038" s="71">
        <v>0</v>
      </c>
      <c r="H1038" s="71">
        <v>0</v>
      </c>
      <c r="I1038" s="71">
        <v>0</v>
      </c>
      <c r="J1038" s="71">
        <v>0</v>
      </c>
      <c r="K1038" s="71">
        <v>0</v>
      </c>
      <c r="L1038" s="241">
        <v>3</v>
      </c>
    </row>
    <row r="1039" spans="1:12" x14ac:dyDescent="0.15">
      <c r="A1039" s="240">
        <v>40323</v>
      </c>
      <c r="B1039" s="71" t="s">
        <v>763</v>
      </c>
      <c r="C1039" s="71" t="s">
        <v>768</v>
      </c>
      <c r="D1039" s="71">
        <v>277.05184352904394</v>
      </c>
      <c r="E1039" s="71">
        <v>4.0581818180000004</v>
      </c>
      <c r="F1039" s="71">
        <v>1</v>
      </c>
      <c r="G1039" s="71">
        <v>0</v>
      </c>
      <c r="H1039" s="71">
        <v>1</v>
      </c>
      <c r="I1039" s="71">
        <v>0</v>
      </c>
      <c r="J1039" s="71">
        <v>0</v>
      </c>
      <c r="K1039" s="71">
        <v>0</v>
      </c>
      <c r="L1039" s="241">
        <v>3</v>
      </c>
    </row>
    <row r="1040" spans="1:12" x14ac:dyDescent="0.15">
      <c r="A1040" s="240">
        <v>40330</v>
      </c>
      <c r="B1040" s="71" t="s">
        <v>763</v>
      </c>
      <c r="C1040" s="71" t="s">
        <v>768</v>
      </c>
      <c r="D1040" s="71">
        <v>432.8902525837712</v>
      </c>
      <c r="E1040" s="71">
        <v>3.84</v>
      </c>
      <c r="F1040" s="71">
        <v>1</v>
      </c>
      <c r="G1040" s="71">
        <v>0</v>
      </c>
      <c r="H1040" s="71">
        <v>1</v>
      </c>
      <c r="I1040" s="71">
        <v>1</v>
      </c>
      <c r="J1040" s="71">
        <v>0</v>
      </c>
      <c r="K1040" s="71">
        <v>0</v>
      </c>
      <c r="L1040" s="241">
        <v>3</v>
      </c>
    </row>
    <row r="1041" spans="1:12" x14ac:dyDescent="0.15">
      <c r="A1041" s="240">
        <v>40337</v>
      </c>
      <c r="B1041" s="71" t="s">
        <v>763</v>
      </c>
      <c r="C1041" s="71" t="s">
        <v>768</v>
      </c>
      <c r="D1041" s="71">
        <v>427.7926261350546</v>
      </c>
      <c r="E1041" s="71">
        <v>5.1669230769999999</v>
      </c>
      <c r="F1041" s="71">
        <v>1</v>
      </c>
      <c r="G1041" s="71">
        <v>0</v>
      </c>
      <c r="H1041" s="71">
        <v>1</v>
      </c>
      <c r="I1041" s="71">
        <v>1</v>
      </c>
      <c r="J1041" s="71">
        <v>0</v>
      </c>
      <c r="K1041" s="71">
        <v>0</v>
      </c>
      <c r="L1041" s="241">
        <v>3</v>
      </c>
    </row>
    <row r="1042" spans="1:12" x14ac:dyDescent="0.15">
      <c r="A1042" s="240">
        <v>40344</v>
      </c>
      <c r="B1042" s="71" t="s">
        <v>763</v>
      </c>
      <c r="C1042" s="71" t="s">
        <v>768</v>
      </c>
      <c r="D1042" s="71">
        <v>241.04674393023117</v>
      </c>
      <c r="E1042" s="71">
        <v>4.05</v>
      </c>
      <c r="F1042" s="71">
        <v>1</v>
      </c>
      <c r="G1042" s="71">
        <v>0</v>
      </c>
      <c r="H1042" s="71">
        <v>0</v>
      </c>
      <c r="I1042" s="71">
        <v>1</v>
      </c>
      <c r="J1042" s="71">
        <v>0</v>
      </c>
      <c r="K1042" s="71">
        <v>0</v>
      </c>
      <c r="L1042" s="241">
        <v>3</v>
      </c>
    </row>
    <row r="1043" spans="1:12" x14ac:dyDescent="0.15">
      <c r="A1043" s="240">
        <v>40351</v>
      </c>
      <c r="B1043" s="71" t="s">
        <v>763</v>
      </c>
      <c r="C1043" s="71" t="s">
        <v>768</v>
      </c>
      <c r="D1043" s="71">
        <v>556.55004166698996</v>
      </c>
      <c r="E1043" s="71">
        <v>3.8515384620000002</v>
      </c>
      <c r="F1043" s="71">
        <v>1</v>
      </c>
      <c r="G1043" s="71">
        <v>0</v>
      </c>
      <c r="H1043" s="71">
        <v>1</v>
      </c>
      <c r="I1043" s="71">
        <v>1</v>
      </c>
      <c r="J1043" s="71">
        <v>1</v>
      </c>
      <c r="K1043" s="71">
        <v>0</v>
      </c>
      <c r="L1043" s="241">
        <v>3</v>
      </c>
    </row>
    <row r="1044" spans="1:12" x14ac:dyDescent="0.15">
      <c r="A1044" s="240">
        <v>40358</v>
      </c>
      <c r="B1044" s="71" t="s">
        <v>763</v>
      </c>
      <c r="C1044" s="71" t="s">
        <v>768</v>
      </c>
      <c r="D1044" s="71">
        <v>309.99966629109912</v>
      </c>
      <c r="E1044" s="71">
        <v>3.8515384620000002</v>
      </c>
      <c r="F1044" s="71">
        <v>1</v>
      </c>
      <c r="G1044" s="71">
        <v>0</v>
      </c>
      <c r="H1044" s="71">
        <v>0</v>
      </c>
      <c r="I1044" s="71">
        <v>1</v>
      </c>
      <c r="J1044" s="71">
        <v>1</v>
      </c>
      <c r="K1044" s="71">
        <v>0</v>
      </c>
      <c r="L1044" s="241">
        <v>3</v>
      </c>
    </row>
    <row r="1045" spans="1:12" x14ac:dyDescent="0.15">
      <c r="A1045" s="240">
        <v>40365</v>
      </c>
      <c r="B1045" s="71" t="s">
        <v>763</v>
      </c>
      <c r="C1045" s="71" t="s">
        <v>768</v>
      </c>
      <c r="D1045" s="71">
        <v>409.73567792980032</v>
      </c>
      <c r="E1045" s="71">
        <v>4.4442857140000003</v>
      </c>
      <c r="F1045" s="71">
        <v>1</v>
      </c>
      <c r="G1045" s="71">
        <v>0</v>
      </c>
      <c r="H1045" s="71">
        <v>0</v>
      </c>
      <c r="I1045" s="71">
        <v>1</v>
      </c>
      <c r="J1045" s="71">
        <v>1</v>
      </c>
      <c r="K1045" s="71">
        <v>0</v>
      </c>
      <c r="L1045" s="241">
        <v>3</v>
      </c>
    </row>
    <row r="1046" spans="1:12" x14ac:dyDescent="0.15">
      <c r="A1046" s="240">
        <v>40372</v>
      </c>
      <c r="B1046" s="71" t="s">
        <v>763</v>
      </c>
      <c r="C1046" s="71" t="s">
        <v>768</v>
      </c>
      <c r="D1046" s="71">
        <v>347.35825789398893</v>
      </c>
      <c r="E1046" s="71">
        <v>4.314666667</v>
      </c>
      <c r="F1046" s="71">
        <v>1</v>
      </c>
      <c r="G1046" s="71">
        <v>0</v>
      </c>
      <c r="H1046" s="71">
        <v>0</v>
      </c>
      <c r="I1046" s="71">
        <v>1</v>
      </c>
      <c r="J1046" s="71">
        <v>1</v>
      </c>
      <c r="K1046" s="71">
        <v>0</v>
      </c>
      <c r="L1046" s="241">
        <v>3</v>
      </c>
    </row>
    <row r="1047" spans="1:12" x14ac:dyDescent="0.15">
      <c r="A1047" s="240">
        <v>40302</v>
      </c>
      <c r="B1047" s="71" t="s">
        <v>763</v>
      </c>
      <c r="C1047" s="71" t="s">
        <v>769</v>
      </c>
      <c r="D1047" s="71">
        <v>305.04944445264965</v>
      </c>
      <c r="E1047" s="71">
        <v>4.3899999999999997</v>
      </c>
      <c r="F1047" s="71">
        <v>1</v>
      </c>
      <c r="G1047" s="71">
        <v>0</v>
      </c>
      <c r="H1047" s="71">
        <v>0</v>
      </c>
      <c r="I1047" s="71">
        <v>0</v>
      </c>
      <c r="J1047" s="71">
        <v>0</v>
      </c>
      <c r="K1047" s="71">
        <v>1</v>
      </c>
      <c r="L1047" s="241">
        <v>0</v>
      </c>
    </row>
    <row r="1048" spans="1:12" x14ac:dyDescent="0.15">
      <c r="A1048" s="240">
        <v>40309</v>
      </c>
      <c r="B1048" s="71" t="s">
        <v>763</v>
      </c>
      <c r="C1048" s="71" t="s">
        <v>769</v>
      </c>
      <c r="D1048" s="71">
        <v>219.65535217099114</v>
      </c>
      <c r="E1048" s="71">
        <v>4.34</v>
      </c>
      <c r="F1048" s="71">
        <v>1</v>
      </c>
      <c r="G1048" s="71">
        <v>0</v>
      </c>
      <c r="H1048" s="71">
        <v>0</v>
      </c>
      <c r="I1048" s="71">
        <v>0</v>
      </c>
      <c r="J1048" s="71">
        <v>0</v>
      </c>
      <c r="K1048" s="71">
        <v>1</v>
      </c>
      <c r="L1048" s="241">
        <v>0</v>
      </c>
    </row>
    <row r="1049" spans="1:12" x14ac:dyDescent="0.15">
      <c r="A1049" s="240">
        <v>40316</v>
      </c>
      <c r="B1049" s="71" t="s">
        <v>763</v>
      </c>
      <c r="C1049" s="71" t="s">
        <v>769</v>
      </c>
      <c r="D1049" s="71">
        <v>239.05316731393944</v>
      </c>
      <c r="E1049" s="71">
        <v>4.0949999999999998</v>
      </c>
      <c r="F1049" s="71">
        <v>1</v>
      </c>
      <c r="G1049" s="71">
        <v>0</v>
      </c>
      <c r="H1049" s="71">
        <v>0</v>
      </c>
      <c r="I1049" s="71">
        <v>0</v>
      </c>
      <c r="J1049" s="71">
        <v>0</v>
      </c>
      <c r="K1049" s="71">
        <v>1</v>
      </c>
      <c r="L1049" s="241">
        <v>0</v>
      </c>
    </row>
    <row r="1050" spans="1:12" x14ac:dyDescent="0.15">
      <c r="A1050" s="240">
        <v>40323</v>
      </c>
      <c r="B1050" s="71" t="s">
        <v>763</v>
      </c>
      <c r="C1050" s="71" t="s">
        <v>769</v>
      </c>
      <c r="D1050" s="71">
        <v>249.14047552741056</v>
      </c>
      <c r="E1050" s="71">
        <v>3.8140000000000001</v>
      </c>
      <c r="F1050" s="71">
        <v>1</v>
      </c>
      <c r="G1050" s="71">
        <v>0</v>
      </c>
      <c r="H1050" s="71">
        <v>0</v>
      </c>
      <c r="I1050" s="71">
        <v>0</v>
      </c>
      <c r="J1050" s="71">
        <v>0</v>
      </c>
      <c r="K1050" s="71">
        <v>1</v>
      </c>
      <c r="L1050" s="241">
        <v>0</v>
      </c>
    </row>
    <row r="1051" spans="1:12" x14ac:dyDescent="0.15">
      <c r="A1051" s="240">
        <v>40330</v>
      </c>
      <c r="B1051" s="71" t="s">
        <v>763</v>
      </c>
      <c r="C1051" s="71" t="s">
        <v>769</v>
      </c>
      <c r="D1051" s="71">
        <v>263.47531165786268</v>
      </c>
      <c r="E1051" s="71">
        <v>3.8140000000000001</v>
      </c>
      <c r="F1051" s="71">
        <v>1</v>
      </c>
      <c r="G1051" s="71">
        <v>0</v>
      </c>
      <c r="H1051" s="71">
        <v>0</v>
      </c>
      <c r="I1051" s="71">
        <v>0</v>
      </c>
      <c r="J1051" s="71">
        <v>0</v>
      </c>
      <c r="K1051" s="71">
        <v>1</v>
      </c>
      <c r="L1051" s="241">
        <v>0</v>
      </c>
    </row>
    <row r="1052" spans="1:12" x14ac:dyDescent="0.15">
      <c r="A1052" s="240">
        <v>40337</v>
      </c>
      <c r="B1052" s="71" t="s">
        <v>763</v>
      </c>
      <c r="C1052" s="71" t="s">
        <v>769</v>
      </c>
      <c r="D1052" s="71">
        <v>666.72935151489276</v>
      </c>
      <c r="E1052" s="71">
        <v>3.3260000000000001</v>
      </c>
      <c r="F1052" s="71">
        <v>1</v>
      </c>
      <c r="G1052" s="71">
        <v>1</v>
      </c>
      <c r="H1052" s="71">
        <v>0</v>
      </c>
      <c r="I1052" s="71">
        <v>0</v>
      </c>
      <c r="J1052" s="71">
        <v>0</v>
      </c>
      <c r="K1052" s="71">
        <v>1</v>
      </c>
      <c r="L1052" s="241">
        <v>0</v>
      </c>
    </row>
    <row r="1053" spans="1:12" x14ac:dyDescent="0.15">
      <c r="A1053" s="240">
        <v>40344</v>
      </c>
      <c r="B1053" s="71" t="s">
        <v>763</v>
      </c>
      <c r="C1053" s="71" t="s">
        <v>769</v>
      </c>
      <c r="D1053" s="71">
        <v>711.8649399072799</v>
      </c>
      <c r="E1053" s="71">
        <v>3.1986666669999999</v>
      </c>
      <c r="F1053" s="71">
        <v>1</v>
      </c>
      <c r="G1053" s="71">
        <v>1</v>
      </c>
      <c r="H1053" s="71">
        <v>0</v>
      </c>
      <c r="I1053" s="71">
        <v>0</v>
      </c>
      <c r="J1053" s="71">
        <v>0</v>
      </c>
      <c r="K1053" s="71">
        <v>1</v>
      </c>
      <c r="L1053" s="241">
        <v>0</v>
      </c>
    </row>
    <row r="1054" spans="1:12" x14ac:dyDescent="0.15">
      <c r="A1054" s="240">
        <v>40351</v>
      </c>
      <c r="B1054" s="71" t="s">
        <v>763</v>
      </c>
      <c r="C1054" s="71" t="s">
        <v>769</v>
      </c>
      <c r="D1054" s="71">
        <v>328.15780403353938</v>
      </c>
      <c r="E1054" s="71">
        <v>4.3666666669999996</v>
      </c>
      <c r="F1054" s="71">
        <v>1</v>
      </c>
      <c r="G1054" s="71">
        <v>0</v>
      </c>
      <c r="H1054" s="71">
        <v>0</v>
      </c>
      <c r="I1054" s="71">
        <v>0</v>
      </c>
      <c r="J1054" s="71">
        <v>0</v>
      </c>
      <c r="K1054" s="71">
        <v>1</v>
      </c>
      <c r="L1054" s="241">
        <v>0</v>
      </c>
    </row>
    <row r="1055" spans="1:12" x14ac:dyDescent="0.15">
      <c r="A1055" s="240">
        <v>40358</v>
      </c>
      <c r="B1055" s="71" t="s">
        <v>763</v>
      </c>
      <c r="C1055" s="71" t="s">
        <v>769</v>
      </c>
      <c r="D1055" s="71">
        <v>144.59522043429578</v>
      </c>
      <c r="E1055" s="71">
        <v>3.979090909</v>
      </c>
      <c r="F1055" s="71">
        <v>1</v>
      </c>
      <c r="G1055" s="71">
        <v>0</v>
      </c>
      <c r="H1055" s="71">
        <v>0</v>
      </c>
      <c r="I1055" s="71">
        <v>0</v>
      </c>
      <c r="J1055" s="71">
        <v>0</v>
      </c>
      <c r="K1055" s="71">
        <v>1</v>
      </c>
      <c r="L1055" s="241">
        <v>0</v>
      </c>
    </row>
    <row r="1056" spans="1:12" x14ac:dyDescent="0.15">
      <c r="A1056" s="240">
        <v>40365</v>
      </c>
      <c r="B1056" s="71" t="s">
        <v>763</v>
      </c>
      <c r="C1056" s="71" t="s">
        <v>769</v>
      </c>
      <c r="D1056" s="71">
        <v>266.12956722271895</v>
      </c>
      <c r="E1056" s="71">
        <v>4.9561538460000003</v>
      </c>
      <c r="F1056" s="71">
        <v>1</v>
      </c>
      <c r="G1056" s="71">
        <v>0</v>
      </c>
      <c r="H1056" s="71">
        <v>0</v>
      </c>
      <c r="I1056" s="71">
        <v>0</v>
      </c>
      <c r="J1056" s="71">
        <v>0</v>
      </c>
      <c r="K1056" s="71">
        <v>1</v>
      </c>
      <c r="L1056" s="241">
        <v>0</v>
      </c>
    </row>
    <row r="1057" spans="1:12" x14ac:dyDescent="0.15">
      <c r="A1057" s="240">
        <v>40372</v>
      </c>
      <c r="B1057" s="71" t="s">
        <v>763</v>
      </c>
      <c r="C1057" s="71" t="s">
        <v>769</v>
      </c>
      <c r="D1057" s="71">
        <v>277.18746772270498</v>
      </c>
      <c r="E1057" s="71">
        <v>3.8136363640000002</v>
      </c>
      <c r="F1057" s="71">
        <v>1</v>
      </c>
      <c r="G1057" s="71">
        <v>0</v>
      </c>
      <c r="H1057" s="71">
        <v>0</v>
      </c>
      <c r="I1057" s="71">
        <v>0</v>
      </c>
      <c r="J1057" s="71">
        <v>0</v>
      </c>
      <c r="K1057" s="71">
        <v>1</v>
      </c>
      <c r="L1057" s="241">
        <v>0</v>
      </c>
    </row>
    <row r="1058" spans="1:12" x14ac:dyDescent="0.15">
      <c r="A1058" s="240">
        <v>40302</v>
      </c>
      <c r="B1058" s="71" t="s">
        <v>763</v>
      </c>
      <c r="C1058" s="71" t="s">
        <v>770</v>
      </c>
      <c r="D1058" s="71">
        <v>153.97779967160201</v>
      </c>
      <c r="E1058" s="71">
        <v>5.0185714289999996</v>
      </c>
      <c r="F1058" s="71">
        <v>1</v>
      </c>
      <c r="G1058" s="71">
        <v>0</v>
      </c>
      <c r="H1058" s="71">
        <v>0</v>
      </c>
      <c r="I1058" s="71">
        <v>0</v>
      </c>
      <c r="J1058" s="71">
        <v>0</v>
      </c>
      <c r="K1058" s="71">
        <v>1</v>
      </c>
      <c r="L1058" s="241">
        <v>2</v>
      </c>
    </row>
    <row r="1059" spans="1:12" x14ac:dyDescent="0.15">
      <c r="A1059" s="240">
        <v>40309</v>
      </c>
      <c r="B1059" s="71" t="s">
        <v>763</v>
      </c>
      <c r="C1059" s="71" t="s">
        <v>770</v>
      </c>
      <c r="D1059" s="71">
        <v>232.91486209197791</v>
      </c>
      <c r="E1059" s="71">
        <v>5.0185714289999996</v>
      </c>
      <c r="F1059" s="71">
        <v>1</v>
      </c>
      <c r="G1059" s="71">
        <v>0</v>
      </c>
      <c r="H1059" s="71">
        <v>0</v>
      </c>
      <c r="I1059" s="71">
        <v>0</v>
      </c>
      <c r="J1059" s="71">
        <v>0</v>
      </c>
      <c r="K1059" s="71">
        <v>1</v>
      </c>
      <c r="L1059" s="241">
        <v>2</v>
      </c>
    </row>
    <row r="1060" spans="1:12" x14ac:dyDescent="0.15">
      <c r="A1060" s="240">
        <v>40316</v>
      </c>
      <c r="B1060" s="71" t="s">
        <v>763</v>
      </c>
      <c r="C1060" s="71" t="s">
        <v>770</v>
      </c>
      <c r="D1060" s="71">
        <v>308.27675199977176</v>
      </c>
      <c r="E1060" s="71">
        <v>4.4635294119999998</v>
      </c>
      <c r="F1060" s="71">
        <v>1</v>
      </c>
      <c r="G1060" s="71">
        <v>0</v>
      </c>
      <c r="H1060" s="71">
        <v>1</v>
      </c>
      <c r="I1060" s="71">
        <v>0</v>
      </c>
      <c r="J1060" s="71">
        <v>0</v>
      </c>
      <c r="K1060" s="71">
        <v>1</v>
      </c>
      <c r="L1060" s="241">
        <v>2</v>
      </c>
    </row>
    <row r="1061" spans="1:12" x14ac:dyDescent="0.15">
      <c r="A1061" s="240">
        <v>40323</v>
      </c>
      <c r="B1061" s="71" t="s">
        <v>763</v>
      </c>
      <c r="C1061" s="71" t="s">
        <v>770</v>
      </c>
      <c r="D1061" s="71">
        <v>272.20570082094849</v>
      </c>
      <c r="E1061" s="71">
        <v>5.0105882350000002</v>
      </c>
      <c r="F1061" s="71">
        <v>1</v>
      </c>
      <c r="G1061" s="71">
        <v>0</v>
      </c>
      <c r="H1061" s="71">
        <v>0</v>
      </c>
      <c r="I1061" s="71">
        <v>1</v>
      </c>
      <c r="J1061" s="71">
        <v>0</v>
      </c>
      <c r="K1061" s="71">
        <v>1</v>
      </c>
      <c r="L1061" s="241">
        <v>2</v>
      </c>
    </row>
    <row r="1062" spans="1:12" x14ac:dyDescent="0.15">
      <c r="A1062" s="240">
        <v>40330</v>
      </c>
      <c r="B1062" s="71" t="s">
        <v>763</v>
      </c>
      <c r="C1062" s="71" t="s">
        <v>770</v>
      </c>
      <c r="D1062" s="71">
        <v>355.87124573559618</v>
      </c>
      <c r="E1062" s="71">
        <v>4.8816666670000002</v>
      </c>
      <c r="F1062" s="71">
        <v>1</v>
      </c>
      <c r="G1062" s="71">
        <v>0</v>
      </c>
      <c r="H1062" s="71">
        <v>0</v>
      </c>
      <c r="I1062" s="71">
        <v>1</v>
      </c>
      <c r="J1062" s="71">
        <v>0</v>
      </c>
      <c r="K1062" s="71">
        <v>1</v>
      </c>
      <c r="L1062" s="241">
        <v>2</v>
      </c>
    </row>
    <row r="1063" spans="1:12" x14ac:dyDescent="0.15">
      <c r="A1063" s="240">
        <v>40337</v>
      </c>
      <c r="B1063" s="71" t="s">
        <v>763</v>
      </c>
      <c r="C1063" s="71" t="s">
        <v>770</v>
      </c>
      <c r="D1063" s="71">
        <v>337.17576313998126</v>
      </c>
      <c r="E1063" s="71">
        <v>4.8329411760000003</v>
      </c>
      <c r="F1063" s="71">
        <v>1</v>
      </c>
      <c r="G1063" s="71">
        <v>0</v>
      </c>
      <c r="H1063" s="71">
        <v>0</v>
      </c>
      <c r="I1063" s="71">
        <v>1</v>
      </c>
      <c r="J1063" s="71">
        <v>0</v>
      </c>
      <c r="K1063" s="71">
        <v>1</v>
      </c>
      <c r="L1063" s="241">
        <v>2</v>
      </c>
    </row>
    <row r="1064" spans="1:12" x14ac:dyDescent="0.15">
      <c r="A1064" s="240">
        <v>40344</v>
      </c>
      <c r="B1064" s="71" t="s">
        <v>763</v>
      </c>
      <c r="C1064" s="71" t="s">
        <v>770</v>
      </c>
      <c r="D1064" s="71">
        <v>361.36155202758158</v>
      </c>
      <c r="E1064" s="71">
        <v>5.2305555559999997</v>
      </c>
      <c r="F1064" s="71">
        <v>1</v>
      </c>
      <c r="G1064" s="71">
        <v>0</v>
      </c>
      <c r="H1064" s="71">
        <v>1</v>
      </c>
      <c r="I1064" s="71">
        <v>0</v>
      </c>
      <c r="J1064" s="71">
        <v>1</v>
      </c>
      <c r="K1064" s="71">
        <v>1</v>
      </c>
      <c r="L1064" s="241">
        <v>2</v>
      </c>
    </row>
    <row r="1065" spans="1:12" x14ac:dyDescent="0.15">
      <c r="A1065" s="240">
        <v>40351</v>
      </c>
      <c r="B1065" s="71" t="s">
        <v>763</v>
      </c>
      <c r="C1065" s="71" t="s">
        <v>770</v>
      </c>
      <c r="D1065" s="71">
        <v>1041.2002563709802</v>
      </c>
      <c r="E1065" s="71">
        <v>4.0835294119999999</v>
      </c>
      <c r="F1065" s="71">
        <v>1</v>
      </c>
      <c r="G1065" s="71">
        <v>1</v>
      </c>
      <c r="H1065" s="71">
        <v>1</v>
      </c>
      <c r="I1065" s="71">
        <v>1</v>
      </c>
      <c r="J1065" s="71">
        <v>1</v>
      </c>
      <c r="K1065" s="71">
        <v>1</v>
      </c>
      <c r="L1065" s="241">
        <v>2</v>
      </c>
    </row>
    <row r="1066" spans="1:12" x14ac:dyDescent="0.15">
      <c r="A1066" s="240">
        <v>40358</v>
      </c>
      <c r="B1066" s="71" t="s">
        <v>763</v>
      </c>
      <c r="C1066" s="71" t="s">
        <v>770</v>
      </c>
      <c r="D1066" s="71">
        <v>753.38798724890694</v>
      </c>
      <c r="E1066" s="71">
        <v>4.0835294119999999</v>
      </c>
      <c r="F1066" s="71">
        <v>1</v>
      </c>
      <c r="G1066" s="71">
        <v>1</v>
      </c>
      <c r="H1066" s="71">
        <v>0</v>
      </c>
      <c r="I1066" s="71">
        <v>1</v>
      </c>
      <c r="J1066" s="71">
        <v>0</v>
      </c>
      <c r="K1066" s="71">
        <v>1</v>
      </c>
      <c r="L1066" s="241">
        <v>2</v>
      </c>
    </row>
    <row r="1067" spans="1:12" x14ac:dyDescent="0.15">
      <c r="A1067" s="240">
        <v>40365</v>
      </c>
      <c r="B1067" s="71" t="s">
        <v>763</v>
      </c>
      <c r="C1067" s="71" t="s">
        <v>770</v>
      </c>
      <c r="D1067" s="71">
        <v>192.07759771029299</v>
      </c>
      <c r="E1067" s="71">
        <v>4.7470588239999998</v>
      </c>
      <c r="F1067" s="71">
        <v>1</v>
      </c>
      <c r="G1067" s="71">
        <v>0</v>
      </c>
      <c r="H1067" s="71">
        <v>0</v>
      </c>
      <c r="I1067" s="71">
        <v>1</v>
      </c>
      <c r="J1067" s="71">
        <v>0</v>
      </c>
      <c r="K1067" s="71">
        <v>1</v>
      </c>
      <c r="L1067" s="241">
        <v>2</v>
      </c>
    </row>
    <row r="1068" spans="1:12" x14ac:dyDescent="0.15">
      <c r="A1068" s="240">
        <v>40372</v>
      </c>
      <c r="B1068" s="71" t="s">
        <v>763</v>
      </c>
      <c r="C1068" s="71" t="s">
        <v>770</v>
      </c>
      <c r="D1068" s="71">
        <v>390.64287641209955</v>
      </c>
      <c r="E1068" s="71">
        <v>4.1479999999999997</v>
      </c>
      <c r="F1068" s="71">
        <v>1</v>
      </c>
      <c r="G1068" s="71">
        <v>0</v>
      </c>
      <c r="H1068" s="71">
        <v>0</v>
      </c>
      <c r="I1068" s="71">
        <v>1</v>
      </c>
      <c r="J1068" s="71">
        <v>1</v>
      </c>
      <c r="K1068" s="71">
        <v>1</v>
      </c>
      <c r="L1068" s="241">
        <v>2</v>
      </c>
    </row>
    <row r="1069" spans="1:12" x14ac:dyDescent="0.15">
      <c r="A1069" s="240">
        <v>40302</v>
      </c>
      <c r="B1069" s="71" t="s">
        <v>763</v>
      </c>
      <c r="C1069" s="71" t="s">
        <v>771</v>
      </c>
      <c r="D1069" s="71">
        <v>256.29154906337163</v>
      </c>
      <c r="E1069" s="71">
        <v>4.4990909090000004</v>
      </c>
      <c r="F1069" s="71">
        <v>1</v>
      </c>
      <c r="G1069" s="71">
        <v>0</v>
      </c>
      <c r="H1069" s="71">
        <v>0</v>
      </c>
      <c r="I1069" s="71">
        <v>0</v>
      </c>
      <c r="J1069" s="71">
        <v>0</v>
      </c>
      <c r="K1069" s="71">
        <v>2</v>
      </c>
      <c r="L1069" s="241">
        <v>4</v>
      </c>
    </row>
    <row r="1070" spans="1:12" x14ac:dyDescent="0.15">
      <c r="A1070" s="240">
        <v>40309</v>
      </c>
      <c r="B1070" s="71" t="s">
        <v>763</v>
      </c>
      <c r="C1070" s="71" t="s">
        <v>771</v>
      </c>
      <c r="D1070" s="71">
        <v>184.67931669463792</v>
      </c>
      <c r="E1070" s="71">
        <v>5.483333333</v>
      </c>
      <c r="F1070" s="71">
        <v>1</v>
      </c>
      <c r="G1070" s="71">
        <v>0</v>
      </c>
      <c r="H1070" s="71">
        <v>0</v>
      </c>
      <c r="I1070" s="71">
        <v>0</v>
      </c>
      <c r="J1070" s="71">
        <v>0</v>
      </c>
      <c r="K1070" s="71">
        <v>2</v>
      </c>
      <c r="L1070" s="241">
        <v>4</v>
      </c>
    </row>
    <row r="1071" spans="1:12" x14ac:dyDescent="0.15">
      <c r="A1071" s="240">
        <v>40316</v>
      </c>
      <c r="B1071" s="71" t="s">
        <v>763</v>
      </c>
      <c r="C1071" s="71" t="s">
        <v>771</v>
      </c>
      <c r="D1071" s="71">
        <v>259.95286757158794</v>
      </c>
      <c r="E1071" s="71">
        <v>4.2938461539999997</v>
      </c>
      <c r="F1071" s="71">
        <v>1</v>
      </c>
      <c r="G1071" s="71">
        <v>0</v>
      </c>
      <c r="H1071" s="71">
        <v>0</v>
      </c>
      <c r="I1071" s="71">
        <v>0</v>
      </c>
      <c r="J1071" s="71">
        <v>0</v>
      </c>
      <c r="K1071" s="71">
        <v>2</v>
      </c>
      <c r="L1071" s="241">
        <v>4</v>
      </c>
    </row>
    <row r="1072" spans="1:12" x14ac:dyDescent="0.15">
      <c r="A1072" s="240">
        <v>40323</v>
      </c>
      <c r="B1072" s="71" t="s">
        <v>763</v>
      </c>
      <c r="C1072" s="71" t="s">
        <v>771</v>
      </c>
      <c r="D1072" s="71">
        <v>325.84191908072341</v>
      </c>
      <c r="E1072" s="71">
        <v>4.0581818180000004</v>
      </c>
      <c r="F1072" s="71">
        <v>1</v>
      </c>
      <c r="G1072" s="71">
        <v>0</v>
      </c>
      <c r="H1072" s="71">
        <v>0</v>
      </c>
      <c r="I1072" s="71">
        <v>0</v>
      </c>
      <c r="J1072" s="71">
        <v>0</v>
      </c>
      <c r="K1072" s="71">
        <v>2</v>
      </c>
      <c r="L1072" s="241">
        <v>4</v>
      </c>
    </row>
    <row r="1073" spans="1:12" x14ac:dyDescent="0.15">
      <c r="A1073" s="240">
        <v>40330</v>
      </c>
      <c r="B1073" s="71" t="s">
        <v>763</v>
      </c>
      <c r="C1073" s="71" t="s">
        <v>771</v>
      </c>
      <c r="D1073" s="71">
        <v>291.77268941607758</v>
      </c>
      <c r="E1073" s="71">
        <v>4.0250000000000004</v>
      </c>
      <c r="F1073" s="71">
        <v>1</v>
      </c>
      <c r="G1073" s="71">
        <v>0</v>
      </c>
      <c r="H1073" s="71">
        <v>0</v>
      </c>
      <c r="I1073" s="71">
        <v>0</v>
      </c>
      <c r="J1073" s="71">
        <v>0</v>
      </c>
      <c r="K1073" s="71">
        <v>2</v>
      </c>
      <c r="L1073" s="241">
        <v>4</v>
      </c>
    </row>
    <row r="1074" spans="1:12" x14ac:dyDescent="0.15">
      <c r="A1074" s="240">
        <v>40337</v>
      </c>
      <c r="B1074" s="71" t="s">
        <v>763</v>
      </c>
      <c r="C1074" s="71" t="s">
        <v>771</v>
      </c>
      <c r="D1074" s="71">
        <v>126.71894491627157</v>
      </c>
      <c r="E1074" s="71">
        <v>6.2515384620000001</v>
      </c>
      <c r="F1074" s="71">
        <v>1</v>
      </c>
      <c r="G1074" s="71">
        <v>0</v>
      </c>
      <c r="H1074" s="71">
        <v>0</v>
      </c>
      <c r="I1074" s="71">
        <v>0</v>
      </c>
      <c r="J1074" s="71">
        <v>0</v>
      </c>
      <c r="K1074" s="71">
        <v>2</v>
      </c>
      <c r="L1074" s="241">
        <v>4</v>
      </c>
    </row>
    <row r="1075" spans="1:12" x14ac:dyDescent="0.15">
      <c r="A1075" s="240">
        <v>40344</v>
      </c>
      <c r="B1075" s="71" t="s">
        <v>763</v>
      </c>
      <c r="C1075" s="71" t="s">
        <v>771</v>
      </c>
      <c r="D1075" s="71">
        <v>206.70153351002702</v>
      </c>
      <c r="E1075" s="71">
        <v>5.671818182</v>
      </c>
      <c r="F1075" s="71">
        <v>1</v>
      </c>
      <c r="G1075" s="71">
        <v>0</v>
      </c>
      <c r="H1075" s="71">
        <v>0</v>
      </c>
      <c r="I1075" s="71">
        <v>0</v>
      </c>
      <c r="J1075" s="71">
        <v>0</v>
      </c>
      <c r="K1075" s="71">
        <v>2</v>
      </c>
      <c r="L1075" s="241">
        <v>4</v>
      </c>
    </row>
    <row r="1076" spans="1:12" x14ac:dyDescent="0.15">
      <c r="A1076" s="240">
        <v>40351</v>
      </c>
      <c r="B1076" s="71" t="s">
        <v>763</v>
      </c>
      <c r="C1076" s="71" t="s">
        <v>771</v>
      </c>
      <c r="D1076" s="71">
        <v>201.98489226665259</v>
      </c>
      <c r="E1076" s="71">
        <v>5.6669230769999999</v>
      </c>
      <c r="F1076" s="71">
        <v>1</v>
      </c>
      <c r="G1076" s="71">
        <v>0</v>
      </c>
      <c r="H1076" s="71">
        <v>0</v>
      </c>
      <c r="I1076" s="71">
        <v>0</v>
      </c>
      <c r="J1076" s="71">
        <v>0</v>
      </c>
      <c r="K1076" s="71">
        <v>2</v>
      </c>
      <c r="L1076" s="241">
        <v>4</v>
      </c>
    </row>
    <row r="1077" spans="1:12" x14ac:dyDescent="0.15">
      <c r="A1077" s="240">
        <v>40358</v>
      </c>
      <c r="B1077" s="71" t="s">
        <v>763</v>
      </c>
      <c r="C1077" s="71" t="s">
        <v>771</v>
      </c>
      <c r="D1077" s="71">
        <v>303.19777569926305</v>
      </c>
      <c r="E1077" s="71">
        <v>3.8515384620000002</v>
      </c>
      <c r="F1077" s="71">
        <v>1</v>
      </c>
      <c r="G1077" s="71">
        <v>0</v>
      </c>
      <c r="H1077" s="71">
        <v>0</v>
      </c>
      <c r="I1077" s="71">
        <v>0</v>
      </c>
      <c r="J1077" s="71">
        <v>0</v>
      </c>
      <c r="K1077" s="71">
        <v>2</v>
      </c>
      <c r="L1077" s="241">
        <v>4</v>
      </c>
    </row>
    <row r="1078" spans="1:12" x14ac:dyDescent="0.15">
      <c r="A1078" s="240">
        <v>40365</v>
      </c>
      <c r="B1078" s="71" t="s">
        <v>763</v>
      </c>
      <c r="C1078" s="71" t="s">
        <v>771</v>
      </c>
      <c r="D1078" s="71">
        <v>342.45802828352049</v>
      </c>
      <c r="E1078" s="71">
        <v>4.1381249999999996</v>
      </c>
      <c r="F1078" s="71">
        <v>1</v>
      </c>
      <c r="G1078" s="71">
        <v>0</v>
      </c>
      <c r="H1078" s="71">
        <v>0</v>
      </c>
      <c r="I1078" s="71">
        <v>0</v>
      </c>
      <c r="J1078" s="71">
        <v>0</v>
      </c>
      <c r="K1078" s="71">
        <v>2</v>
      </c>
      <c r="L1078" s="241">
        <v>4</v>
      </c>
    </row>
    <row r="1079" spans="1:12" x14ac:dyDescent="0.15">
      <c r="A1079" s="240">
        <v>40372</v>
      </c>
      <c r="B1079" s="71" t="s">
        <v>763</v>
      </c>
      <c r="C1079" s="71" t="s">
        <v>771</v>
      </c>
      <c r="D1079" s="71">
        <v>189.92428664396911</v>
      </c>
      <c r="E1079" s="71">
        <v>4.1381249999999996</v>
      </c>
      <c r="F1079" s="71">
        <v>1</v>
      </c>
      <c r="G1079" s="71">
        <v>0</v>
      </c>
      <c r="H1079" s="71">
        <v>0</v>
      </c>
      <c r="I1079" s="71">
        <v>0</v>
      </c>
      <c r="J1079" s="71">
        <v>0</v>
      </c>
      <c r="K1079" s="71">
        <v>2</v>
      </c>
      <c r="L1079" s="241">
        <v>4</v>
      </c>
    </row>
    <row r="1080" spans="1:12" x14ac:dyDescent="0.15">
      <c r="A1080" s="240">
        <v>40302</v>
      </c>
      <c r="B1080" s="71" t="s">
        <v>763</v>
      </c>
      <c r="C1080" s="71" t="s">
        <v>772</v>
      </c>
      <c r="D1080" s="71">
        <v>192.14693620199762</v>
      </c>
      <c r="E1080" s="71">
        <v>4.49</v>
      </c>
      <c r="F1080" s="71">
        <v>1</v>
      </c>
      <c r="G1080" s="71">
        <v>0</v>
      </c>
      <c r="H1080" s="71">
        <v>0</v>
      </c>
      <c r="I1080" s="71">
        <v>0</v>
      </c>
      <c r="J1080" s="71">
        <v>0</v>
      </c>
      <c r="K1080" s="71">
        <v>1</v>
      </c>
      <c r="L1080" s="241">
        <v>4</v>
      </c>
    </row>
    <row r="1081" spans="1:12" x14ac:dyDescent="0.15">
      <c r="A1081" s="240">
        <v>40309</v>
      </c>
      <c r="B1081" s="71" t="s">
        <v>763</v>
      </c>
      <c r="C1081" s="71" t="s">
        <v>772</v>
      </c>
      <c r="D1081" s="71">
        <v>166.4431242436884</v>
      </c>
      <c r="E1081" s="71">
        <v>4.49</v>
      </c>
      <c r="F1081" s="71">
        <v>1</v>
      </c>
      <c r="G1081" s="71">
        <v>0</v>
      </c>
      <c r="H1081" s="71">
        <v>0</v>
      </c>
      <c r="I1081" s="71">
        <v>0</v>
      </c>
      <c r="J1081" s="71">
        <v>0</v>
      </c>
      <c r="K1081" s="71">
        <v>1</v>
      </c>
      <c r="L1081" s="241">
        <v>4</v>
      </c>
    </row>
    <row r="1082" spans="1:12" x14ac:dyDescent="0.15">
      <c r="A1082" s="240">
        <v>40316</v>
      </c>
      <c r="B1082" s="71" t="s">
        <v>763</v>
      </c>
      <c r="C1082" s="71" t="s">
        <v>772</v>
      </c>
      <c r="D1082" s="71">
        <v>235.78191117171292</v>
      </c>
      <c r="E1082" s="71">
        <v>4.1630769230000002</v>
      </c>
      <c r="F1082" s="71">
        <v>1</v>
      </c>
      <c r="G1082" s="71">
        <v>0</v>
      </c>
      <c r="H1082" s="71">
        <v>0</v>
      </c>
      <c r="I1082" s="71">
        <v>0</v>
      </c>
      <c r="J1082" s="71">
        <v>0</v>
      </c>
      <c r="K1082" s="71">
        <v>1</v>
      </c>
      <c r="L1082" s="241">
        <v>4</v>
      </c>
    </row>
    <row r="1083" spans="1:12" x14ac:dyDescent="0.15">
      <c r="A1083" s="240">
        <v>40323</v>
      </c>
      <c r="B1083" s="71" t="s">
        <v>763</v>
      </c>
      <c r="C1083" s="71" t="s">
        <v>772</v>
      </c>
      <c r="D1083" s="71">
        <v>284.67501459199542</v>
      </c>
      <c r="E1083" s="71">
        <v>4.0578571429999997</v>
      </c>
      <c r="F1083" s="71">
        <v>1</v>
      </c>
      <c r="G1083" s="71">
        <v>0</v>
      </c>
      <c r="H1083" s="71">
        <v>0</v>
      </c>
      <c r="I1083" s="71">
        <v>0</v>
      </c>
      <c r="J1083" s="71">
        <v>0</v>
      </c>
      <c r="K1083" s="71">
        <v>1</v>
      </c>
      <c r="L1083" s="241">
        <v>4</v>
      </c>
    </row>
    <row r="1084" spans="1:12" x14ac:dyDescent="0.15">
      <c r="A1084" s="240">
        <v>40330</v>
      </c>
      <c r="B1084" s="71" t="s">
        <v>763</v>
      </c>
      <c r="C1084" s="71" t="s">
        <v>772</v>
      </c>
      <c r="D1084" s="71">
        <v>214.07504868302217</v>
      </c>
      <c r="E1084" s="71">
        <v>3.9666666670000001</v>
      </c>
      <c r="F1084" s="71">
        <v>1</v>
      </c>
      <c r="G1084" s="71">
        <v>0</v>
      </c>
      <c r="H1084" s="71">
        <v>0</v>
      </c>
      <c r="I1084" s="71">
        <v>0</v>
      </c>
      <c r="J1084" s="71">
        <v>0</v>
      </c>
      <c r="K1084" s="71">
        <v>1</v>
      </c>
      <c r="L1084" s="241">
        <v>4</v>
      </c>
    </row>
    <row r="1085" spans="1:12" x14ac:dyDescent="0.15">
      <c r="A1085" s="240">
        <v>40337</v>
      </c>
      <c r="B1085" s="71" t="s">
        <v>763</v>
      </c>
      <c r="C1085" s="71" t="s">
        <v>772</v>
      </c>
      <c r="D1085" s="71">
        <v>183.77263114909792</v>
      </c>
      <c r="E1085" s="71">
        <v>5.443846154</v>
      </c>
      <c r="F1085" s="71">
        <v>1</v>
      </c>
      <c r="G1085" s="71">
        <v>0</v>
      </c>
      <c r="H1085" s="71">
        <v>0</v>
      </c>
      <c r="I1085" s="71">
        <v>0</v>
      </c>
      <c r="J1085" s="71">
        <v>0</v>
      </c>
      <c r="K1085" s="71">
        <v>1</v>
      </c>
      <c r="L1085" s="241">
        <v>4</v>
      </c>
    </row>
    <row r="1086" spans="1:12" x14ac:dyDescent="0.15">
      <c r="A1086" s="240">
        <v>40344</v>
      </c>
      <c r="B1086" s="71" t="s">
        <v>763</v>
      </c>
      <c r="C1086" s="71" t="s">
        <v>772</v>
      </c>
      <c r="D1086" s="71">
        <v>289.28642125223553</v>
      </c>
      <c r="E1086" s="71">
        <v>4.29</v>
      </c>
      <c r="F1086" s="71">
        <v>1</v>
      </c>
      <c r="G1086" s="71">
        <v>0</v>
      </c>
      <c r="H1086" s="71">
        <v>0</v>
      </c>
      <c r="I1086" s="71">
        <v>0</v>
      </c>
      <c r="J1086" s="71">
        <v>0</v>
      </c>
      <c r="K1086" s="71">
        <v>1</v>
      </c>
      <c r="L1086" s="241">
        <v>4</v>
      </c>
    </row>
    <row r="1087" spans="1:12" x14ac:dyDescent="0.15">
      <c r="A1087" s="240">
        <v>40351</v>
      </c>
      <c r="B1087" s="71" t="s">
        <v>763</v>
      </c>
      <c r="C1087" s="71" t="s">
        <v>772</v>
      </c>
      <c r="D1087" s="71">
        <v>397.14858141361776</v>
      </c>
      <c r="E1087" s="71">
        <v>4.2962499999999997</v>
      </c>
      <c r="F1087" s="71">
        <v>1</v>
      </c>
      <c r="G1087" s="71">
        <v>0</v>
      </c>
      <c r="H1087" s="71">
        <v>1</v>
      </c>
      <c r="I1087" s="71">
        <v>0</v>
      </c>
      <c r="J1087" s="71">
        <v>0</v>
      </c>
      <c r="K1087" s="71">
        <v>1</v>
      </c>
      <c r="L1087" s="241">
        <v>4</v>
      </c>
    </row>
    <row r="1088" spans="1:12" x14ac:dyDescent="0.15">
      <c r="A1088" s="240">
        <v>40358</v>
      </c>
      <c r="B1088" s="71" t="s">
        <v>763</v>
      </c>
      <c r="C1088" s="71" t="s">
        <v>772</v>
      </c>
      <c r="D1088" s="71">
        <v>300.04673067328798</v>
      </c>
      <c r="E1088" s="71">
        <v>4.403333333</v>
      </c>
      <c r="F1088" s="71">
        <v>1</v>
      </c>
      <c r="G1088" s="71">
        <v>0</v>
      </c>
      <c r="H1088" s="71">
        <v>0</v>
      </c>
      <c r="I1088" s="71">
        <v>1</v>
      </c>
      <c r="J1088" s="71">
        <v>0</v>
      </c>
      <c r="K1088" s="71">
        <v>1</v>
      </c>
      <c r="L1088" s="241">
        <v>4</v>
      </c>
    </row>
    <row r="1089" spans="1:12" x14ac:dyDescent="0.15">
      <c r="A1089" s="240">
        <v>40365</v>
      </c>
      <c r="B1089" s="71" t="s">
        <v>763</v>
      </c>
      <c r="C1089" s="71" t="s">
        <v>772</v>
      </c>
      <c r="D1089" s="71">
        <v>256.18438620920188</v>
      </c>
      <c r="E1089" s="71">
        <v>3.8813333330000002</v>
      </c>
      <c r="F1089" s="71">
        <v>1</v>
      </c>
      <c r="G1089" s="71">
        <v>0</v>
      </c>
      <c r="H1089" s="71">
        <v>0</v>
      </c>
      <c r="I1089" s="71">
        <v>1</v>
      </c>
      <c r="J1089" s="71">
        <v>0</v>
      </c>
      <c r="K1089" s="71">
        <v>1</v>
      </c>
      <c r="L1089" s="241">
        <v>4</v>
      </c>
    </row>
    <row r="1090" spans="1:12" x14ac:dyDescent="0.15">
      <c r="A1090" s="240">
        <v>40372</v>
      </c>
      <c r="B1090" s="71" t="s">
        <v>763</v>
      </c>
      <c r="C1090" s="71" t="s">
        <v>772</v>
      </c>
      <c r="D1090" s="71">
        <v>318.5782889727414</v>
      </c>
      <c r="E1090" s="71">
        <v>4.1381249999999996</v>
      </c>
      <c r="F1090" s="71">
        <v>1</v>
      </c>
      <c r="G1090" s="71">
        <v>0</v>
      </c>
      <c r="H1090" s="71">
        <v>0</v>
      </c>
      <c r="I1090" s="71">
        <v>1</v>
      </c>
      <c r="J1090" s="71">
        <v>0</v>
      </c>
      <c r="K1090" s="71">
        <v>1</v>
      </c>
      <c r="L1090" s="241">
        <v>4</v>
      </c>
    </row>
    <row r="1091" spans="1:12" x14ac:dyDescent="0.15">
      <c r="A1091" s="240">
        <v>40302</v>
      </c>
      <c r="B1091" s="71" t="s">
        <v>763</v>
      </c>
      <c r="C1091" s="71" t="s">
        <v>773</v>
      </c>
      <c r="D1091" s="71">
        <v>281.76515409737482</v>
      </c>
      <c r="E1091" s="71">
        <v>4.0627272730000001</v>
      </c>
      <c r="F1091" s="71">
        <v>1</v>
      </c>
      <c r="G1091" s="71">
        <v>0</v>
      </c>
      <c r="H1091" s="71">
        <v>0</v>
      </c>
      <c r="I1091" s="71">
        <v>0</v>
      </c>
      <c r="J1091" s="71">
        <v>0</v>
      </c>
      <c r="K1091" s="71">
        <v>1</v>
      </c>
      <c r="L1091" s="241">
        <v>2</v>
      </c>
    </row>
    <row r="1092" spans="1:12" x14ac:dyDescent="0.15">
      <c r="A1092" s="240">
        <v>40309</v>
      </c>
      <c r="B1092" s="71" t="s">
        <v>763</v>
      </c>
      <c r="C1092" s="71" t="s">
        <v>773</v>
      </c>
      <c r="D1092" s="71">
        <v>348.46674668822629</v>
      </c>
      <c r="E1092" s="71">
        <v>3.8515384620000002</v>
      </c>
      <c r="F1092" s="71">
        <v>1</v>
      </c>
      <c r="G1092" s="71">
        <v>0</v>
      </c>
      <c r="H1092" s="71">
        <v>1</v>
      </c>
      <c r="I1092" s="71">
        <v>0</v>
      </c>
      <c r="J1092" s="71">
        <v>0</v>
      </c>
      <c r="K1092" s="71">
        <v>1</v>
      </c>
      <c r="L1092" s="241">
        <v>2</v>
      </c>
    </row>
    <row r="1093" spans="1:12" x14ac:dyDescent="0.15">
      <c r="A1093" s="240">
        <v>40316</v>
      </c>
      <c r="B1093" s="71" t="s">
        <v>763</v>
      </c>
      <c r="C1093" s="71" t="s">
        <v>773</v>
      </c>
      <c r="D1093" s="71">
        <v>378.71914793843308</v>
      </c>
      <c r="E1093" s="71">
        <v>3.5935714289999998</v>
      </c>
      <c r="F1093" s="71">
        <v>1</v>
      </c>
      <c r="G1093" s="71">
        <v>0</v>
      </c>
      <c r="H1093" s="71">
        <v>0</v>
      </c>
      <c r="I1093" s="71">
        <v>1</v>
      </c>
      <c r="J1093" s="71">
        <v>0</v>
      </c>
      <c r="K1093" s="71">
        <v>1</v>
      </c>
      <c r="L1093" s="241">
        <v>2</v>
      </c>
    </row>
    <row r="1094" spans="1:12" x14ac:dyDescent="0.15">
      <c r="A1094" s="240">
        <v>40323</v>
      </c>
      <c r="B1094" s="71" t="s">
        <v>763</v>
      </c>
      <c r="C1094" s="71" t="s">
        <v>773</v>
      </c>
      <c r="D1094" s="71">
        <v>360.30415645289946</v>
      </c>
      <c r="E1094" s="71">
        <v>4.6431250000000004</v>
      </c>
      <c r="F1094" s="71">
        <v>1</v>
      </c>
      <c r="G1094" s="71">
        <v>0</v>
      </c>
      <c r="H1094" s="71">
        <v>0</v>
      </c>
      <c r="I1094" s="71">
        <v>1</v>
      </c>
      <c r="J1094" s="71">
        <v>0</v>
      </c>
      <c r="K1094" s="71">
        <v>1</v>
      </c>
      <c r="L1094" s="241">
        <v>2</v>
      </c>
    </row>
    <row r="1095" spans="1:12" x14ac:dyDescent="0.15">
      <c r="A1095" s="240">
        <v>40330</v>
      </c>
      <c r="B1095" s="71" t="s">
        <v>763</v>
      </c>
      <c r="C1095" s="71" t="s">
        <v>773</v>
      </c>
      <c r="D1095" s="71">
        <v>342.76335527262108</v>
      </c>
      <c r="E1095" s="71">
        <v>4.7733333330000001</v>
      </c>
      <c r="F1095" s="71">
        <v>1</v>
      </c>
      <c r="G1095" s="71">
        <v>0</v>
      </c>
      <c r="H1095" s="71">
        <v>0</v>
      </c>
      <c r="I1095" s="71">
        <v>1</v>
      </c>
      <c r="J1095" s="71">
        <v>0</v>
      </c>
      <c r="K1095" s="71">
        <v>1</v>
      </c>
      <c r="L1095" s="241">
        <v>2</v>
      </c>
    </row>
    <row r="1096" spans="1:12" x14ac:dyDescent="0.15">
      <c r="A1096" s="240">
        <v>40337</v>
      </c>
      <c r="B1096" s="71" t="s">
        <v>763</v>
      </c>
      <c r="C1096" s="71" t="s">
        <v>773</v>
      </c>
      <c r="D1096" s="71">
        <v>360.59464988979607</v>
      </c>
      <c r="E1096" s="71">
        <v>5.4542857140000001</v>
      </c>
      <c r="F1096" s="71">
        <v>1</v>
      </c>
      <c r="G1096" s="71">
        <v>0</v>
      </c>
      <c r="H1096" s="71">
        <v>0</v>
      </c>
      <c r="I1096" s="71">
        <v>0</v>
      </c>
      <c r="J1096" s="71">
        <v>1</v>
      </c>
      <c r="K1096" s="71">
        <v>1</v>
      </c>
      <c r="L1096" s="241">
        <v>2</v>
      </c>
    </row>
    <row r="1097" spans="1:12" x14ac:dyDescent="0.15">
      <c r="A1097" s="240">
        <v>40344</v>
      </c>
      <c r="B1097" s="71" t="s">
        <v>763</v>
      </c>
      <c r="C1097" s="71" t="s">
        <v>773</v>
      </c>
      <c r="D1097" s="71">
        <v>283.6937634993709</v>
      </c>
      <c r="E1097" s="71">
        <v>4.483333333</v>
      </c>
      <c r="F1097" s="71">
        <v>1</v>
      </c>
      <c r="G1097" s="71">
        <v>0</v>
      </c>
      <c r="H1097" s="71">
        <v>0</v>
      </c>
      <c r="I1097" s="71">
        <v>0</v>
      </c>
      <c r="J1097" s="71">
        <v>1</v>
      </c>
      <c r="K1097" s="71">
        <v>1</v>
      </c>
      <c r="L1097" s="241">
        <v>2</v>
      </c>
    </row>
    <row r="1098" spans="1:12" x14ac:dyDescent="0.15">
      <c r="A1098" s="240">
        <v>40351</v>
      </c>
      <c r="B1098" s="71" t="s">
        <v>763</v>
      </c>
      <c r="C1098" s="71" t="s">
        <v>773</v>
      </c>
      <c r="D1098" s="71">
        <v>248.0364410567509</v>
      </c>
      <c r="E1098" s="71">
        <v>4.7592307690000002</v>
      </c>
      <c r="F1098" s="71">
        <v>1</v>
      </c>
      <c r="G1098" s="71">
        <v>0</v>
      </c>
      <c r="H1098" s="71">
        <v>0</v>
      </c>
      <c r="I1098" s="71">
        <v>0</v>
      </c>
      <c r="J1098" s="71">
        <v>0</v>
      </c>
      <c r="K1098" s="71">
        <v>1</v>
      </c>
      <c r="L1098" s="241">
        <v>2</v>
      </c>
    </row>
    <row r="1099" spans="1:12" x14ac:dyDescent="0.15">
      <c r="A1099" s="240">
        <v>40358</v>
      </c>
      <c r="B1099" s="71" t="s">
        <v>763</v>
      </c>
      <c r="C1099" s="71" t="s">
        <v>773</v>
      </c>
      <c r="D1099" s="71">
        <v>378.96757551248282</v>
      </c>
      <c r="E1099" s="71">
        <v>3.7685714290000001</v>
      </c>
      <c r="F1099" s="71">
        <v>1</v>
      </c>
      <c r="G1099" s="71">
        <v>0</v>
      </c>
      <c r="H1099" s="71">
        <v>1</v>
      </c>
      <c r="I1099" s="71">
        <v>0</v>
      </c>
      <c r="J1099" s="71">
        <v>0</v>
      </c>
      <c r="K1099" s="71">
        <v>1</v>
      </c>
      <c r="L1099" s="241">
        <v>2</v>
      </c>
    </row>
    <row r="1100" spans="1:12" x14ac:dyDescent="0.15">
      <c r="A1100" s="240">
        <v>40365</v>
      </c>
      <c r="B1100" s="71" t="s">
        <v>763</v>
      </c>
      <c r="C1100" s="71" t="s">
        <v>773</v>
      </c>
      <c r="D1100" s="71">
        <v>270.20687266746779</v>
      </c>
      <c r="E1100" s="71">
        <v>4.9506249999999996</v>
      </c>
      <c r="F1100" s="71">
        <v>1</v>
      </c>
      <c r="G1100" s="71">
        <v>0</v>
      </c>
      <c r="H1100" s="71">
        <v>0</v>
      </c>
      <c r="I1100" s="71">
        <v>1</v>
      </c>
      <c r="J1100" s="71">
        <v>0</v>
      </c>
      <c r="K1100" s="71">
        <v>1</v>
      </c>
      <c r="L1100" s="241">
        <v>2</v>
      </c>
    </row>
    <row r="1101" spans="1:12" x14ac:dyDescent="0.15">
      <c r="A1101" s="240">
        <v>40372</v>
      </c>
      <c r="B1101" s="71" t="s">
        <v>763</v>
      </c>
      <c r="C1101" s="71" t="s">
        <v>773</v>
      </c>
      <c r="D1101" s="71">
        <v>305.50056886598702</v>
      </c>
      <c r="E1101" s="71">
        <v>4.4866666669999997</v>
      </c>
      <c r="F1101" s="71">
        <v>1</v>
      </c>
      <c r="G1101" s="71">
        <v>0</v>
      </c>
      <c r="H1101" s="71">
        <v>0</v>
      </c>
      <c r="I1101" s="71">
        <v>1</v>
      </c>
      <c r="J1101" s="71">
        <v>0</v>
      </c>
      <c r="K1101" s="71">
        <v>1</v>
      </c>
      <c r="L1101" s="241">
        <v>2</v>
      </c>
    </row>
    <row r="1102" spans="1:12" x14ac:dyDescent="0.15">
      <c r="A1102" s="240">
        <v>40302</v>
      </c>
      <c r="B1102" s="71" t="s">
        <v>774</v>
      </c>
      <c r="C1102" s="71" t="s">
        <v>775</v>
      </c>
      <c r="D1102" s="71">
        <v>194.94343579006156</v>
      </c>
      <c r="E1102" s="71">
        <v>4.0471428569999999</v>
      </c>
      <c r="F1102" s="71">
        <v>0</v>
      </c>
      <c r="G1102" s="71">
        <v>0</v>
      </c>
      <c r="H1102" s="71">
        <v>0</v>
      </c>
      <c r="I1102" s="71">
        <v>0</v>
      </c>
      <c r="J1102" s="71">
        <v>0</v>
      </c>
      <c r="K1102" s="71">
        <v>2</v>
      </c>
      <c r="L1102" s="241">
        <v>3</v>
      </c>
    </row>
    <row r="1103" spans="1:12" x14ac:dyDescent="0.15">
      <c r="A1103" s="240">
        <v>40309</v>
      </c>
      <c r="B1103" s="71" t="s">
        <v>774</v>
      </c>
      <c r="C1103" s="71" t="s">
        <v>775</v>
      </c>
      <c r="D1103" s="71">
        <v>130.59529068943615</v>
      </c>
      <c r="E1103" s="71">
        <v>3.64</v>
      </c>
      <c r="F1103" s="71">
        <v>0</v>
      </c>
      <c r="G1103" s="71">
        <v>0</v>
      </c>
      <c r="H1103" s="71">
        <v>0</v>
      </c>
      <c r="I1103" s="71">
        <v>0</v>
      </c>
      <c r="J1103" s="71">
        <v>0</v>
      </c>
      <c r="K1103" s="71">
        <v>2</v>
      </c>
      <c r="L1103" s="241">
        <v>3</v>
      </c>
    </row>
    <row r="1104" spans="1:12" x14ac:dyDescent="0.15">
      <c r="A1104" s="240">
        <v>40316</v>
      </c>
      <c r="B1104" s="71" t="s">
        <v>774</v>
      </c>
      <c r="C1104" s="71" t="s">
        <v>775</v>
      </c>
      <c r="D1104" s="71">
        <v>232.02232169734066</v>
      </c>
      <c r="E1104" s="71">
        <v>3.7650000000000001</v>
      </c>
      <c r="F1104" s="71">
        <v>0</v>
      </c>
      <c r="G1104" s="71">
        <v>0</v>
      </c>
      <c r="H1104" s="71">
        <v>0</v>
      </c>
      <c r="I1104" s="71">
        <v>0</v>
      </c>
      <c r="J1104" s="71">
        <v>0</v>
      </c>
      <c r="K1104" s="71">
        <v>2</v>
      </c>
      <c r="L1104" s="241">
        <v>3</v>
      </c>
    </row>
    <row r="1105" spans="1:12" x14ac:dyDescent="0.15">
      <c r="A1105" s="240">
        <v>40323</v>
      </c>
      <c r="B1105" s="71" t="s">
        <v>774</v>
      </c>
      <c r="C1105" s="71" t="s">
        <v>775</v>
      </c>
      <c r="D1105" s="71">
        <v>212.95531763433871</v>
      </c>
      <c r="E1105" s="71">
        <v>3.55</v>
      </c>
      <c r="F1105" s="71">
        <v>0</v>
      </c>
      <c r="G1105" s="71">
        <v>0</v>
      </c>
      <c r="H1105" s="71">
        <v>0</v>
      </c>
      <c r="I1105" s="71">
        <v>0</v>
      </c>
      <c r="J1105" s="71">
        <v>0</v>
      </c>
      <c r="K1105" s="71">
        <v>2</v>
      </c>
      <c r="L1105" s="241">
        <v>3</v>
      </c>
    </row>
    <row r="1106" spans="1:12" x14ac:dyDescent="0.15">
      <c r="A1106" s="240">
        <v>40330</v>
      </c>
      <c r="B1106" s="71" t="s">
        <v>774</v>
      </c>
      <c r="C1106" s="71" t="s">
        <v>775</v>
      </c>
      <c r="D1106" s="71">
        <v>162.34052915062688</v>
      </c>
      <c r="E1106" s="71">
        <v>3.534444444</v>
      </c>
      <c r="F1106" s="71">
        <v>0</v>
      </c>
      <c r="G1106" s="71">
        <v>0</v>
      </c>
      <c r="H1106" s="71">
        <v>0</v>
      </c>
      <c r="I1106" s="71">
        <v>0</v>
      </c>
      <c r="J1106" s="71">
        <v>0</v>
      </c>
      <c r="K1106" s="71">
        <v>2</v>
      </c>
      <c r="L1106" s="241">
        <v>3</v>
      </c>
    </row>
    <row r="1107" spans="1:12" x14ac:dyDescent="0.15">
      <c r="A1107" s="240">
        <v>40337</v>
      </c>
      <c r="B1107" s="71" t="s">
        <v>774</v>
      </c>
      <c r="C1107" s="71" t="s">
        <v>775</v>
      </c>
      <c r="D1107" s="71">
        <v>196.18591582973872</v>
      </c>
      <c r="E1107" s="71">
        <v>3.8614285709999998</v>
      </c>
      <c r="F1107" s="71">
        <v>0</v>
      </c>
      <c r="G1107" s="71">
        <v>0</v>
      </c>
      <c r="H1107" s="71">
        <v>0</v>
      </c>
      <c r="I1107" s="71">
        <v>0</v>
      </c>
      <c r="J1107" s="71">
        <v>0</v>
      </c>
      <c r="K1107" s="71">
        <v>2</v>
      </c>
      <c r="L1107" s="241">
        <v>3</v>
      </c>
    </row>
    <row r="1108" spans="1:12" x14ac:dyDescent="0.15">
      <c r="A1108" s="240">
        <v>40344</v>
      </c>
      <c r="B1108" s="71" t="s">
        <v>774</v>
      </c>
      <c r="C1108" s="71" t="s">
        <v>775</v>
      </c>
      <c r="D1108" s="71">
        <v>189.97022168514948</v>
      </c>
      <c r="E1108" s="71">
        <v>3.64</v>
      </c>
      <c r="F1108" s="71">
        <v>0</v>
      </c>
      <c r="G1108" s="71">
        <v>0</v>
      </c>
      <c r="H1108" s="71">
        <v>0</v>
      </c>
      <c r="I1108" s="71">
        <v>0</v>
      </c>
      <c r="J1108" s="71">
        <v>0</v>
      </c>
      <c r="K1108" s="71">
        <v>2</v>
      </c>
      <c r="L1108" s="241">
        <v>3</v>
      </c>
    </row>
    <row r="1109" spans="1:12" x14ac:dyDescent="0.15">
      <c r="A1109" s="240">
        <v>40351</v>
      </c>
      <c r="B1109" s="71" t="s">
        <v>774</v>
      </c>
      <c r="C1109" s="71" t="s">
        <v>775</v>
      </c>
      <c r="D1109" s="71">
        <v>218.37325284923693</v>
      </c>
      <c r="E1109" s="71">
        <v>3.8455555559999999</v>
      </c>
      <c r="F1109" s="71">
        <v>0</v>
      </c>
      <c r="G1109" s="71">
        <v>0</v>
      </c>
      <c r="H1109" s="71">
        <v>0</v>
      </c>
      <c r="I1109" s="71">
        <v>0</v>
      </c>
      <c r="J1109" s="71">
        <v>0</v>
      </c>
      <c r="K1109" s="71">
        <v>2</v>
      </c>
      <c r="L1109" s="241">
        <v>3</v>
      </c>
    </row>
    <row r="1110" spans="1:12" x14ac:dyDescent="0.15">
      <c r="A1110" s="240">
        <v>40358</v>
      </c>
      <c r="B1110" s="71" t="s">
        <v>774</v>
      </c>
      <c r="C1110" s="71" t="s">
        <v>775</v>
      </c>
      <c r="D1110" s="71">
        <v>116.25389353296742</v>
      </c>
      <c r="E1110" s="71">
        <v>4.0274999999999999</v>
      </c>
      <c r="F1110" s="71">
        <v>0</v>
      </c>
      <c r="G1110" s="71">
        <v>0</v>
      </c>
      <c r="H1110" s="71">
        <v>0</v>
      </c>
      <c r="I1110" s="71">
        <v>0</v>
      </c>
      <c r="J1110" s="71">
        <v>0</v>
      </c>
      <c r="K1110" s="71">
        <v>2</v>
      </c>
      <c r="L1110" s="241">
        <v>3</v>
      </c>
    </row>
    <row r="1111" spans="1:12" x14ac:dyDescent="0.15">
      <c r="A1111" s="240">
        <v>40365</v>
      </c>
      <c r="B1111" s="71" t="s">
        <v>774</v>
      </c>
      <c r="C1111" s="71" t="s">
        <v>775</v>
      </c>
      <c r="D1111" s="71">
        <v>244.4144612841452</v>
      </c>
      <c r="E1111" s="71">
        <v>3.6255555560000001</v>
      </c>
      <c r="F1111" s="71">
        <v>0</v>
      </c>
      <c r="G1111" s="71">
        <v>0</v>
      </c>
      <c r="H1111" s="71">
        <v>0</v>
      </c>
      <c r="I1111" s="71">
        <v>0</v>
      </c>
      <c r="J1111" s="71">
        <v>0</v>
      </c>
      <c r="K1111" s="71">
        <v>2</v>
      </c>
      <c r="L1111" s="241">
        <v>3</v>
      </c>
    </row>
    <row r="1112" spans="1:12" x14ac:dyDescent="0.15">
      <c r="A1112" s="240">
        <v>40372</v>
      </c>
      <c r="B1112" s="71" t="s">
        <v>774</v>
      </c>
      <c r="C1112" s="71" t="s">
        <v>775</v>
      </c>
      <c r="D1112" s="71">
        <v>259.79845352413895</v>
      </c>
      <c r="E1112" s="71">
        <v>3.7875000000000001</v>
      </c>
      <c r="F1112" s="71">
        <v>0</v>
      </c>
      <c r="G1112" s="71">
        <v>0</v>
      </c>
      <c r="H1112" s="71">
        <v>0</v>
      </c>
      <c r="I1112" s="71">
        <v>0</v>
      </c>
      <c r="J1112" s="71">
        <v>0</v>
      </c>
      <c r="K1112" s="71">
        <v>2</v>
      </c>
      <c r="L1112" s="241">
        <v>3</v>
      </c>
    </row>
    <row r="1113" spans="1:12" x14ac:dyDescent="0.15">
      <c r="A1113" s="240">
        <v>40302</v>
      </c>
      <c r="B1113" s="71" t="s">
        <v>774</v>
      </c>
      <c r="C1113" s="71" t="s">
        <v>776</v>
      </c>
      <c r="D1113" s="71">
        <v>87.773584435574648</v>
      </c>
      <c r="E1113" s="71">
        <v>4.0471428569999999</v>
      </c>
      <c r="F1113" s="71">
        <v>0</v>
      </c>
      <c r="G1113" s="71">
        <v>0</v>
      </c>
      <c r="H1113" s="71">
        <v>0</v>
      </c>
      <c r="I1113" s="71">
        <v>0</v>
      </c>
      <c r="J1113" s="71">
        <v>0</v>
      </c>
      <c r="K1113" s="71">
        <v>0</v>
      </c>
      <c r="L1113" s="241">
        <v>4</v>
      </c>
    </row>
    <row r="1114" spans="1:12" x14ac:dyDescent="0.15">
      <c r="A1114" s="240">
        <v>40309</v>
      </c>
      <c r="B1114" s="71" t="s">
        <v>774</v>
      </c>
      <c r="C1114" s="71" t="s">
        <v>776</v>
      </c>
      <c r="D1114" s="71">
        <v>245.93352431001077</v>
      </c>
      <c r="E1114" s="71">
        <v>3.7149999999999999</v>
      </c>
      <c r="F1114" s="71">
        <v>0</v>
      </c>
      <c r="G1114" s="71">
        <v>0</v>
      </c>
      <c r="H1114" s="71">
        <v>0</v>
      </c>
      <c r="I1114" s="71">
        <v>0</v>
      </c>
      <c r="J1114" s="71">
        <v>0</v>
      </c>
      <c r="K1114" s="71">
        <v>0</v>
      </c>
      <c r="L1114" s="241">
        <v>4</v>
      </c>
    </row>
    <row r="1115" spans="1:12" x14ac:dyDescent="0.15">
      <c r="A1115" s="240">
        <v>40316</v>
      </c>
      <c r="B1115" s="71" t="s">
        <v>774</v>
      </c>
      <c r="C1115" s="71" t="s">
        <v>776</v>
      </c>
      <c r="D1115" s="71">
        <v>210.68338188723854</v>
      </c>
      <c r="E1115" s="71">
        <v>3.55</v>
      </c>
      <c r="F1115" s="71">
        <v>0</v>
      </c>
      <c r="G1115" s="71">
        <v>0</v>
      </c>
      <c r="H1115" s="71">
        <v>0</v>
      </c>
      <c r="I1115" s="71">
        <v>0</v>
      </c>
      <c r="J1115" s="71">
        <v>0</v>
      </c>
      <c r="K1115" s="71">
        <v>0</v>
      </c>
      <c r="L1115" s="241">
        <v>4</v>
      </c>
    </row>
    <row r="1116" spans="1:12" x14ac:dyDescent="0.15">
      <c r="A1116" s="240">
        <v>40323</v>
      </c>
      <c r="B1116" s="71" t="s">
        <v>774</v>
      </c>
      <c r="C1116" s="71" t="s">
        <v>776</v>
      </c>
      <c r="D1116" s="71">
        <v>178.4884674068916</v>
      </c>
      <c r="E1116" s="71">
        <v>3.4566666669999999</v>
      </c>
      <c r="F1116" s="71">
        <v>0</v>
      </c>
      <c r="G1116" s="71">
        <v>0</v>
      </c>
      <c r="H1116" s="71">
        <v>0</v>
      </c>
      <c r="I1116" s="71">
        <v>0</v>
      </c>
      <c r="J1116" s="71">
        <v>0</v>
      </c>
      <c r="K1116" s="71">
        <v>0</v>
      </c>
      <c r="L1116" s="241">
        <v>4</v>
      </c>
    </row>
    <row r="1117" spans="1:12" x14ac:dyDescent="0.15">
      <c r="A1117" s="240">
        <v>40330</v>
      </c>
      <c r="B1117" s="71" t="s">
        <v>774</v>
      </c>
      <c r="C1117" s="71" t="s">
        <v>776</v>
      </c>
      <c r="D1117" s="71">
        <v>167.60502654274245</v>
      </c>
      <c r="E1117" s="71">
        <v>3.6455555560000001</v>
      </c>
      <c r="F1117" s="71">
        <v>0</v>
      </c>
      <c r="G1117" s="71">
        <v>0</v>
      </c>
      <c r="H1117" s="71">
        <v>0</v>
      </c>
      <c r="I1117" s="71">
        <v>0</v>
      </c>
      <c r="J1117" s="71">
        <v>0</v>
      </c>
      <c r="K1117" s="71">
        <v>0</v>
      </c>
      <c r="L1117" s="241">
        <v>4</v>
      </c>
    </row>
    <row r="1118" spans="1:12" x14ac:dyDescent="0.15">
      <c r="A1118" s="240">
        <v>40337</v>
      </c>
      <c r="B1118" s="71" t="s">
        <v>774</v>
      </c>
      <c r="C1118" s="71" t="s">
        <v>776</v>
      </c>
      <c r="D1118" s="71">
        <v>198.35748859076747</v>
      </c>
      <c r="E1118" s="71">
        <v>3.64</v>
      </c>
      <c r="F1118" s="71">
        <v>0</v>
      </c>
      <c r="G1118" s="71">
        <v>0</v>
      </c>
      <c r="H1118" s="71">
        <v>0</v>
      </c>
      <c r="I1118" s="71">
        <v>0</v>
      </c>
      <c r="J1118" s="71">
        <v>0</v>
      </c>
      <c r="K1118" s="71">
        <v>0</v>
      </c>
      <c r="L1118" s="241">
        <v>4</v>
      </c>
    </row>
    <row r="1119" spans="1:12" x14ac:dyDescent="0.15">
      <c r="A1119" s="240">
        <v>40344</v>
      </c>
      <c r="B1119" s="71" t="s">
        <v>774</v>
      </c>
      <c r="C1119" s="71" t="s">
        <v>776</v>
      </c>
      <c r="D1119" s="71">
        <v>238.09361478071992</v>
      </c>
      <c r="E1119" s="71">
        <v>3.9445454550000001</v>
      </c>
      <c r="F1119" s="71">
        <v>0</v>
      </c>
      <c r="G1119" s="71">
        <v>0</v>
      </c>
      <c r="H1119" s="71">
        <v>0</v>
      </c>
      <c r="I1119" s="71">
        <v>0</v>
      </c>
      <c r="J1119" s="71">
        <v>0</v>
      </c>
      <c r="K1119" s="71">
        <v>0</v>
      </c>
      <c r="L1119" s="241">
        <v>4</v>
      </c>
    </row>
    <row r="1120" spans="1:12" x14ac:dyDescent="0.15">
      <c r="A1120" s="240">
        <v>40351</v>
      </c>
      <c r="B1120" s="71" t="s">
        <v>774</v>
      </c>
      <c r="C1120" s="71" t="s">
        <v>776</v>
      </c>
      <c r="D1120" s="71">
        <v>175.31419360725383</v>
      </c>
      <c r="E1120" s="71">
        <v>3.9775</v>
      </c>
      <c r="F1120" s="71">
        <v>0</v>
      </c>
      <c r="G1120" s="71">
        <v>0</v>
      </c>
      <c r="H1120" s="71">
        <v>0</v>
      </c>
      <c r="I1120" s="71">
        <v>0</v>
      </c>
      <c r="J1120" s="71">
        <v>0</v>
      </c>
      <c r="K1120" s="71">
        <v>0</v>
      </c>
      <c r="L1120" s="241">
        <v>4</v>
      </c>
    </row>
    <row r="1121" spans="1:12" x14ac:dyDescent="0.15">
      <c r="A1121" s="240">
        <v>40358</v>
      </c>
      <c r="B1121" s="71" t="s">
        <v>774</v>
      </c>
      <c r="C1121" s="71" t="s">
        <v>776</v>
      </c>
      <c r="D1121" s="71">
        <v>191.40718785265034</v>
      </c>
      <c r="E1121" s="71">
        <v>4.5650000000000004</v>
      </c>
      <c r="F1121" s="71">
        <v>0</v>
      </c>
      <c r="G1121" s="71">
        <v>0</v>
      </c>
      <c r="H1121" s="71">
        <v>0</v>
      </c>
      <c r="I1121" s="71">
        <v>0</v>
      </c>
      <c r="J1121" s="71">
        <v>0</v>
      </c>
      <c r="K1121" s="71">
        <v>0</v>
      </c>
      <c r="L1121" s="241">
        <v>4</v>
      </c>
    </row>
    <row r="1122" spans="1:12" x14ac:dyDescent="0.15">
      <c r="A1122" s="240">
        <v>40365</v>
      </c>
      <c r="B1122" s="71" t="s">
        <v>774</v>
      </c>
      <c r="C1122" s="71" t="s">
        <v>776</v>
      </c>
      <c r="D1122" s="71">
        <v>145.28131779876975</v>
      </c>
      <c r="E1122" s="71">
        <v>3.6255555560000001</v>
      </c>
      <c r="F1122" s="71">
        <v>0</v>
      </c>
      <c r="G1122" s="71">
        <v>0</v>
      </c>
      <c r="H1122" s="71">
        <v>0</v>
      </c>
      <c r="I1122" s="71">
        <v>0</v>
      </c>
      <c r="J1122" s="71">
        <v>0</v>
      </c>
      <c r="K1122" s="71">
        <v>0</v>
      </c>
      <c r="L1122" s="241">
        <v>4</v>
      </c>
    </row>
    <row r="1123" spans="1:12" x14ac:dyDescent="0.15">
      <c r="A1123" s="240">
        <v>40372</v>
      </c>
      <c r="B1123" s="71" t="s">
        <v>774</v>
      </c>
      <c r="C1123" s="71" t="s">
        <v>776</v>
      </c>
      <c r="D1123" s="71">
        <v>275.56211884463193</v>
      </c>
      <c r="E1123" s="71">
        <v>3.44</v>
      </c>
      <c r="F1123" s="71">
        <v>0</v>
      </c>
      <c r="G1123" s="71">
        <v>0</v>
      </c>
      <c r="H1123" s="71">
        <v>0</v>
      </c>
      <c r="I1123" s="71">
        <v>0</v>
      </c>
      <c r="J1123" s="71">
        <v>0</v>
      </c>
      <c r="K1123" s="71">
        <v>0</v>
      </c>
      <c r="L1123" s="241">
        <v>4</v>
      </c>
    </row>
    <row r="1124" spans="1:12" x14ac:dyDescent="0.15">
      <c r="A1124" s="240">
        <v>40302</v>
      </c>
      <c r="B1124" s="71" t="s">
        <v>774</v>
      </c>
      <c r="C1124" s="71" t="s">
        <v>777</v>
      </c>
      <c r="D1124" s="71">
        <v>230.1112287241528</v>
      </c>
      <c r="E1124" s="71">
        <v>3.8042857140000002</v>
      </c>
      <c r="F1124" s="71">
        <v>0</v>
      </c>
      <c r="G1124" s="71">
        <v>0</v>
      </c>
      <c r="H1124" s="71">
        <v>0</v>
      </c>
      <c r="I1124" s="71">
        <v>0</v>
      </c>
      <c r="J1124" s="71">
        <v>0</v>
      </c>
      <c r="K1124" s="71">
        <v>1</v>
      </c>
      <c r="L1124" s="241">
        <v>3</v>
      </c>
    </row>
    <row r="1125" spans="1:12" x14ac:dyDescent="0.15">
      <c r="A1125" s="240">
        <v>40309</v>
      </c>
      <c r="B1125" s="71" t="s">
        <v>774</v>
      </c>
      <c r="C1125" s="71" t="s">
        <v>777</v>
      </c>
      <c r="D1125" s="71">
        <v>168.72879952235644</v>
      </c>
      <c r="E1125" s="71">
        <v>3.4328571430000001</v>
      </c>
      <c r="F1125" s="71">
        <v>0</v>
      </c>
      <c r="G1125" s="71">
        <v>0</v>
      </c>
      <c r="H1125" s="71">
        <v>0</v>
      </c>
      <c r="I1125" s="71">
        <v>0</v>
      </c>
      <c r="J1125" s="71">
        <v>0</v>
      </c>
      <c r="K1125" s="71">
        <v>1</v>
      </c>
      <c r="L1125" s="241">
        <v>3</v>
      </c>
    </row>
    <row r="1126" spans="1:12" x14ac:dyDescent="0.15">
      <c r="A1126" s="240">
        <v>40316</v>
      </c>
      <c r="B1126" s="71" t="s">
        <v>774</v>
      </c>
      <c r="C1126" s="71" t="s">
        <v>777</v>
      </c>
      <c r="D1126" s="71">
        <v>245.15087899877142</v>
      </c>
      <c r="E1126" s="71">
        <v>3.4566666669999999</v>
      </c>
      <c r="F1126" s="71">
        <v>0</v>
      </c>
      <c r="G1126" s="71">
        <v>0</v>
      </c>
      <c r="H1126" s="71">
        <v>0</v>
      </c>
      <c r="I1126" s="71">
        <v>0</v>
      </c>
      <c r="J1126" s="71">
        <v>0</v>
      </c>
      <c r="K1126" s="71">
        <v>1</v>
      </c>
      <c r="L1126" s="241">
        <v>3</v>
      </c>
    </row>
    <row r="1127" spans="1:12" x14ac:dyDescent="0.15">
      <c r="A1127" s="240">
        <v>40323</v>
      </c>
      <c r="B1127" s="71" t="s">
        <v>774</v>
      </c>
      <c r="C1127" s="71" t="s">
        <v>777</v>
      </c>
      <c r="D1127" s="71">
        <v>228.75837673323889</v>
      </c>
      <c r="E1127" s="71">
        <v>3.4566666669999999</v>
      </c>
      <c r="F1127" s="71">
        <v>0</v>
      </c>
      <c r="G1127" s="71">
        <v>0</v>
      </c>
      <c r="H1127" s="71">
        <v>0</v>
      </c>
      <c r="I1127" s="71">
        <v>0</v>
      </c>
      <c r="J1127" s="71">
        <v>0</v>
      </c>
      <c r="K1127" s="71">
        <v>1</v>
      </c>
      <c r="L1127" s="241">
        <v>3</v>
      </c>
    </row>
    <row r="1128" spans="1:12" x14ac:dyDescent="0.15">
      <c r="A1128" s="240">
        <v>40330</v>
      </c>
      <c r="B1128" s="71" t="s">
        <v>774</v>
      </c>
      <c r="C1128" s="71" t="s">
        <v>777</v>
      </c>
      <c r="D1128" s="71">
        <v>79.24358503552007</v>
      </c>
      <c r="E1128" s="71">
        <v>3.4566666669999999</v>
      </c>
      <c r="F1128" s="71">
        <v>0</v>
      </c>
      <c r="G1128" s="71">
        <v>0</v>
      </c>
      <c r="H1128" s="71">
        <v>0</v>
      </c>
      <c r="I1128" s="71">
        <v>0</v>
      </c>
      <c r="J1128" s="71">
        <v>0</v>
      </c>
      <c r="K1128" s="71">
        <v>1</v>
      </c>
      <c r="L1128" s="241">
        <v>3</v>
      </c>
    </row>
    <row r="1129" spans="1:12" x14ac:dyDescent="0.15">
      <c r="A1129" s="240">
        <v>40337</v>
      </c>
      <c r="B1129" s="71" t="s">
        <v>774</v>
      </c>
      <c r="C1129" s="71" t="s">
        <v>777</v>
      </c>
      <c r="D1129" s="71">
        <v>177.13649188396496</v>
      </c>
      <c r="E1129" s="71">
        <v>3.556666667</v>
      </c>
      <c r="F1129" s="71">
        <v>0</v>
      </c>
      <c r="G1129" s="71">
        <v>0</v>
      </c>
      <c r="H1129" s="71">
        <v>0</v>
      </c>
      <c r="I1129" s="71">
        <v>0</v>
      </c>
      <c r="J1129" s="71">
        <v>0</v>
      </c>
      <c r="K1129" s="71">
        <v>1</v>
      </c>
      <c r="L1129" s="241">
        <v>3</v>
      </c>
    </row>
    <row r="1130" spans="1:12" x14ac:dyDescent="0.15">
      <c r="A1130" s="240">
        <v>40344</v>
      </c>
      <c r="B1130" s="71" t="s">
        <v>774</v>
      </c>
      <c r="C1130" s="71" t="s">
        <v>777</v>
      </c>
      <c r="D1130" s="71">
        <v>212.02714552404672</v>
      </c>
      <c r="E1130" s="71">
        <v>3.556666667</v>
      </c>
      <c r="F1130" s="71">
        <v>0</v>
      </c>
      <c r="G1130" s="71">
        <v>0</v>
      </c>
      <c r="H1130" s="71">
        <v>0</v>
      </c>
      <c r="I1130" s="71">
        <v>0</v>
      </c>
      <c r="J1130" s="71">
        <v>0</v>
      </c>
      <c r="K1130" s="71">
        <v>1</v>
      </c>
      <c r="L1130" s="241">
        <v>3</v>
      </c>
    </row>
    <row r="1131" spans="1:12" x14ac:dyDescent="0.15">
      <c r="A1131" s="240">
        <v>40351</v>
      </c>
      <c r="B1131" s="71" t="s">
        <v>774</v>
      </c>
      <c r="C1131" s="71" t="s">
        <v>777</v>
      </c>
      <c r="D1131" s="71">
        <v>189.0860292572404</v>
      </c>
      <c r="E1131" s="71">
        <v>3.6644444439999999</v>
      </c>
      <c r="F1131" s="71">
        <v>0</v>
      </c>
      <c r="G1131" s="71">
        <v>0</v>
      </c>
      <c r="H1131" s="71">
        <v>0</v>
      </c>
      <c r="I1131" s="71">
        <v>0</v>
      </c>
      <c r="J1131" s="71">
        <v>0</v>
      </c>
      <c r="K1131" s="71">
        <v>1</v>
      </c>
      <c r="L1131" s="241">
        <v>3</v>
      </c>
    </row>
    <row r="1132" spans="1:12" x14ac:dyDescent="0.15">
      <c r="A1132" s="240">
        <v>40358</v>
      </c>
      <c r="B1132" s="71" t="s">
        <v>774</v>
      </c>
      <c r="C1132" s="71" t="s">
        <v>777</v>
      </c>
      <c r="D1132" s="71">
        <v>140.57626423509885</v>
      </c>
      <c r="E1132" s="71">
        <v>3.69</v>
      </c>
      <c r="F1132" s="71">
        <v>0</v>
      </c>
      <c r="G1132" s="71">
        <v>0</v>
      </c>
      <c r="H1132" s="71">
        <v>0</v>
      </c>
      <c r="I1132" s="71">
        <v>0</v>
      </c>
      <c r="J1132" s="71">
        <v>0</v>
      </c>
      <c r="K1132" s="71">
        <v>1</v>
      </c>
      <c r="L1132" s="241">
        <v>3</v>
      </c>
    </row>
    <row r="1133" spans="1:12" x14ac:dyDescent="0.15">
      <c r="A1133" s="240">
        <v>40365</v>
      </c>
      <c r="B1133" s="71" t="s">
        <v>774</v>
      </c>
      <c r="C1133" s="71" t="s">
        <v>777</v>
      </c>
      <c r="D1133" s="71">
        <v>167.77461217715774</v>
      </c>
      <c r="E1133" s="71">
        <v>3.44</v>
      </c>
      <c r="F1133" s="71">
        <v>0</v>
      </c>
      <c r="G1133" s="71">
        <v>0</v>
      </c>
      <c r="H1133" s="71">
        <v>0</v>
      </c>
      <c r="I1133" s="71">
        <v>0</v>
      </c>
      <c r="J1133" s="71">
        <v>0</v>
      </c>
      <c r="K1133" s="71">
        <v>1</v>
      </c>
      <c r="L1133" s="241">
        <v>3</v>
      </c>
    </row>
    <row r="1134" spans="1:12" x14ac:dyDescent="0.15">
      <c r="A1134" s="240">
        <v>40372</v>
      </c>
      <c r="B1134" s="71" t="s">
        <v>774</v>
      </c>
      <c r="C1134" s="71" t="s">
        <v>777</v>
      </c>
      <c r="D1134" s="71">
        <v>249.08875583242423</v>
      </c>
      <c r="E1134" s="71">
        <v>3.5787499999999999</v>
      </c>
      <c r="F1134" s="71">
        <v>0</v>
      </c>
      <c r="G1134" s="71">
        <v>0</v>
      </c>
      <c r="H1134" s="71">
        <v>0</v>
      </c>
      <c r="I1134" s="71">
        <v>0</v>
      </c>
      <c r="J1134" s="71">
        <v>0</v>
      </c>
      <c r="K1134" s="71">
        <v>1</v>
      </c>
      <c r="L1134" s="241">
        <v>3</v>
      </c>
    </row>
    <row r="1135" spans="1:12" x14ac:dyDescent="0.15">
      <c r="A1135" s="240">
        <v>40302</v>
      </c>
      <c r="B1135" s="71" t="s">
        <v>774</v>
      </c>
      <c r="C1135" s="71" t="s">
        <v>778</v>
      </c>
      <c r="D1135" s="71">
        <v>184.18119364025176</v>
      </c>
      <c r="E1135" s="71">
        <v>4.07</v>
      </c>
      <c r="F1135" s="71">
        <v>0</v>
      </c>
      <c r="G1135" s="71">
        <v>0</v>
      </c>
      <c r="H1135" s="71">
        <v>0</v>
      </c>
      <c r="I1135" s="71">
        <v>0</v>
      </c>
      <c r="J1135" s="71">
        <v>0</v>
      </c>
      <c r="K1135" s="71">
        <v>0</v>
      </c>
      <c r="L1135" s="241">
        <v>5</v>
      </c>
    </row>
    <row r="1136" spans="1:12" x14ac:dyDescent="0.15">
      <c r="A1136" s="240">
        <v>40309</v>
      </c>
      <c r="B1136" s="71" t="s">
        <v>774</v>
      </c>
      <c r="C1136" s="71" t="s">
        <v>778</v>
      </c>
      <c r="D1136" s="71">
        <v>152.8483825610129</v>
      </c>
      <c r="E1136" s="71">
        <v>3.9445454550000001</v>
      </c>
      <c r="F1136" s="71">
        <v>0</v>
      </c>
      <c r="G1136" s="71">
        <v>0</v>
      </c>
      <c r="H1136" s="71">
        <v>0</v>
      </c>
      <c r="I1136" s="71">
        <v>0</v>
      </c>
      <c r="J1136" s="71">
        <v>0</v>
      </c>
      <c r="K1136" s="71">
        <v>0</v>
      </c>
      <c r="L1136" s="241">
        <v>5</v>
      </c>
    </row>
    <row r="1137" spans="1:12" x14ac:dyDescent="0.15">
      <c r="A1137" s="240">
        <v>40316</v>
      </c>
      <c r="B1137" s="71" t="s">
        <v>774</v>
      </c>
      <c r="C1137" s="71" t="s">
        <v>778</v>
      </c>
      <c r="D1137" s="71">
        <v>180.34365538504758</v>
      </c>
      <c r="E1137" s="71">
        <v>3.8483333329999998</v>
      </c>
      <c r="F1137" s="71">
        <v>0</v>
      </c>
      <c r="G1137" s="71">
        <v>0</v>
      </c>
      <c r="H1137" s="71">
        <v>0</v>
      </c>
      <c r="I1137" s="71">
        <v>0</v>
      </c>
      <c r="J1137" s="71">
        <v>0</v>
      </c>
      <c r="K1137" s="71">
        <v>0</v>
      </c>
      <c r="L1137" s="241">
        <v>5</v>
      </c>
    </row>
    <row r="1138" spans="1:12" x14ac:dyDescent="0.15">
      <c r="A1138" s="240">
        <v>40323</v>
      </c>
      <c r="B1138" s="71" t="s">
        <v>774</v>
      </c>
      <c r="C1138" s="71" t="s">
        <v>778</v>
      </c>
      <c r="D1138" s="71">
        <v>177.07583953872739</v>
      </c>
      <c r="E1138" s="71">
        <v>3.8483333329999998</v>
      </c>
      <c r="F1138" s="71">
        <v>0</v>
      </c>
      <c r="G1138" s="71">
        <v>0</v>
      </c>
      <c r="H1138" s="71">
        <v>0</v>
      </c>
      <c r="I1138" s="71">
        <v>0</v>
      </c>
      <c r="J1138" s="71">
        <v>0</v>
      </c>
      <c r="K1138" s="71">
        <v>0</v>
      </c>
      <c r="L1138" s="241">
        <v>5</v>
      </c>
    </row>
    <row r="1139" spans="1:12" x14ac:dyDescent="0.15">
      <c r="A1139" s="240">
        <v>40330</v>
      </c>
      <c r="B1139" s="71" t="s">
        <v>774</v>
      </c>
      <c r="C1139" s="71" t="s">
        <v>778</v>
      </c>
      <c r="D1139" s="71">
        <v>181.7423765871917</v>
      </c>
      <c r="E1139" s="71">
        <v>3.9536363639999998</v>
      </c>
      <c r="F1139" s="71">
        <v>0</v>
      </c>
      <c r="G1139" s="71">
        <v>0</v>
      </c>
      <c r="H1139" s="71">
        <v>0</v>
      </c>
      <c r="I1139" s="71">
        <v>0</v>
      </c>
      <c r="J1139" s="71">
        <v>0</v>
      </c>
      <c r="K1139" s="71">
        <v>0</v>
      </c>
      <c r="L1139" s="241">
        <v>5</v>
      </c>
    </row>
    <row r="1140" spans="1:12" x14ac:dyDescent="0.15">
      <c r="A1140" s="240">
        <v>40337</v>
      </c>
      <c r="B1140" s="71" t="s">
        <v>774</v>
      </c>
      <c r="C1140" s="71" t="s">
        <v>778</v>
      </c>
      <c r="D1140" s="71">
        <v>138.4189294825955</v>
      </c>
      <c r="E1140" s="71">
        <v>3.9483333329999999</v>
      </c>
      <c r="F1140" s="71">
        <v>0</v>
      </c>
      <c r="G1140" s="71">
        <v>0</v>
      </c>
      <c r="H1140" s="71">
        <v>0</v>
      </c>
      <c r="I1140" s="71">
        <v>0</v>
      </c>
      <c r="J1140" s="71">
        <v>0</v>
      </c>
      <c r="K1140" s="71">
        <v>0</v>
      </c>
      <c r="L1140" s="241">
        <v>5</v>
      </c>
    </row>
    <row r="1141" spans="1:12" x14ac:dyDescent="0.15">
      <c r="A1141" s="240">
        <v>40344</v>
      </c>
      <c r="B1141" s="71" t="s">
        <v>774</v>
      </c>
      <c r="C1141" s="71" t="s">
        <v>778</v>
      </c>
      <c r="D1141" s="71">
        <v>215.0055915077881</v>
      </c>
      <c r="E1141" s="71">
        <v>3.9483333329999999</v>
      </c>
      <c r="F1141" s="71">
        <v>0</v>
      </c>
      <c r="G1141" s="71">
        <v>0</v>
      </c>
      <c r="H1141" s="71">
        <v>0</v>
      </c>
      <c r="I1141" s="71">
        <v>0</v>
      </c>
      <c r="J1141" s="71">
        <v>0</v>
      </c>
      <c r="K1141" s="71">
        <v>0</v>
      </c>
      <c r="L1141" s="241">
        <v>5</v>
      </c>
    </row>
    <row r="1142" spans="1:12" x14ac:dyDescent="0.15">
      <c r="A1142" s="240">
        <v>40351</v>
      </c>
      <c r="B1142" s="71" t="s">
        <v>774</v>
      </c>
      <c r="C1142" s="71" t="s">
        <v>778</v>
      </c>
      <c r="D1142" s="71">
        <v>253.08721897587492</v>
      </c>
      <c r="E1142" s="71">
        <v>4.0175000000000001</v>
      </c>
      <c r="F1142" s="71">
        <v>0</v>
      </c>
      <c r="G1142" s="71">
        <v>0</v>
      </c>
      <c r="H1142" s="71">
        <v>0</v>
      </c>
      <c r="I1142" s="71">
        <v>0</v>
      </c>
      <c r="J1142" s="71">
        <v>0</v>
      </c>
      <c r="K1142" s="71">
        <v>0</v>
      </c>
      <c r="L1142" s="241">
        <v>5</v>
      </c>
    </row>
    <row r="1143" spans="1:12" x14ac:dyDescent="0.15">
      <c r="A1143" s="240">
        <v>40358</v>
      </c>
      <c r="B1143" s="71" t="s">
        <v>774</v>
      </c>
      <c r="C1143" s="71" t="s">
        <v>778</v>
      </c>
      <c r="D1143" s="71">
        <v>178.85856785901925</v>
      </c>
      <c r="E1143" s="71">
        <v>3.7809090909999998</v>
      </c>
      <c r="F1143" s="71">
        <v>0</v>
      </c>
      <c r="G1143" s="71">
        <v>0</v>
      </c>
      <c r="H1143" s="71">
        <v>0</v>
      </c>
      <c r="I1143" s="71">
        <v>0</v>
      </c>
      <c r="J1143" s="71">
        <v>0</v>
      </c>
      <c r="K1143" s="71">
        <v>0</v>
      </c>
      <c r="L1143" s="241">
        <v>5</v>
      </c>
    </row>
    <row r="1144" spans="1:12" x14ac:dyDescent="0.15">
      <c r="A1144" s="240">
        <v>40365</v>
      </c>
      <c r="B1144" s="71" t="s">
        <v>774</v>
      </c>
      <c r="C1144" s="71" t="s">
        <v>778</v>
      </c>
      <c r="D1144" s="71">
        <v>174.98816320129288</v>
      </c>
      <c r="E1144" s="71">
        <v>3.8283333329999998</v>
      </c>
      <c r="F1144" s="71">
        <v>0</v>
      </c>
      <c r="G1144" s="71">
        <v>0</v>
      </c>
      <c r="H1144" s="71">
        <v>0</v>
      </c>
      <c r="I1144" s="71">
        <v>0</v>
      </c>
      <c r="J1144" s="71">
        <v>0</v>
      </c>
      <c r="K1144" s="71">
        <v>0</v>
      </c>
      <c r="L1144" s="241">
        <v>5</v>
      </c>
    </row>
    <row r="1145" spans="1:12" x14ac:dyDescent="0.15">
      <c r="A1145" s="240">
        <v>40372</v>
      </c>
      <c r="B1145" s="71" t="s">
        <v>774</v>
      </c>
      <c r="C1145" s="71" t="s">
        <v>778</v>
      </c>
      <c r="D1145" s="71">
        <v>168.45891263421098</v>
      </c>
      <c r="E1145" s="71">
        <v>3.5409090910000001</v>
      </c>
      <c r="F1145" s="71">
        <v>0</v>
      </c>
      <c r="G1145" s="71">
        <v>0</v>
      </c>
      <c r="H1145" s="71">
        <v>0</v>
      </c>
      <c r="I1145" s="71">
        <v>0</v>
      </c>
      <c r="J1145" s="71">
        <v>0</v>
      </c>
      <c r="K1145" s="71">
        <v>0</v>
      </c>
      <c r="L1145" s="241">
        <v>5</v>
      </c>
    </row>
    <row r="1146" spans="1:12" x14ac:dyDescent="0.15">
      <c r="A1146" s="240">
        <v>40302</v>
      </c>
      <c r="B1146" s="71" t="s">
        <v>774</v>
      </c>
      <c r="C1146" s="71" t="s">
        <v>779</v>
      </c>
      <c r="D1146" s="71">
        <v>233.71699697579464</v>
      </c>
      <c r="E1146" s="71">
        <v>3.99</v>
      </c>
      <c r="F1146" s="71">
        <v>0</v>
      </c>
      <c r="G1146" s="71">
        <v>0</v>
      </c>
      <c r="H1146" s="71">
        <v>0</v>
      </c>
      <c r="I1146" s="71">
        <v>0</v>
      </c>
      <c r="J1146" s="71">
        <v>0</v>
      </c>
      <c r="K1146" s="71">
        <v>1</v>
      </c>
      <c r="L1146" s="241">
        <v>1</v>
      </c>
    </row>
    <row r="1147" spans="1:12" x14ac:dyDescent="0.15">
      <c r="A1147" s="240">
        <v>40309</v>
      </c>
      <c r="B1147" s="71" t="s">
        <v>774</v>
      </c>
      <c r="C1147" s="71" t="s">
        <v>779</v>
      </c>
      <c r="D1147" s="71">
        <v>149.62026121294039</v>
      </c>
      <c r="E1147" s="71">
        <v>4.04</v>
      </c>
      <c r="F1147" s="71">
        <v>0</v>
      </c>
      <c r="G1147" s="71">
        <v>0</v>
      </c>
      <c r="H1147" s="71">
        <v>0</v>
      </c>
      <c r="I1147" s="71">
        <v>0</v>
      </c>
      <c r="J1147" s="71">
        <v>0</v>
      </c>
      <c r="K1147" s="71">
        <v>1</v>
      </c>
      <c r="L1147" s="241">
        <v>1</v>
      </c>
    </row>
    <row r="1148" spans="1:12" x14ac:dyDescent="0.15">
      <c r="A1148" s="240">
        <v>40316</v>
      </c>
      <c r="B1148" s="71" t="s">
        <v>774</v>
      </c>
      <c r="C1148" s="71" t="s">
        <v>779</v>
      </c>
      <c r="D1148" s="71">
        <v>164.89231126780092</v>
      </c>
      <c r="E1148" s="71">
        <v>3.8483333329999998</v>
      </c>
      <c r="F1148" s="71">
        <v>0</v>
      </c>
      <c r="G1148" s="71">
        <v>0</v>
      </c>
      <c r="H1148" s="71">
        <v>0</v>
      </c>
      <c r="I1148" s="71">
        <v>0</v>
      </c>
      <c r="J1148" s="71">
        <v>0</v>
      </c>
      <c r="K1148" s="71">
        <v>1</v>
      </c>
      <c r="L1148" s="241">
        <v>1</v>
      </c>
    </row>
    <row r="1149" spans="1:12" x14ac:dyDescent="0.15">
      <c r="A1149" s="240">
        <v>40323</v>
      </c>
      <c r="B1149" s="71" t="s">
        <v>774</v>
      </c>
      <c r="C1149" s="71" t="s">
        <v>779</v>
      </c>
      <c r="D1149" s="71">
        <v>212.59476061348943</v>
      </c>
      <c r="E1149" s="71">
        <v>3.8483333329999998</v>
      </c>
      <c r="F1149" s="71">
        <v>0</v>
      </c>
      <c r="G1149" s="71">
        <v>0</v>
      </c>
      <c r="H1149" s="71">
        <v>0</v>
      </c>
      <c r="I1149" s="71">
        <v>0</v>
      </c>
      <c r="J1149" s="71">
        <v>0</v>
      </c>
      <c r="K1149" s="71">
        <v>1</v>
      </c>
      <c r="L1149" s="241">
        <v>1</v>
      </c>
    </row>
    <row r="1150" spans="1:12" x14ac:dyDescent="0.15">
      <c r="A1150" s="240">
        <v>40330</v>
      </c>
      <c r="B1150" s="71" t="s">
        <v>774</v>
      </c>
      <c r="C1150" s="71" t="s">
        <v>779</v>
      </c>
      <c r="D1150" s="71">
        <v>223.9997208371357</v>
      </c>
      <c r="E1150" s="71">
        <v>3.7566666670000002</v>
      </c>
      <c r="F1150" s="71">
        <v>0</v>
      </c>
      <c r="G1150" s="71">
        <v>0</v>
      </c>
      <c r="H1150" s="71">
        <v>0</v>
      </c>
      <c r="I1150" s="71">
        <v>0</v>
      </c>
      <c r="J1150" s="71">
        <v>0</v>
      </c>
      <c r="K1150" s="71">
        <v>1</v>
      </c>
      <c r="L1150" s="241">
        <v>1</v>
      </c>
    </row>
    <row r="1151" spans="1:12" x14ac:dyDescent="0.15">
      <c r="A1151" s="240">
        <v>40337</v>
      </c>
      <c r="B1151" s="71" t="s">
        <v>774</v>
      </c>
      <c r="C1151" s="71" t="s">
        <v>779</v>
      </c>
      <c r="D1151" s="71">
        <v>265.76106749028565</v>
      </c>
      <c r="E1151" s="71">
        <v>3.665</v>
      </c>
      <c r="F1151" s="71">
        <v>0</v>
      </c>
      <c r="G1151" s="71">
        <v>0</v>
      </c>
      <c r="H1151" s="71">
        <v>0</v>
      </c>
      <c r="I1151" s="71">
        <v>0</v>
      </c>
      <c r="J1151" s="71">
        <v>0</v>
      </c>
      <c r="K1151" s="71">
        <v>1</v>
      </c>
      <c r="L1151" s="241">
        <v>1</v>
      </c>
    </row>
    <row r="1152" spans="1:12" x14ac:dyDescent="0.15">
      <c r="A1152" s="240">
        <v>40344</v>
      </c>
      <c r="B1152" s="71" t="s">
        <v>774</v>
      </c>
      <c r="C1152" s="71" t="s">
        <v>779</v>
      </c>
      <c r="D1152" s="71">
        <v>157.25522664603341</v>
      </c>
      <c r="E1152" s="71">
        <v>3.6</v>
      </c>
      <c r="F1152" s="71">
        <v>0</v>
      </c>
      <c r="G1152" s="71">
        <v>0</v>
      </c>
      <c r="H1152" s="71">
        <v>0</v>
      </c>
      <c r="I1152" s="71">
        <v>0</v>
      </c>
      <c r="J1152" s="71">
        <v>0</v>
      </c>
      <c r="K1152" s="71">
        <v>1</v>
      </c>
      <c r="L1152" s="241">
        <v>1</v>
      </c>
    </row>
    <row r="1153" spans="1:12" x14ac:dyDescent="0.15">
      <c r="A1153" s="240">
        <v>40351</v>
      </c>
      <c r="B1153" s="71" t="s">
        <v>774</v>
      </c>
      <c r="C1153" s="71" t="s">
        <v>779</v>
      </c>
      <c r="D1153" s="71">
        <v>178.68716307563201</v>
      </c>
      <c r="E1153" s="71">
        <v>4.1654545450000002</v>
      </c>
      <c r="F1153" s="71">
        <v>0</v>
      </c>
      <c r="G1153" s="71">
        <v>0</v>
      </c>
      <c r="H1153" s="71">
        <v>0</v>
      </c>
      <c r="I1153" s="71">
        <v>0</v>
      </c>
      <c r="J1153" s="71">
        <v>0</v>
      </c>
      <c r="K1153" s="71">
        <v>1</v>
      </c>
      <c r="L1153" s="241">
        <v>1</v>
      </c>
    </row>
    <row r="1154" spans="1:12" x14ac:dyDescent="0.15">
      <c r="A1154" s="240">
        <v>40358</v>
      </c>
      <c r="B1154" s="71" t="s">
        <v>774</v>
      </c>
      <c r="C1154" s="71" t="s">
        <v>779</v>
      </c>
      <c r="D1154" s="71">
        <v>277.61885842194971</v>
      </c>
      <c r="E1154" s="71">
        <v>5.096666667</v>
      </c>
      <c r="F1154" s="71">
        <v>0</v>
      </c>
      <c r="G1154" s="71">
        <v>0</v>
      </c>
      <c r="H1154" s="71">
        <v>0</v>
      </c>
      <c r="I1154" s="71">
        <v>0</v>
      </c>
      <c r="J1154" s="71">
        <v>0</v>
      </c>
      <c r="K1154" s="71">
        <v>1</v>
      </c>
      <c r="L1154" s="241">
        <v>1</v>
      </c>
    </row>
    <row r="1155" spans="1:12" x14ac:dyDescent="0.15">
      <c r="A1155" s="240">
        <v>40365</v>
      </c>
      <c r="B1155" s="71" t="s">
        <v>774</v>
      </c>
      <c r="C1155" s="71" t="s">
        <v>779</v>
      </c>
      <c r="D1155" s="71">
        <v>325.65417286242507</v>
      </c>
      <c r="E1155" s="71">
        <v>3.4918181819999998</v>
      </c>
      <c r="F1155" s="71">
        <v>0</v>
      </c>
      <c r="G1155" s="71">
        <v>0</v>
      </c>
      <c r="H1155" s="71">
        <v>0</v>
      </c>
      <c r="I1155" s="71">
        <v>0</v>
      </c>
      <c r="J1155" s="71">
        <v>0</v>
      </c>
      <c r="K1155" s="71">
        <v>1</v>
      </c>
      <c r="L1155" s="241">
        <v>1</v>
      </c>
    </row>
    <row r="1156" spans="1:12" x14ac:dyDescent="0.15">
      <c r="A1156" s="240">
        <v>40372</v>
      </c>
      <c r="B1156" s="71" t="s">
        <v>774</v>
      </c>
      <c r="C1156" s="71" t="s">
        <v>779</v>
      </c>
      <c r="D1156" s="71">
        <v>231.01529627196487</v>
      </c>
      <c r="E1156" s="71">
        <v>3.496</v>
      </c>
      <c r="F1156" s="71">
        <v>0</v>
      </c>
      <c r="G1156" s="71">
        <v>0</v>
      </c>
      <c r="H1156" s="71">
        <v>0</v>
      </c>
      <c r="I1156" s="71">
        <v>0</v>
      </c>
      <c r="J1156" s="71">
        <v>0</v>
      </c>
      <c r="K1156" s="71">
        <v>1</v>
      </c>
      <c r="L1156" s="241">
        <v>1</v>
      </c>
    </row>
    <row r="1157" spans="1:12" x14ac:dyDescent="0.15">
      <c r="A1157" s="240">
        <v>40302</v>
      </c>
      <c r="B1157" s="71" t="s">
        <v>774</v>
      </c>
      <c r="C1157" s="71" t="s">
        <v>780</v>
      </c>
      <c r="D1157" s="71">
        <v>196.78578013053109</v>
      </c>
      <c r="E1157" s="71">
        <v>4.0471428569999999</v>
      </c>
      <c r="F1157" s="71">
        <v>0</v>
      </c>
      <c r="G1157" s="71">
        <v>0</v>
      </c>
      <c r="H1157" s="71">
        <v>0</v>
      </c>
      <c r="I1157" s="71">
        <v>0</v>
      </c>
      <c r="J1157" s="71">
        <v>0</v>
      </c>
      <c r="K1157" s="71">
        <v>2</v>
      </c>
      <c r="L1157" s="241">
        <v>2</v>
      </c>
    </row>
    <row r="1158" spans="1:12" x14ac:dyDescent="0.15">
      <c r="A1158" s="240">
        <v>40309</v>
      </c>
      <c r="B1158" s="71" t="s">
        <v>774</v>
      </c>
      <c r="C1158" s="71" t="s">
        <v>780</v>
      </c>
      <c r="D1158" s="71">
        <v>146.21018174428565</v>
      </c>
      <c r="E1158" s="71">
        <v>3.7429999999999999</v>
      </c>
      <c r="F1158" s="71">
        <v>0</v>
      </c>
      <c r="G1158" s="71">
        <v>0</v>
      </c>
      <c r="H1158" s="71">
        <v>0</v>
      </c>
      <c r="I1158" s="71">
        <v>0</v>
      </c>
      <c r="J1158" s="71">
        <v>0</v>
      </c>
      <c r="K1158" s="71">
        <v>2</v>
      </c>
      <c r="L1158" s="241">
        <v>2</v>
      </c>
    </row>
    <row r="1159" spans="1:12" x14ac:dyDescent="0.15">
      <c r="A1159" s="240">
        <v>40316</v>
      </c>
      <c r="B1159" s="71" t="s">
        <v>774</v>
      </c>
      <c r="C1159" s="71" t="s">
        <v>780</v>
      </c>
      <c r="D1159" s="71">
        <v>139.54696226234802</v>
      </c>
      <c r="E1159" s="71">
        <v>3.6419999999999999</v>
      </c>
      <c r="F1159" s="71">
        <v>0</v>
      </c>
      <c r="G1159" s="71">
        <v>0</v>
      </c>
      <c r="H1159" s="71">
        <v>0</v>
      </c>
      <c r="I1159" s="71">
        <v>0</v>
      </c>
      <c r="J1159" s="71">
        <v>0</v>
      </c>
      <c r="K1159" s="71">
        <v>2</v>
      </c>
      <c r="L1159" s="241">
        <v>2</v>
      </c>
    </row>
    <row r="1160" spans="1:12" x14ac:dyDescent="0.15">
      <c r="A1160" s="240">
        <v>40323</v>
      </c>
      <c r="B1160" s="71" t="s">
        <v>774</v>
      </c>
      <c r="C1160" s="71" t="s">
        <v>780</v>
      </c>
      <c r="D1160" s="71">
        <v>72.627676960546893</v>
      </c>
      <c r="E1160" s="71">
        <v>3.55</v>
      </c>
      <c r="F1160" s="71">
        <v>0</v>
      </c>
      <c r="G1160" s="71">
        <v>0</v>
      </c>
      <c r="H1160" s="71">
        <v>0</v>
      </c>
      <c r="I1160" s="71">
        <v>0</v>
      </c>
      <c r="J1160" s="71">
        <v>0</v>
      </c>
      <c r="K1160" s="71">
        <v>2</v>
      </c>
      <c r="L1160" s="241">
        <v>2</v>
      </c>
    </row>
    <row r="1161" spans="1:12" x14ac:dyDescent="0.15">
      <c r="A1161" s="240">
        <v>40330</v>
      </c>
      <c r="B1161" s="71" t="s">
        <v>774</v>
      </c>
      <c r="C1161" s="71" t="s">
        <v>780</v>
      </c>
      <c r="D1161" s="71">
        <v>234.85742714160605</v>
      </c>
      <c r="E1161" s="71">
        <v>3.55</v>
      </c>
      <c r="F1161" s="71">
        <v>0</v>
      </c>
      <c r="G1161" s="71">
        <v>0</v>
      </c>
      <c r="H1161" s="71">
        <v>0</v>
      </c>
      <c r="I1161" s="71">
        <v>0</v>
      </c>
      <c r="J1161" s="71">
        <v>0</v>
      </c>
      <c r="K1161" s="71">
        <v>2</v>
      </c>
      <c r="L1161" s="241">
        <v>2</v>
      </c>
    </row>
    <row r="1162" spans="1:12" x14ac:dyDescent="0.15">
      <c r="A1162" s="240">
        <v>40337</v>
      </c>
      <c r="B1162" s="71" t="s">
        <v>774</v>
      </c>
      <c r="C1162" s="71" t="s">
        <v>780</v>
      </c>
      <c r="D1162" s="71">
        <v>236.28789581523017</v>
      </c>
      <c r="E1162" s="71">
        <v>3.7455555559999998</v>
      </c>
      <c r="F1162" s="71">
        <v>0</v>
      </c>
      <c r="G1162" s="71">
        <v>0</v>
      </c>
      <c r="H1162" s="71">
        <v>0</v>
      </c>
      <c r="I1162" s="71">
        <v>0</v>
      </c>
      <c r="J1162" s="71">
        <v>0</v>
      </c>
      <c r="K1162" s="71">
        <v>2</v>
      </c>
      <c r="L1162" s="241">
        <v>2</v>
      </c>
    </row>
    <row r="1163" spans="1:12" x14ac:dyDescent="0.15">
      <c r="A1163" s="240">
        <v>40344</v>
      </c>
      <c r="B1163" s="71" t="s">
        <v>774</v>
      </c>
      <c r="C1163" s="71" t="s">
        <v>780</v>
      </c>
      <c r="D1163" s="71">
        <v>141.77869901731677</v>
      </c>
      <c r="E1163" s="71">
        <v>3.7455555559999998</v>
      </c>
      <c r="F1163" s="71">
        <v>0</v>
      </c>
      <c r="G1163" s="71">
        <v>0</v>
      </c>
      <c r="H1163" s="71">
        <v>0</v>
      </c>
      <c r="I1163" s="71">
        <v>0</v>
      </c>
      <c r="J1163" s="71">
        <v>0</v>
      </c>
      <c r="K1163" s="71">
        <v>2</v>
      </c>
      <c r="L1163" s="241">
        <v>2</v>
      </c>
    </row>
    <row r="1164" spans="1:12" x14ac:dyDescent="0.15">
      <c r="A1164" s="240">
        <v>40351</v>
      </c>
      <c r="B1164" s="71" t="s">
        <v>774</v>
      </c>
      <c r="C1164" s="71" t="s">
        <v>780</v>
      </c>
      <c r="D1164" s="71">
        <v>232.58167813805687</v>
      </c>
      <c r="E1164" s="71">
        <v>3.8477777780000002</v>
      </c>
      <c r="F1164" s="71">
        <v>0</v>
      </c>
      <c r="G1164" s="71">
        <v>0</v>
      </c>
      <c r="H1164" s="71">
        <v>0</v>
      </c>
      <c r="I1164" s="71">
        <v>0</v>
      </c>
      <c r="J1164" s="71">
        <v>0</v>
      </c>
      <c r="K1164" s="71">
        <v>2</v>
      </c>
      <c r="L1164" s="241">
        <v>2</v>
      </c>
    </row>
    <row r="1165" spans="1:12" x14ac:dyDescent="0.15">
      <c r="A1165" s="240">
        <v>40358</v>
      </c>
      <c r="B1165" s="71" t="s">
        <v>774</v>
      </c>
      <c r="C1165" s="71" t="s">
        <v>780</v>
      </c>
      <c r="D1165" s="71">
        <v>168.75481533814556</v>
      </c>
      <c r="E1165" s="71">
        <v>3.9209999999999998</v>
      </c>
      <c r="F1165" s="71">
        <v>0</v>
      </c>
      <c r="G1165" s="71">
        <v>0</v>
      </c>
      <c r="H1165" s="71">
        <v>0</v>
      </c>
      <c r="I1165" s="71">
        <v>0</v>
      </c>
      <c r="J1165" s="71">
        <v>0</v>
      </c>
      <c r="K1165" s="71">
        <v>2</v>
      </c>
      <c r="L1165" s="241">
        <v>2</v>
      </c>
    </row>
    <row r="1166" spans="1:12" x14ac:dyDescent="0.15">
      <c r="A1166" s="240">
        <v>40365</v>
      </c>
      <c r="B1166" s="71" t="s">
        <v>774</v>
      </c>
      <c r="C1166" s="71" t="s">
        <v>780</v>
      </c>
      <c r="D1166" s="71">
        <v>232.51233248998329</v>
      </c>
      <c r="E1166" s="71">
        <v>3.496</v>
      </c>
      <c r="F1166" s="71">
        <v>0</v>
      </c>
      <c r="G1166" s="71">
        <v>0</v>
      </c>
      <c r="H1166" s="71">
        <v>0</v>
      </c>
      <c r="I1166" s="71">
        <v>0</v>
      </c>
      <c r="J1166" s="71">
        <v>0</v>
      </c>
      <c r="K1166" s="71">
        <v>2</v>
      </c>
      <c r="L1166" s="241">
        <v>2</v>
      </c>
    </row>
    <row r="1167" spans="1:12" x14ac:dyDescent="0.15">
      <c r="A1167" s="240">
        <v>40372</v>
      </c>
      <c r="B1167" s="71" t="s">
        <v>774</v>
      </c>
      <c r="C1167" s="71" t="s">
        <v>780</v>
      </c>
      <c r="D1167" s="71">
        <v>247.61130093367299</v>
      </c>
      <c r="E1167" s="71">
        <v>3.496</v>
      </c>
      <c r="F1167" s="71">
        <v>0</v>
      </c>
      <c r="G1167" s="71">
        <v>0</v>
      </c>
      <c r="H1167" s="71">
        <v>0</v>
      </c>
      <c r="I1167" s="71">
        <v>0</v>
      </c>
      <c r="J1167" s="71">
        <v>0</v>
      </c>
      <c r="K1167" s="71">
        <v>2</v>
      </c>
      <c r="L1167" s="241">
        <v>2</v>
      </c>
    </row>
    <row r="1168" spans="1:12" x14ac:dyDescent="0.15">
      <c r="A1168" s="240">
        <v>40302</v>
      </c>
      <c r="B1168" s="71" t="s">
        <v>774</v>
      </c>
      <c r="C1168" s="71" t="s">
        <v>781</v>
      </c>
      <c r="D1168" s="71">
        <v>123.50871060580121</v>
      </c>
      <c r="E1168" s="71">
        <v>4.3677777779999998</v>
      </c>
      <c r="F1168" s="71">
        <v>0</v>
      </c>
      <c r="G1168" s="71">
        <v>0</v>
      </c>
      <c r="H1168" s="71">
        <v>0</v>
      </c>
      <c r="I1168" s="71">
        <v>0</v>
      </c>
      <c r="J1168" s="71">
        <v>0</v>
      </c>
      <c r="K1168" s="71">
        <v>1</v>
      </c>
      <c r="L1168" s="241">
        <v>2</v>
      </c>
    </row>
    <row r="1169" spans="1:12" x14ac:dyDescent="0.15">
      <c r="A1169" s="240">
        <v>40309</v>
      </c>
      <c r="B1169" s="71" t="s">
        <v>774</v>
      </c>
      <c r="C1169" s="71" t="s">
        <v>781</v>
      </c>
      <c r="D1169" s="71">
        <v>203.74452587175179</v>
      </c>
      <c r="E1169" s="71">
        <v>4.3677777779999998</v>
      </c>
      <c r="F1169" s="71">
        <v>0</v>
      </c>
      <c r="G1169" s="71">
        <v>0</v>
      </c>
      <c r="H1169" s="71">
        <v>0</v>
      </c>
      <c r="I1169" s="71">
        <v>0</v>
      </c>
      <c r="J1169" s="71">
        <v>0</v>
      </c>
      <c r="K1169" s="71">
        <v>1</v>
      </c>
      <c r="L1169" s="241">
        <v>2</v>
      </c>
    </row>
    <row r="1170" spans="1:12" x14ac:dyDescent="0.15">
      <c r="A1170" s="240">
        <v>40316</v>
      </c>
      <c r="B1170" s="71" t="s">
        <v>774</v>
      </c>
      <c r="C1170" s="71" t="s">
        <v>781</v>
      </c>
      <c r="D1170" s="71">
        <v>226.20860180763248</v>
      </c>
      <c r="E1170" s="71">
        <v>3.8483333329999998</v>
      </c>
      <c r="F1170" s="71">
        <v>0</v>
      </c>
      <c r="G1170" s="71">
        <v>0</v>
      </c>
      <c r="H1170" s="71">
        <v>0</v>
      </c>
      <c r="I1170" s="71">
        <v>0</v>
      </c>
      <c r="J1170" s="71">
        <v>0</v>
      </c>
      <c r="K1170" s="71">
        <v>1</v>
      </c>
      <c r="L1170" s="241">
        <v>2</v>
      </c>
    </row>
    <row r="1171" spans="1:12" x14ac:dyDescent="0.15">
      <c r="A1171" s="240">
        <v>40323</v>
      </c>
      <c r="B1171" s="71" t="s">
        <v>774</v>
      </c>
      <c r="C1171" s="71" t="s">
        <v>781</v>
      </c>
      <c r="D1171" s="71">
        <v>196.61623544393711</v>
      </c>
      <c r="E1171" s="71">
        <v>3.8483333329999998</v>
      </c>
      <c r="F1171" s="71">
        <v>0</v>
      </c>
      <c r="G1171" s="71">
        <v>0</v>
      </c>
      <c r="H1171" s="71">
        <v>0</v>
      </c>
      <c r="I1171" s="71">
        <v>0</v>
      </c>
      <c r="J1171" s="71">
        <v>0</v>
      </c>
      <c r="K1171" s="71">
        <v>1</v>
      </c>
      <c r="L1171" s="241">
        <v>2</v>
      </c>
    </row>
    <row r="1172" spans="1:12" x14ac:dyDescent="0.15">
      <c r="A1172" s="240">
        <v>40330</v>
      </c>
      <c r="B1172" s="71" t="s">
        <v>774</v>
      </c>
      <c r="C1172" s="71" t="s">
        <v>781</v>
      </c>
      <c r="D1172" s="71">
        <v>156.1554233484992</v>
      </c>
      <c r="E1172" s="71">
        <v>3.8483333329999998</v>
      </c>
      <c r="F1172" s="71">
        <v>0</v>
      </c>
      <c r="G1172" s="71">
        <v>0</v>
      </c>
      <c r="H1172" s="71">
        <v>0</v>
      </c>
      <c r="I1172" s="71">
        <v>0</v>
      </c>
      <c r="J1172" s="71">
        <v>0</v>
      </c>
      <c r="K1172" s="71">
        <v>1</v>
      </c>
      <c r="L1172" s="241">
        <v>2</v>
      </c>
    </row>
    <row r="1173" spans="1:12" x14ac:dyDescent="0.15">
      <c r="A1173" s="240">
        <v>40337</v>
      </c>
      <c r="B1173" s="71" t="s">
        <v>774</v>
      </c>
      <c r="C1173" s="71" t="s">
        <v>781</v>
      </c>
      <c r="D1173" s="71">
        <v>172.82513038362833</v>
      </c>
      <c r="E1173" s="71">
        <v>3.9483333329999999</v>
      </c>
      <c r="F1173" s="71">
        <v>0</v>
      </c>
      <c r="G1173" s="71">
        <v>0</v>
      </c>
      <c r="H1173" s="71">
        <v>0</v>
      </c>
      <c r="I1173" s="71">
        <v>0</v>
      </c>
      <c r="J1173" s="71">
        <v>0</v>
      </c>
      <c r="K1173" s="71">
        <v>1</v>
      </c>
      <c r="L1173" s="241">
        <v>2</v>
      </c>
    </row>
    <row r="1174" spans="1:12" x14ac:dyDescent="0.15">
      <c r="A1174" s="240">
        <v>40344</v>
      </c>
      <c r="B1174" s="71" t="s">
        <v>774</v>
      </c>
      <c r="C1174" s="71" t="s">
        <v>781</v>
      </c>
      <c r="D1174" s="71">
        <v>195.471216405349</v>
      </c>
      <c r="E1174" s="71">
        <v>3.9483333329999999</v>
      </c>
      <c r="F1174" s="71">
        <v>0</v>
      </c>
      <c r="G1174" s="71">
        <v>0</v>
      </c>
      <c r="H1174" s="71">
        <v>0</v>
      </c>
      <c r="I1174" s="71">
        <v>0</v>
      </c>
      <c r="J1174" s="71">
        <v>0</v>
      </c>
      <c r="K1174" s="71">
        <v>1</v>
      </c>
      <c r="L1174" s="241">
        <v>2</v>
      </c>
    </row>
    <row r="1175" spans="1:12" x14ac:dyDescent="0.15">
      <c r="A1175" s="240">
        <v>40351</v>
      </c>
      <c r="B1175" s="71" t="s">
        <v>774</v>
      </c>
      <c r="C1175" s="71" t="s">
        <v>781</v>
      </c>
      <c r="D1175" s="71">
        <v>190.31945752458861</v>
      </c>
      <c r="E1175" s="71">
        <v>4.0233333330000001</v>
      </c>
      <c r="F1175" s="71">
        <v>0</v>
      </c>
      <c r="G1175" s="71">
        <v>0</v>
      </c>
      <c r="H1175" s="71">
        <v>0</v>
      </c>
      <c r="I1175" s="71">
        <v>0</v>
      </c>
      <c r="J1175" s="71">
        <v>0</v>
      </c>
      <c r="K1175" s="71">
        <v>1</v>
      </c>
      <c r="L1175" s="241">
        <v>2</v>
      </c>
    </row>
    <row r="1176" spans="1:12" x14ac:dyDescent="0.15">
      <c r="A1176" s="240">
        <v>40358</v>
      </c>
      <c r="B1176" s="71" t="s">
        <v>774</v>
      </c>
      <c r="C1176" s="71" t="s">
        <v>781</v>
      </c>
      <c r="D1176" s="71">
        <v>58.140582458693245</v>
      </c>
      <c r="E1176" s="71">
        <v>4.171818182</v>
      </c>
      <c r="F1176" s="71">
        <v>0</v>
      </c>
      <c r="G1176" s="71">
        <v>0</v>
      </c>
      <c r="H1176" s="71">
        <v>0</v>
      </c>
      <c r="I1176" s="71">
        <v>0</v>
      </c>
      <c r="J1176" s="71">
        <v>0</v>
      </c>
      <c r="K1176" s="71">
        <v>1</v>
      </c>
      <c r="L1176" s="241">
        <v>2</v>
      </c>
    </row>
    <row r="1177" spans="1:12" x14ac:dyDescent="0.15">
      <c r="A1177" s="240">
        <v>40365</v>
      </c>
      <c r="B1177" s="71" t="s">
        <v>774</v>
      </c>
      <c r="C1177" s="71" t="s">
        <v>781</v>
      </c>
      <c r="D1177" s="71">
        <v>201.36118578720968</v>
      </c>
      <c r="E1177" s="71">
        <v>3.8283333329999998</v>
      </c>
      <c r="F1177" s="71">
        <v>0</v>
      </c>
      <c r="G1177" s="71">
        <v>0</v>
      </c>
      <c r="H1177" s="71">
        <v>0</v>
      </c>
      <c r="I1177" s="71">
        <v>0</v>
      </c>
      <c r="J1177" s="71">
        <v>0</v>
      </c>
      <c r="K1177" s="71">
        <v>1</v>
      </c>
      <c r="L1177" s="241">
        <v>2</v>
      </c>
    </row>
    <row r="1178" spans="1:12" x14ac:dyDescent="0.15">
      <c r="A1178" s="240">
        <v>40372</v>
      </c>
      <c r="B1178" s="71" t="s">
        <v>774</v>
      </c>
      <c r="C1178" s="71" t="s">
        <v>781</v>
      </c>
      <c r="D1178" s="71">
        <v>236.72138491578789</v>
      </c>
      <c r="E1178" s="71">
        <v>3.8283333329999998</v>
      </c>
      <c r="F1178" s="71">
        <v>0</v>
      </c>
      <c r="G1178" s="71">
        <v>0</v>
      </c>
      <c r="H1178" s="71">
        <v>0</v>
      </c>
      <c r="I1178" s="71">
        <v>0</v>
      </c>
      <c r="J1178" s="71">
        <v>0</v>
      </c>
      <c r="K1178" s="71">
        <v>1</v>
      </c>
      <c r="L1178" s="241">
        <v>2</v>
      </c>
    </row>
    <row r="1179" spans="1:12" x14ac:dyDescent="0.15">
      <c r="A1179" s="240">
        <v>40302</v>
      </c>
      <c r="B1179" s="71" t="s">
        <v>782</v>
      </c>
      <c r="C1179" s="71" t="s">
        <v>783</v>
      </c>
      <c r="D1179" s="71">
        <v>291.01213857132478</v>
      </c>
      <c r="E1179" s="71">
        <v>5.171818182</v>
      </c>
      <c r="F1179" s="71">
        <v>1</v>
      </c>
      <c r="G1179" s="71">
        <v>0</v>
      </c>
      <c r="H1179" s="71">
        <v>0</v>
      </c>
      <c r="I1179" s="71">
        <v>1</v>
      </c>
      <c r="J1179" s="71">
        <v>0</v>
      </c>
      <c r="K1179" s="71">
        <v>3</v>
      </c>
      <c r="L1179" s="241">
        <v>2</v>
      </c>
    </row>
    <row r="1180" spans="1:12" x14ac:dyDescent="0.15">
      <c r="A1180" s="240">
        <v>40309</v>
      </c>
      <c r="B1180" s="71" t="s">
        <v>782</v>
      </c>
      <c r="C1180" s="71" t="s">
        <v>783</v>
      </c>
      <c r="D1180" s="71">
        <v>392.00386938557574</v>
      </c>
      <c r="E1180" s="71">
        <v>4.8042857139999997</v>
      </c>
      <c r="F1180" s="71">
        <v>1</v>
      </c>
      <c r="G1180" s="71">
        <v>0</v>
      </c>
      <c r="H1180" s="71">
        <v>0</v>
      </c>
      <c r="I1180" s="71">
        <v>0</v>
      </c>
      <c r="J1180" s="71">
        <v>1</v>
      </c>
      <c r="K1180" s="71">
        <v>3</v>
      </c>
      <c r="L1180" s="241">
        <v>2</v>
      </c>
    </row>
    <row r="1181" spans="1:12" x14ac:dyDescent="0.15">
      <c r="A1181" s="240">
        <v>40316</v>
      </c>
      <c r="B1181" s="71" t="s">
        <v>782</v>
      </c>
      <c r="C1181" s="71" t="s">
        <v>783</v>
      </c>
      <c r="D1181" s="71">
        <v>232.24175965634072</v>
      </c>
      <c r="E1181" s="71">
        <v>4.6846153849999999</v>
      </c>
      <c r="F1181" s="71">
        <v>1</v>
      </c>
      <c r="G1181" s="71">
        <v>0</v>
      </c>
      <c r="H1181" s="71">
        <v>0</v>
      </c>
      <c r="I1181" s="71">
        <v>0</v>
      </c>
      <c r="J1181" s="71">
        <v>1</v>
      </c>
      <c r="K1181" s="71">
        <v>3</v>
      </c>
      <c r="L1181" s="241">
        <v>2</v>
      </c>
    </row>
    <row r="1182" spans="1:12" x14ac:dyDescent="0.15">
      <c r="A1182" s="240">
        <v>40323</v>
      </c>
      <c r="B1182" s="71" t="s">
        <v>782</v>
      </c>
      <c r="C1182" s="71" t="s">
        <v>783</v>
      </c>
      <c r="D1182" s="71">
        <v>278.48736015780401</v>
      </c>
      <c r="E1182" s="71">
        <v>4.3571428570000004</v>
      </c>
      <c r="F1182" s="71">
        <v>1</v>
      </c>
      <c r="G1182" s="71">
        <v>0</v>
      </c>
      <c r="H1182" s="71">
        <v>0</v>
      </c>
      <c r="I1182" s="71">
        <v>0</v>
      </c>
      <c r="J1182" s="71">
        <v>0</v>
      </c>
      <c r="K1182" s="71">
        <v>3</v>
      </c>
      <c r="L1182" s="241">
        <v>2</v>
      </c>
    </row>
    <row r="1183" spans="1:12" x14ac:dyDescent="0.15">
      <c r="A1183" s="240">
        <v>40330</v>
      </c>
      <c r="B1183" s="71" t="s">
        <v>782</v>
      </c>
      <c r="C1183" s="71" t="s">
        <v>783</v>
      </c>
      <c r="D1183" s="71">
        <v>240.16927545178177</v>
      </c>
      <c r="E1183" s="71">
        <v>4.193333333</v>
      </c>
      <c r="F1183" s="71">
        <v>1</v>
      </c>
      <c r="G1183" s="71">
        <v>0</v>
      </c>
      <c r="H1183" s="71">
        <v>0</v>
      </c>
      <c r="I1183" s="71">
        <v>0</v>
      </c>
      <c r="J1183" s="71">
        <v>0</v>
      </c>
      <c r="K1183" s="71">
        <v>3</v>
      </c>
      <c r="L1183" s="241">
        <v>2</v>
      </c>
    </row>
    <row r="1184" spans="1:12" x14ac:dyDescent="0.15">
      <c r="A1184" s="240">
        <v>40337</v>
      </c>
      <c r="B1184" s="71" t="s">
        <v>782</v>
      </c>
      <c r="C1184" s="71" t="s">
        <v>783</v>
      </c>
      <c r="D1184" s="71">
        <v>229.22119123887884</v>
      </c>
      <c r="E1184" s="71">
        <v>4.9430769229999996</v>
      </c>
      <c r="F1184" s="71">
        <v>1</v>
      </c>
      <c r="G1184" s="71">
        <v>0</v>
      </c>
      <c r="H1184" s="71">
        <v>0</v>
      </c>
      <c r="I1184" s="71">
        <v>0</v>
      </c>
      <c r="J1184" s="71">
        <v>0</v>
      </c>
      <c r="K1184" s="71">
        <v>3</v>
      </c>
      <c r="L1184" s="241">
        <v>2</v>
      </c>
    </row>
    <row r="1185" spans="1:12" x14ac:dyDescent="0.15">
      <c r="A1185" s="240">
        <v>40344</v>
      </c>
      <c r="B1185" s="71" t="s">
        <v>782</v>
      </c>
      <c r="C1185" s="71" t="s">
        <v>783</v>
      </c>
      <c r="D1185" s="71">
        <v>226.59172468991767</v>
      </c>
      <c r="E1185" s="71">
        <v>4.8566666669999998</v>
      </c>
      <c r="F1185" s="71">
        <v>1</v>
      </c>
      <c r="G1185" s="71">
        <v>0</v>
      </c>
      <c r="H1185" s="71">
        <v>1</v>
      </c>
      <c r="I1185" s="71">
        <v>0</v>
      </c>
      <c r="J1185" s="71">
        <v>0</v>
      </c>
      <c r="K1185" s="71">
        <v>3</v>
      </c>
      <c r="L1185" s="241">
        <v>2</v>
      </c>
    </row>
    <row r="1186" spans="1:12" x14ac:dyDescent="0.15">
      <c r="A1186" s="240">
        <v>40351</v>
      </c>
      <c r="B1186" s="71" t="s">
        <v>782</v>
      </c>
      <c r="C1186" s="71" t="s">
        <v>783</v>
      </c>
      <c r="D1186" s="71">
        <v>300.13453271253246</v>
      </c>
      <c r="E1186" s="71">
        <v>4.8566666669999998</v>
      </c>
      <c r="F1186" s="71">
        <v>1</v>
      </c>
      <c r="G1186" s="71">
        <v>0</v>
      </c>
      <c r="H1186" s="71">
        <v>0</v>
      </c>
      <c r="I1186" s="71">
        <v>1</v>
      </c>
      <c r="J1186" s="71">
        <v>0</v>
      </c>
      <c r="K1186" s="71">
        <v>3</v>
      </c>
      <c r="L1186" s="241">
        <v>2</v>
      </c>
    </row>
    <row r="1187" spans="1:12" x14ac:dyDescent="0.15">
      <c r="A1187" s="240">
        <v>40358</v>
      </c>
      <c r="B1187" s="71" t="s">
        <v>782</v>
      </c>
      <c r="C1187" s="71" t="s">
        <v>783</v>
      </c>
      <c r="D1187" s="71">
        <v>457.33671797364889</v>
      </c>
      <c r="E1187" s="71">
        <v>4.79</v>
      </c>
      <c r="F1187" s="71">
        <v>1</v>
      </c>
      <c r="G1187" s="71">
        <v>0</v>
      </c>
      <c r="H1187" s="71">
        <v>1</v>
      </c>
      <c r="I1187" s="71">
        <v>1</v>
      </c>
      <c r="J1187" s="71">
        <v>0</v>
      </c>
      <c r="K1187" s="71">
        <v>3</v>
      </c>
      <c r="L1187" s="241">
        <v>2</v>
      </c>
    </row>
    <row r="1188" spans="1:12" x14ac:dyDescent="0.15">
      <c r="A1188" s="240">
        <v>40365</v>
      </c>
      <c r="B1188" s="71" t="s">
        <v>782</v>
      </c>
      <c r="C1188" s="71" t="s">
        <v>783</v>
      </c>
      <c r="D1188" s="71">
        <v>368.98645500987391</v>
      </c>
      <c r="E1188" s="71">
        <v>3.9109090910000002</v>
      </c>
      <c r="F1188" s="71">
        <v>1</v>
      </c>
      <c r="G1188" s="71">
        <v>0</v>
      </c>
      <c r="H1188" s="71">
        <v>0</v>
      </c>
      <c r="I1188" s="71">
        <v>1</v>
      </c>
      <c r="J1188" s="71">
        <v>0</v>
      </c>
      <c r="K1188" s="71">
        <v>3</v>
      </c>
      <c r="L1188" s="241">
        <v>2</v>
      </c>
    </row>
    <row r="1189" spans="1:12" x14ac:dyDescent="0.15">
      <c r="A1189" s="240">
        <v>40372</v>
      </c>
      <c r="B1189" s="71" t="s">
        <v>782</v>
      </c>
      <c r="C1189" s="71" t="s">
        <v>783</v>
      </c>
      <c r="D1189" s="71">
        <v>409.11152616635826</v>
      </c>
      <c r="E1189" s="71">
        <v>4.307692308</v>
      </c>
      <c r="F1189" s="71">
        <v>1</v>
      </c>
      <c r="G1189" s="71">
        <v>0</v>
      </c>
      <c r="H1189" s="71">
        <v>0</v>
      </c>
      <c r="I1189" s="71">
        <v>1</v>
      </c>
      <c r="J1189" s="71">
        <v>1</v>
      </c>
      <c r="K1189" s="71">
        <v>3</v>
      </c>
      <c r="L1189" s="241">
        <v>2</v>
      </c>
    </row>
    <row r="1190" spans="1:12" x14ac:dyDescent="0.15">
      <c r="A1190" s="240">
        <v>40302</v>
      </c>
      <c r="B1190" s="71" t="s">
        <v>782</v>
      </c>
      <c r="C1190" s="71" t="s">
        <v>784</v>
      </c>
      <c r="D1190" s="71">
        <v>193.07111576122563</v>
      </c>
      <c r="E1190" s="71">
        <v>4.8233333329999999</v>
      </c>
      <c r="F1190" s="71">
        <v>1</v>
      </c>
      <c r="G1190" s="71">
        <v>0</v>
      </c>
      <c r="H1190" s="71">
        <v>0</v>
      </c>
      <c r="I1190" s="71">
        <v>0</v>
      </c>
      <c r="J1190" s="71">
        <v>0</v>
      </c>
      <c r="K1190" s="71">
        <v>2</v>
      </c>
      <c r="L1190" s="241">
        <v>1</v>
      </c>
    </row>
    <row r="1191" spans="1:12" x14ac:dyDescent="0.15">
      <c r="A1191" s="240">
        <v>40309</v>
      </c>
      <c r="B1191" s="71" t="s">
        <v>782</v>
      </c>
      <c r="C1191" s="71" t="s">
        <v>784</v>
      </c>
      <c r="D1191" s="71">
        <v>263.6401683637975</v>
      </c>
      <c r="E1191" s="71">
        <v>4.8233333329999999</v>
      </c>
      <c r="F1191" s="71">
        <v>1</v>
      </c>
      <c r="G1191" s="71">
        <v>0</v>
      </c>
      <c r="H1191" s="71">
        <v>0</v>
      </c>
      <c r="I1191" s="71">
        <v>0</v>
      </c>
      <c r="J1191" s="71">
        <v>0</v>
      </c>
      <c r="K1191" s="71">
        <v>2</v>
      </c>
      <c r="L1191" s="241">
        <v>1</v>
      </c>
    </row>
    <row r="1192" spans="1:12" x14ac:dyDescent="0.15">
      <c r="A1192" s="240">
        <v>40316</v>
      </c>
      <c r="B1192" s="71" t="s">
        <v>782</v>
      </c>
      <c r="C1192" s="71" t="s">
        <v>784</v>
      </c>
      <c r="D1192" s="71">
        <v>176.27411971333566</v>
      </c>
      <c r="E1192" s="71">
        <v>4.4758333329999997</v>
      </c>
      <c r="F1192" s="71">
        <v>1</v>
      </c>
      <c r="G1192" s="71">
        <v>0</v>
      </c>
      <c r="H1192" s="71">
        <v>0</v>
      </c>
      <c r="I1192" s="71">
        <v>0</v>
      </c>
      <c r="J1192" s="71">
        <v>0</v>
      </c>
      <c r="K1192" s="71">
        <v>2</v>
      </c>
      <c r="L1192" s="241">
        <v>1</v>
      </c>
    </row>
    <row r="1193" spans="1:12" x14ac:dyDescent="0.15">
      <c r="A1193" s="240">
        <v>40323</v>
      </c>
      <c r="B1193" s="71" t="s">
        <v>782</v>
      </c>
      <c r="C1193" s="71" t="s">
        <v>784</v>
      </c>
      <c r="D1193" s="71">
        <v>223.05409216806893</v>
      </c>
      <c r="E1193" s="71">
        <v>4.2007142860000002</v>
      </c>
      <c r="F1193" s="71">
        <v>1</v>
      </c>
      <c r="G1193" s="71">
        <v>0</v>
      </c>
      <c r="H1193" s="71">
        <v>0</v>
      </c>
      <c r="I1193" s="71">
        <v>0</v>
      </c>
      <c r="J1193" s="71">
        <v>0</v>
      </c>
      <c r="K1193" s="71">
        <v>2</v>
      </c>
      <c r="L1193" s="241">
        <v>1</v>
      </c>
    </row>
    <row r="1194" spans="1:12" x14ac:dyDescent="0.15">
      <c r="A1194" s="240">
        <v>40330</v>
      </c>
      <c r="B1194" s="71" t="s">
        <v>782</v>
      </c>
      <c r="C1194" s="71" t="s">
        <v>784</v>
      </c>
      <c r="D1194" s="71">
        <v>164.63954526920401</v>
      </c>
      <c r="E1194" s="71">
        <v>4.3431249999999997</v>
      </c>
      <c r="F1194" s="71">
        <v>1</v>
      </c>
      <c r="G1194" s="71">
        <v>0</v>
      </c>
      <c r="H1194" s="71">
        <v>0</v>
      </c>
      <c r="I1194" s="71">
        <v>0</v>
      </c>
      <c r="J1194" s="71">
        <v>0</v>
      </c>
      <c r="K1194" s="71">
        <v>2</v>
      </c>
      <c r="L1194" s="241">
        <v>1</v>
      </c>
    </row>
    <row r="1195" spans="1:12" x14ac:dyDescent="0.15">
      <c r="A1195" s="240">
        <v>40337</v>
      </c>
      <c r="B1195" s="71" t="s">
        <v>782</v>
      </c>
      <c r="C1195" s="71" t="s">
        <v>784</v>
      </c>
      <c r="D1195" s="71">
        <v>248.94088069259905</v>
      </c>
      <c r="E1195" s="71">
        <v>4.5543750000000003</v>
      </c>
      <c r="F1195" s="71">
        <v>1</v>
      </c>
      <c r="G1195" s="71">
        <v>0</v>
      </c>
      <c r="H1195" s="71">
        <v>0</v>
      </c>
      <c r="I1195" s="71">
        <v>0</v>
      </c>
      <c r="J1195" s="71">
        <v>0</v>
      </c>
      <c r="K1195" s="71">
        <v>2</v>
      </c>
      <c r="L1195" s="241">
        <v>1</v>
      </c>
    </row>
    <row r="1196" spans="1:12" x14ac:dyDescent="0.15">
      <c r="A1196" s="240">
        <v>40344</v>
      </c>
      <c r="B1196" s="71" t="s">
        <v>782</v>
      </c>
      <c r="C1196" s="71" t="s">
        <v>784</v>
      </c>
      <c r="D1196" s="71">
        <v>373.23206677512582</v>
      </c>
      <c r="E1196" s="71">
        <v>4.6212499999999999</v>
      </c>
      <c r="F1196" s="71">
        <v>1</v>
      </c>
      <c r="G1196" s="71">
        <v>0</v>
      </c>
      <c r="H1196" s="71">
        <v>1</v>
      </c>
      <c r="I1196" s="71">
        <v>0</v>
      </c>
      <c r="J1196" s="71">
        <v>0</v>
      </c>
      <c r="K1196" s="71">
        <v>2</v>
      </c>
      <c r="L1196" s="241">
        <v>1</v>
      </c>
    </row>
    <row r="1197" spans="1:12" x14ac:dyDescent="0.15">
      <c r="A1197" s="240">
        <v>40351</v>
      </c>
      <c r="B1197" s="71" t="s">
        <v>782</v>
      </c>
      <c r="C1197" s="71" t="s">
        <v>784</v>
      </c>
      <c r="D1197" s="71">
        <v>338.16030483453295</v>
      </c>
      <c r="E1197" s="71">
        <v>4.6212499999999999</v>
      </c>
      <c r="F1197" s="71">
        <v>1</v>
      </c>
      <c r="G1197" s="71">
        <v>0</v>
      </c>
      <c r="H1197" s="71">
        <v>0</v>
      </c>
      <c r="I1197" s="71">
        <v>1</v>
      </c>
      <c r="J1197" s="71">
        <v>0</v>
      </c>
      <c r="K1197" s="71">
        <v>2</v>
      </c>
      <c r="L1197" s="241">
        <v>1</v>
      </c>
    </row>
    <row r="1198" spans="1:12" x14ac:dyDescent="0.15">
      <c r="A1198" s="240">
        <v>40358</v>
      </c>
      <c r="B1198" s="71" t="s">
        <v>782</v>
      </c>
      <c r="C1198" s="71" t="s">
        <v>784</v>
      </c>
      <c r="D1198" s="71">
        <v>415.11445204185833</v>
      </c>
      <c r="E1198" s="71">
        <v>4.6212499999999999</v>
      </c>
      <c r="F1198" s="71">
        <v>1</v>
      </c>
      <c r="G1198" s="71">
        <v>0</v>
      </c>
      <c r="H1198" s="71">
        <v>0</v>
      </c>
      <c r="I1198" s="71">
        <v>1</v>
      </c>
      <c r="J1198" s="71">
        <v>0</v>
      </c>
      <c r="K1198" s="71">
        <v>2</v>
      </c>
      <c r="L1198" s="241">
        <v>1</v>
      </c>
    </row>
    <row r="1199" spans="1:12" x14ac:dyDescent="0.15">
      <c r="A1199" s="240">
        <v>40365</v>
      </c>
      <c r="B1199" s="71" t="s">
        <v>782</v>
      </c>
      <c r="C1199" s="71" t="s">
        <v>784</v>
      </c>
      <c r="D1199" s="71">
        <v>302.52939248209771</v>
      </c>
      <c r="E1199" s="71">
        <v>4.2868750000000002</v>
      </c>
      <c r="F1199" s="71">
        <v>1</v>
      </c>
      <c r="G1199" s="71">
        <v>0</v>
      </c>
      <c r="H1199" s="71">
        <v>0</v>
      </c>
      <c r="I1199" s="71">
        <v>1</v>
      </c>
      <c r="J1199" s="71">
        <v>0</v>
      </c>
      <c r="K1199" s="71">
        <v>2</v>
      </c>
      <c r="L1199" s="241">
        <v>1</v>
      </c>
    </row>
    <row r="1200" spans="1:12" x14ac:dyDescent="0.15">
      <c r="A1200" s="240">
        <v>40372</v>
      </c>
      <c r="B1200" s="71" t="s">
        <v>782</v>
      </c>
      <c r="C1200" s="71" t="s">
        <v>784</v>
      </c>
      <c r="D1200" s="71">
        <v>287.38644702780186</v>
      </c>
      <c r="E1200" s="71">
        <v>4.2481249999999999</v>
      </c>
      <c r="F1200" s="71">
        <v>1</v>
      </c>
      <c r="G1200" s="71">
        <v>0</v>
      </c>
      <c r="H1200" s="71">
        <v>0</v>
      </c>
      <c r="I1200" s="71">
        <v>0</v>
      </c>
      <c r="J1200" s="71">
        <v>1</v>
      </c>
      <c r="K1200" s="71">
        <v>2</v>
      </c>
      <c r="L1200" s="241">
        <v>1</v>
      </c>
    </row>
    <row r="1201" spans="1:12" x14ac:dyDescent="0.15">
      <c r="A1201" s="240">
        <v>40302</v>
      </c>
      <c r="B1201" s="71" t="s">
        <v>782</v>
      </c>
      <c r="C1201" s="71" t="s">
        <v>785</v>
      </c>
      <c r="D1201" s="71">
        <v>347.91721538663012</v>
      </c>
      <c r="E1201" s="71">
        <v>4.6592307689999997</v>
      </c>
      <c r="F1201" s="71">
        <v>1</v>
      </c>
      <c r="G1201" s="71">
        <v>0</v>
      </c>
      <c r="H1201" s="71">
        <v>0</v>
      </c>
      <c r="I1201" s="71">
        <v>0</v>
      </c>
      <c r="J1201" s="71">
        <v>1</v>
      </c>
      <c r="K1201" s="71">
        <v>1</v>
      </c>
      <c r="L1201" s="241">
        <v>2</v>
      </c>
    </row>
    <row r="1202" spans="1:12" x14ac:dyDescent="0.15">
      <c r="A1202" s="240">
        <v>40309</v>
      </c>
      <c r="B1202" s="71" t="s">
        <v>782</v>
      </c>
      <c r="C1202" s="71" t="s">
        <v>785</v>
      </c>
      <c r="D1202" s="71">
        <v>203.79678939029128</v>
      </c>
      <c r="E1202" s="71">
        <v>4.3966666669999999</v>
      </c>
      <c r="F1202" s="71">
        <v>1</v>
      </c>
      <c r="G1202" s="71">
        <v>0</v>
      </c>
      <c r="H1202" s="71">
        <v>0</v>
      </c>
      <c r="I1202" s="71">
        <v>0</v>
      </c>
      <c r="J1202" s="71">
        <v>1</v>
      </c>
      <c r="K1202" s="71">
        <v>1</v>
      </c>
      <c r="L1202" s="241">
        <v>2</v>
      </c>
    </row>
    <row r="1203" spans="1:12" x14ac:dyDescent="0.15">
      <c r="A1203" s="240">
        <v>40316</v>
      </c>
      <c r="B1203" s="71" t="s">
        <v>782</v>
      </c>
      <c r="C1203" s="71" t="s">
        <v>785</v>
      </c>
      <c r="D1203" s="71">
        <v>241.46231143286374</v>
      </c>
      <c r="E1203" s="71">
        <v>4.1530769230000004</v>
      </c>
      <c r="F1203" s="71">
        <v>1</v>
      </c>
      <c r="G1203" s="71">
        <v>0</v>
      </c>
      <c r="H1203" s="71">
        <v>0</v>
      </c>
      <c r="I1203" s="71">
        <v>0</v>
      </c>
      <c r="J1203" s="71">
        <v>0</v>
      </c>
      <c r="K1203" s="71">
        <v>1</v>
      </c>
      <c r="L1203" s="241">
        <v>2</v>
      </c>
    </row>
    <row r="1204" spans="1:12" x14ac:dyDescent="0.15">
      <c r="A1204" s="240">
        <v>40323</v>
      </c>
      <c r="B1204" s="71" t="s">
        <v>782</v>
      </c>
      <c r="C1204" s="71" t="s">
        <v>785</v>
      </c>
      <c r="D1204" s="71">
        <v>233.11930465913042</v>
      </c>
      <c r="E1204" s="71">
        <v>4.0999999999999996</v>
      </c>
      <c r="F1204" s="71">
        <v>1</v>
      </c>
      <c r="G1204" s="71">
        <v>0</v>
      </c>
      <c r="H1204" s="71">
        <v>0</v>
      </c>
      <c r="I1204" s="71">
        <v>0</v>
      </c>
      <c r="J1204" s="71">
        <v>0</v>
      </c>
      <c r="K1204" s="71">
        <v>1</v>
      </c>
      <c r="L1204" s="241">
        <v>2</v>
      </c>
    </row>
    <row r="1205" spans="1:12" x14ac:dyDescent="0.15">
      <c r="A1205" s="240">
        <v>40330</v>
      </c>
      <c r="B1205" s="71" t="s">
        <v>782</v>
      </c>
      <c r="C1205" s="71" t="s">
        <v>785</v>
      </c>
      <c r="D1205" s="71">
        <v>206.84188496625376</v>
      </c>
      <c r="E1205" s="71">
        <v>4.1428571429999996</v>
      </c>
      <c r="F1205" s="71">
        <v>1</v>
      </c>
      <c r="G1205" s="71">
        <v>0</v>
      </c>
      <c r="H1205" s="71">
        <v>0</v>
      </c>
      <c r="I1205" s="71">
        <v>0</v>
      </c>
      <c r="J1205" s="71">
        <v>0</v>
      </c>
      <c r="K1205" s="71">
        <v>1</v>
      </c>
      <c r="L1205" s="241">
        <v>2</v>
      </c>
    </row>
    <row r="1206" spans="1:12" x14ac:dyDescent="0.15">
      <c r="A1206" s="240">
        <v>40337</v>
      </c>
      <c r="B1206" s="71" t="s">
        <v>782</v>
      </c>
      <c r="C1206" s="71" t="s">
        <v>785</v>
      </c>
      <c r="D1206" s="71">
        <v>268.00855954111273</v>
      </c>
      <c r="E1206" s="71">
        <v>4.3292857140000001</v>
      </c>
      <c r="F1206" s="71">
        <v>1</v>
      </c>
      <c r="G1206" s="71">
        <v>0</v>
      </c>
      <c r="H1206" s="71">
        <v>0</v>
      </c>
      <c r="I1206" s="71">
        <v>0</v>
      </c>
      <c r="J1206" s="71">
        <v>0</v>
      </c>
      <c r="K1206" s="71">
        <v>1</v>
      </c>
      <c r="L1206" s="241">
        <v>2</v>
      </c>
    </row>
    <row r="1207" spans="1:12" x14ac:dyDescent="0.15">
      <c r="A1207" s="240">
        <v>40344</v>
      </c>
      <c r="B1207" s="71" t="s">
        <v>782</v>
      </c>
      <c r="C1207" s="71" t="s">
        <v>785</v>
      </c>
      <c r="D1207" s="71">
        <v>340.76226810530812</v>
      </c>
      <c r="E1207" s="71">
        <v>4.3316666670000004</v>
      </c>
      <c r="F1207" s="71">
        <v>1</v>
      </c>
      <c r="G1207" s="71">
        <v>0</v>
      </c>
      <c r="H1207" s="71">
        <v>0</v>
      </c>
      <c r="I1207" s="71">
        <v>0</v>
      </c>
      <c r="J1207" s="71">
        <v>0</v>
      </c>
      <c r="K1207" s="71">
        <v>1</v>
      </c>
      <c r="L1207" s="241">
        <v>2</v>
      </c>
    </row>
    <row r="1208" spans="1:12" x14ac:dyDescent="0.15">
      <c r="A1208" s="240">
        <v>40351</v>
      </c>
      <c r="B1208" s="71" t="s">
        <v>782</v>
      </c>
      <c r="C1208" s="71" t="s">
        <v>785</v>
      </c>
      <c r="D1208" s="71">
        <v>299.35138156787457</v>
      </c>
      <c r="E1208" s="71">
        <v>4.3053846150000004</v>
      </c>
      <c r="F1208" s="71">
        <v>1</v>
      </c>
      <c r="G1208" s="71">
        <v>0</v>
      </c>
      <c r="H1208" s="71">
        <v>0</v>
      </c>
      <c r="I1208" s="71">
        <v>0</v>
      </c>
      <c r="J1208" s="71">
        <v>0</v>
      </c>
      <c r="K1208" s="71">
        <v>1</v>
      </c>
      <c r="L1208" s="241">
        <v>2</v>
      </c>
    </row>
    <row r="1209" spans="1:12" x14ac:dyDescent="0.15">
      <c r="A1209" s="240">
        <v>40358</v>
      </c>
      <c r="B1209" s="71" t="s">
        <v>782</v>
      </c>
      <c r="C1209" s="71" t="s">
        <v>785</v>
      </c>
      <c r="D1209" s="71">
        <v>398.97399022160863</v>
      </c>
      <c r="E1209" s="71">
        <v>4.4400000000000004</v>
      </c>
      <c r="F1209" s="71">
        <v>1</v>
      </c>
      <c r="G1209" s="71">
        <v>0</v>
      </c>
      <c r="H1209" s="71">
        <v>1</v>
      </c>
      <c r="I1209" s="71">
        <v>0</v>
      </c>
      <c r="J1209" s="71">
        <v>0</v>
      </c>
      <c r="K1209" s="71">
        <v>1</v>
      </c>
      <c r="L1209" s="241">
        <v>2</v>
      </c>
    </row>
    <row r="1210" spans="1:12" x14ac:dyDescent="0.15">
      <c r="A1210" s="240">
        <v>40365</v>
      </c>
      <c r="B1210" s="71" t="s">
        <v>782</v>
      </c>
      <c r="C1210" s="71" t="s">
        <v>785</v>
      </c>
      <c r="D1210" s="71">
        <v>317.90317570909019</v>
      </c>
      <c r="E1210" s="71">
        <v>3.88</v>
      </c>
      <c r="F1210" s="71">
        <v>1</v>
      </c>
      <c r="G1210" s="71">
        <v>0</v>
      </c>
      <c r="H1210" s="71">
        <v>0</v>
      </c>
      <c r="I1210" s="71">
        <v>1</v>
      </c>
      <c r="J1210" s="71">
        <v>0</v>
      </c>
      <c r="K1210" s="71">
        <v>1</v>
      </c>
      <c r="L1210" s="241">
        <v>2</v>
      </c>
    </row>
    <row r="1211" spans="1:12" x14ac:dyDescent="0.15">
      <c r="A1211" s="240">
        <v>40372</v>
      </c>
      <c r="B1211" s="71" t="s">
        <v>782</v>
      </c>
      <c r="C1211" s="71" t="s">
        <v>785</v>
      </c>
      <c r="D1211" s="71">
        <v>343.4210421083605</v>
      </c>
      <c r="E1211" s="71">
        <v>3.846153846</v>
      </c>
      <c r="F1211" s="71">
        <v>1</v>
      </c>
      <c r="G1211" s="71">
        <v>0</v>
      </c>
      <c r="H1211" s="71">
        <v>0</v>
      </c>
      <c r="I1211" s="71">
        <v>1</v>
      </c>
      <c r="J1211" s="71">
        <v>0</v>
      </c>
      <c r="K1211" s="71">
        <v>1</v>
      </c>
      <c r="L1211" s="241">
        <v>2</v>
      </c>
    </row>
    <row r="1212" spans="1:12" x14ac:dyDescent="0.15">
      <c r="A1212" s="240">
        <v>40302</v>
      </c>
      <c r="B1212" s="71" t="s">
        <v>782</v>
      </c>
      <c r="C1212" s="71" t="s">
        <v>786</v>
      </c>
      <c r="D1212" s="71">
        <v>280.80361261347338</v>
      </c>
      <c r="E1212" s="71">
        <v>5.0669230770000002</v>
      </c>
      <c r="F1212" s="71">
        <v>1</v>
      </c>
      <c r="G1212" s="71">
        <v>0</v>
      </c>
      <c r="H1212" s="71">
        <v>0</v>
      </c>
      <c r="I1212" s="71">
        <v>0</v>
      </c>
      <c r="J1212" s="71">
        <v>1</v>
      </c>
      <c r="K1212" s="71">
        <v>2</v>
      </c>
      <c r="L1212" s="241">
        <v>5</v>
      </c>
    </row>
    <row r="1213" spans="1:12" x14ac:dyDescent="0.15">
      <c r="A1213" s="240">
        <v>40309</v>
      </c>
      <c r="B1213" s="71" t="s">
        <v>782</v>
      </c>
      <c r="C1213" s="71" t="s">
        <v>786</v>
      </c>
      <c r="D1213" s="71">
        <v>335.64135556436088</v>
      </c>
      <c r="E1213" s="71">
        <v>4.6212499999999999</v>
      </c>
      <c r="F1213" s="71">
        <v>1</v>
      </c>
      <c r="G1213" s="71">
        <v>0</v>
      </c>
      <c r="H1213" s="71">
        <v>0</v>
      </c>
      <c r="I1213" s="71">
        <v>0</v>
      </c>
      <c r="J1213" s="71">
        <v>1</v>
      </c>
      <c r="K1213" s="71">
        <v>2</v>
      </c>
      <c r="L1213" s="241">
        <v>5</v>
      </c>
    </row>
    <row r="1214" spans="1:12" x14ac:dyDescent="0.15">
      <c r="A1214" s="240">
        <v>40316</v>
      </c>
      <c r="B1214" s="71" t="s">
        <v>782</v>
      </c>
      <c r="C1214" s="71" t="s">
        <v>786</v>
      </c>
      <c r="D1214" s="71">
        <v>253.82110881562048</v>
      </c>
      <c r="E1214" s="71">
        <v>4.1306666669999998</v>
      </c>
      <c r="F1214" s="71">
        <v>1</v>
      </c>
      <c r="G1214" s="71">
        <v>0</v>
      </c>
      <c r="H1214" s="71">
        <v>0</v>
      </c>
      <c r="I1214" s="71">
        <v>0</v>
      </c>
      <c r="J1214" s="71">
        <v>0</v>
      </c>
      <c r="K1214" s="71">
        <v>2</v>
      </c>
      <c r="L1214" s="241">
        <v>5</v>
      </c>
    </row>
    <row r="1215" spans="1:12" x14ac:dyDescent="0.15">
      <c r="A1215" s="240">
        <v>40323</v>
      </c>
      <c r="B1215" s="71" t="s">
        <v>782</v>
      </c>
      <c r="C1215" s="71" t="s">
        <v>786</v>
      </c>
      <c r="D1215" s="71">
        <v>295.80698257455322</v>
      </c>
      <c r="E1215" s="71">
        <v>4.0999999999999996</v>
      </c>
      <c r="F1215" s="71">
        <v>1</v>
      </c>
      <c r="G1215" s="71">
        <v>0</v>
      </c>
      <c r="H1215" s="71">
        <v>0</v>
      </c>
      <c r="I1215" s="71">
        <v>0</v>
      </c>
      <c r="J1215" s="71">
        <v>0</v>
      </c>
      <c r="K1215" s="71">
        <v>2</v>
      </c>
      <c r="L1215" s="241">
        <v>5</v>
      </c>
    </row>
    <row r="1216" spans="1:12" x14ac:dyDescent="0.15">
      <c r="A1216" s="240">
        <v>40330</v>
      </c>
      <c r="B1216" s="71" t="s">
        <v>782</v>
      </c>
      <c r="C1216" s="71" t="s">
        <v>786</v>
      </c>
      <c r="D1216" s="71">
        <v>252.15975753782652</v>
      </c>
      <c r="E1216" s="71">
        <v>4.1428571429999996</v>
      </c>
      <c r="F1216" s="71">
        <v>1</v>
      </c>
      <c r="G1216" s="71">
        <v>0</v>
      </c>
      <c r="H1216" s="71">
        <v>0</v>
      </c>
      <c r="I1216" s="71">
        <v>0</v>
      </c>
      <c r="J1216" s="71">
        <v>0</v>
      </c>
      <c r="K1216" s="71">
        <v>2</v>
      </c>
      <c r="L1216" s="241">
        <v>5</v>
      </c>
    </row>
    <row r="1217" spans="1:12" x14ac:dyDescent="0.15">
      <c r="A1217" s="240">
        <v>40337</v>
      </c>
      <c r="B1217" s="71" t="s">
        <v>782</v>
      </c>
      <c r="C1217" s="71" t="s">
        <v>786</v>
      </c>
      <c r="D1217" s="71">
        <v>184.08665705239991</v>
      </c>
      <c r="E1217" s="71">
        <v>4.314666667</v>
      </c>
      <c r="F1217" s="71">
        <v>1</v>
      </c>
      <c r="G1217" s="71">
        <v>0</v>
      </c>
      <c r="H1217" s="71">
        <v>0</v>
      </c>
      <c r="I1217" s="71">
        <v>0</v>
      </c>
      <c r="J1217" s="71">
        <v>0</v>
      </c>
      <c r="K1217" s="71">
        <v>2</v>
      </c>
      <c r="L1217" s="241">
        <v>5</v>
      </c>
    </row>
    <row r="1218" spans="1:12" x14ac:dyDescent="0.15">
      <c r="A1218" s="240">
        <v>40344</v>
      </c>
      <c r="B1218" s="71" t="s">
        <v>782</v>
      </c>
      <c r="C1218" s="71" t="s">
        <v>786</v>
      </c>
      <c r="D1218" s="71">
        <v>328.61082930098098</v>
      </c>
      <c r="E1218" s="71">
        <v>4.3966666669999999</v>
      </c>
      <c r="F1218" s="71">
        <v>1</v>
      </c>
      <c r="G1218" s="71">
        <v>0</v>
      </c>
      <c r="H1218" s="71">
        <v>0</v>
      </c>
      <c r="I1218" s="71">
        <v>0</v>
      </c>
      <c r="J1218" s="71">
        <v>0</v>
      </c>
      <c r="K1218" s="71">
        <v>2</v>
      </c>
      <c r="L1218" s="241">
        <v>5</v>
      </c>
    </row>
    <row r="1219" spans="1:12" x14ac:dyDescent="0.15">
      <c r="A1219" s="240">
        <v>40351</v>
      </c>
      <c r="B1219" s="71" t="s">
        <v>782</v>
      </c>
      <c r="C1219" s="71" t="s">
        <v>786</v>
      </c>
      <c r="D1219" s="71">
        <v>360.3764686540369</v>
      </c>
      <c r="E1219" s="71">
        <v>4.6212499999999999</v>
      </c>
      <c r="F1219" s="71">
        <v>1</v>
      </c>
      <c r="G1219" s="71">
        <v>0</v>
      </c>
      <c r="H1219" s="71">
        <v>1</v>
      </c>
      <c r="I1219" s="71">
        <v>0</v>
      </c>
      <c r="J1219" s="71">
        <v>0</v>
      </c>
      <c r="K1219" s="71">
        <v>2</v>
      </c>
      <c r="L1219" s="241">
        <v>5</v>
      </c>
    </row>
    <row r="1220" spans="1:12" x14ac:dyDescent="0.15">
      <c r="A1220" s="240">
        <v>40358</v>
      </c>
      <c r="B1220" s="71" t="s">
        <v>782</v>
      </c>
      <c r="C1220" s="71" t="s">
        <v>786</v>
      </c>
      <c r="D1220" s="71">
        <v>290.5881823551544</v>
      </c>
      <c r="E1220" s="71">
        <v>4.8971428570000004</v>
      </c>
      <c r="F1220" s="71">
        <v>1</v>
      </c>
      <c r="G1220" s="71">
        <v>0</v>
      </c>
      <c r="H1220" s="71">
        <v>0</v>
      </c>
      <c r="I1220" s="71">
        <v>1</v>
      </c>
      <c r="J1220" s="71">
        <v>0</v>
      </c>
      <c r="K1220" s="71">
        <v>2</v>
      </c>
      <c r="L1220" s="241">
        <v>5</v>
      </c>
    </row>
    <row r="1221" spans="1:12" x14ac:dyDescent="0.15">
      <c r="A1221" s="240">
        <v>40365</v>
      </c>
      <c r="B1221" s="71" t="s">
        <v>782</v>
      </c>
      <c r="C1221" s="71" t="s">
        <v>786</v>
      </c>
      <c r="D1221" s="71">
        <v>317.50720908162089</v>
      </c>
      <c r="E1221" s="71">
        <v>4.2725</v>
      </c>
      <c r="F1221" s="71">
        <v>1</v>
      </c>
      <c r="G1221" s="71">
        <v>0</v>
      </c>
      <c r="H1221" s="71">
        <v>0</v>
      </c>
      <c r="I1221" s="71">
        <v>1</v>
      </c>
      <c r="J1221" s="71">
        <v>0</v>
      </c>
      <c r="K1221" s="71">
        <v>2</v>
      </c>
      <c r="L1221" s="241">
        <v>5</v>
      </c>
    </row>
    <row r="1222" spans="1:12" x14ac:dyDescent="0.15">
      <c r="A1222" s="240">
        <v>40372</v>
      </c>
      <c r="B1222" s="71" t="s">
        <v>782</v>
      </c>
      <c r="C1222" s="71" t="s">
        <v>786</v>
      </c>
      <c r="D1222" s="71">
        <v>304.35209779459518</v>
      </c>
      <c r="E1222" s="71">
        <v>4.2026666669999999</v>
      </c>
      <c r="F1222" s="71">
        <v>1</v>
      </c>
      <c r="G1222" s="71">
        <v>0</v>
      </c>
      <c r="H1222" s="71">
        <v>0</v>
      </c>
      <c r="I1222" s="71">
        <v>1</v>
      </c>
      <c r="J1222" s="71">
        <v>0</v>
      </c>
      <c r="K1222" s="71">
        <v>2</v>
      </c>
      <c r="L1222" s="241">
        <v>5</v>
      </c>
    </row>
    <row r="1223" spans="1:12" x14ac:dyDescent="0.15">
      <c r="A1223" s="240">
        <v>40302</v>
      </c>
      <c r="B1223" s="71" t="s">
        <v>782</v>
      </c>
      <c r="C1223" s="71" t="s">
        <v>787</v>
      </c>
      <c r="D1223" s="71">
        <v>401.5022285483671</v>
      </c>
      <c r="E1223" s="71">
        <v>4.6592307689999997</v>
      </c>
      <c r="F1223" s="71">
        <v>1</v>
      </c>
      <c r="G1223" s="71">
        <v>0</v>
      </c>
      <c r="H1223" s="71">
        <v>0</v>
      </c>
      <c r="I1223" s="71">
        <v>0</v>
      </c>
      <c r="J1223" s="71">
        <v>1</v>
      </c>
      <c r="K1223" s="71">
        <v>0</v>
      </c>
      <c r="L1223" s="241">
        <v>4</v>
      </c>
    </row>
    <row r="1224" spans="1:12" x14ac:dyDescent="0.15">
      <c r="A1224" s="240">
        <v>40309</v>
      </c>
      <c r="B1224" s="71" t="s">
        <v>782</v>
      </c>
      <c r="C1224" s="71" t="s">
        <v>787</v>
      </c>
      <c r="D1224" s="71">
        <v>375.91506498208821</v>
      </c>
      <c r="E1224" s="71">
        <v>4.482307692</v>
      </c>
      <c r="F1224" s="71">
        <v>1</v>
      </c>
      <c r="G1224" s="71">
        <v>0</v>
      </c>
      <c r="H1224" s="71">
        <v>0</v>
      </c>
      <c r="I1224" s="71">
        <v>0</v>
      </c>
      <c r="J1224" s="71">
        <v>1</v>
      </c>
      <c r="K1224" s="71">
        <v>0</v>
      </c>
      <c r="L1224" s="241">
        <v>4</v>
      </c>
    </row>
    <row r="1225" spans="1:12" x14ac:dyDescent="0.15">
      <c r="A1225" s="240">
        <v>40316</v>
      </c>
      <c r="B1225" s="71" t="s">
        <v>782</v>
      </c>
      <c r="C1225" s="71" t="s">
        <v>787</v>
      </c>
      <c r="D1225" s="71">
        <v>237.30247036973608</v>
      </c>
      <c r="E1225" s="71">
        <v>4.1173333330000004</v>
      </c>
      <c r="F1225" s="71">
        <v>1</v>
      </c>
      <c r="G1225" s="71">
        <v>0</v>
      </c>
      <c r="H1225" s="71">
        <v>0</v>
      </c>
      <c r="I1225" s="71">
        <v>0</v>
      </c>
      <c r="J1225" s="71">
        <v>0</v>
      </c>
      <c r="K1225" s="71">
        <v>0</v>
      </c>
      <c r="L1225" s="241">
        <v>4</v>
      </c>
    </row>
    <row r="1226" spans="1:12" x14ac:dyDescent="0.15">
      <c r="A1226" s="240">
        <v>40323</v>
      </c>
      <c r="B1226" s="71" t="s">
        <v>782</v>
      </c>
      <c r="C1226" s="71" t="s">
        <v>787</v>
      </c>
      <c r="D1226" s="71">
        <v>189.9912164270911</v>
      </c>
      <c r="E1226" s="71">
        <v>4.0999999999999996</v>
      </c>
      <c r="F1226" s="71">
        <v>1</v>
      </c>
      <c r="G1226" s="71">
        <v>0</v>
      </c>
      <c r="H1226" s="71">
        <v>0</v>
      </c>
      <c r="I1226" s="71">
        <v>0</v>
      </c>
      <c r="J1226" s="71">
        <v>0</v>
      </c>
      <c r="K1226" s="71">
        <v>0</v>
      </c>
      <c r="L1226" s="241">
        <v>4</v>
      </c>
    </row>
    <row r="1227" spans="1:12" x14ac:dyDescent="0.15">
      <c r="A1227" s="240">
        <v>40330</v>
      </c>
      <c r="B1227" s="71" t="s">
        <v>782</v>
      </c>
      <c r="C1227" s="71" t="s">
        <v>787</v>
      </c>
      <c r="D1227" s="71">
        <v>218.77391014088403</v>
      </c>
      <c r="E1227" s="71">
        <v>4.1399999999999997</v>
      </c>
      <c r="F1227" s="71">
        <v>1</v>
      </c>
      <c r="G1227" s="71">
        <v>0</v>
      </c>
      <c r="H1227" s="71">
        <v>0</v>
      </c>
      <c r="I1227" s="71">
        <v>0</v>
      </c>
      <c r="J1227" s="71">
        <v>0</v>
      </c>
      <c r="K1227" s="71">
        <v>0</v>
      </c>
      <c r="L1227" s="241">
        <v>4</v>
      </c>
    </row>
    <row r="1228" spans="1:12" x14ac:dyDescent="0.15">
      <c r="A1228" s="240">
        <v>40337</v>
      </c>
      <c r="B1228" s="71" t="s">
        <v>782</v>
      </c>
      <c r="C1228" s="71" t="s">
        <v>787</v>
      </c>
      <c r="D1228" s="71">
        <v>255.95377559697079</v>
      </c>
      <c r="E1228" s="71">
        <v>4.2007142860000002</v>
      </c>
      <c r="F1228" s="71">
        <v>1</v>
      </c>
      <c r="G1228" s="71">
        <v>0</v>
      </c>
      <c r="H1228" s="71">
        <v>0</v>
      </c>
      <c r="I1228" s="71">
        <v>0</v>
      </c>
      <c r="J1228" s="71">
        <v>0</v>
      </c>
      <c r="K1228" s="71">
        <v>0</v>
      </c>
      <c r="L1228" s="241">
        <v>4</v>
      </c>
    </row>
    <row r="1229" spans="1:12" x14ac:dyDescent="0.15">
      <c r="A1229" s="240">
        <v>40344</v>
      </c>
      <c r="B1229" s="71" t="s">
        <v>782</v>
      </c>
      <c r="C1229" s="71" t="s">
        <v>787</v>
      </c>
      <c r="D1229" s="71">
        <v>188.09675721095104</v>
      </c>
      <c r="E1229" s="71">
        <v>4.3169230770000002</v>
      </c>
      <c r="F1229" s="71">
        <v>1</v>
      </c>
      <c r="G1229" s="71">
        <v>0</v>
      </c>
      <c r="H1229" s="71">
        <v>0</v>
      </c>
      <c r="I1229" s="71">
        <v>0</v>
      </c>
      <c r="J1229" s="71">
        <v>0</v>
      </c>
      <c r="K1229" s="71">
        <v>0</v>
      </c>
      <c r="L1229" s="241">
        <v>4</v>
      </c>
    </row>
    <row r="1230" spans="1:12" x14ac:dyDescent="0.15">
      <c r="A1230" s="240">
        <v>40351</v>
      </c>
      <c r="B1230" s="71" t="s">
        <v>782</v>
      </c>
      <c r="C1230" s="71" t="s">
        <v>787</v>
      </c>
      <c r="D1230" s="71">
        <v>290.11917731755847</v>
      </c>
      <c r="E1230" s="71">
        <v>4.1428571429999996</v>
      </c>
      <c r="F1230" s="71">
        <v>1</v>
      </c>
      <c r="G1230" s="71">
        <v>0</v>
      </c>
      <c r="H1230" s="71">
        <v>0</v>
      </c>
      <c r="I1230" s="71">
        <v>0</v>
      </c>
      <c r="J1230" s="71">
        <v>0</v>
      </c>
      <c r="K1230" s="71">
        <v>0</v>
      </c>
      <c r="L1230" s="241">
        <v>4</v>
      </c>
    </row>
    <row r="1231" spans="1:12" x14ac:dyDescent="0.15">
      <c r="A1231" s="240">
        <v>40358</v>
      </c>
      <c r="B1231" s="71" t="s">
        <v>782</v>
      </c>
      <c r="C1231" s="71" t="s">
        <v>787</v>
      </c>
      <c r="D1231" s="71">
        <v>357.72130846404769</v>
      </c>
      <c r="E1231" s="71">
        <v>4.0691666670000002</v>
      </c>
      <c r="F1231" s="71">
        <v>1</v>
      </c>
      <c r="G1231" s="71">
        <v>0</v>
      </c>
      <c r="H1231" s="71">
        <v>1</v>
      </c>
      <c r="I1231" s="71">
        <v>0</v>
      </c>
      <c r="J1231" s="71">
        <v>0</v>
      </c>
      <c r="K1231" s="71">
        <v>0</v>
      </c>
      <c r="L1231" s="241">
        <v>4</v>
      </c>
    </row>
    <row r="1232" spans="1:12" x14ac:dyDescent="0.15">
      <c r="A1232" s="240">
        <v>40365</v>
      </c>
      <c r="B1232" s="71" t="s">
        <v>782</v>
      </c>
      <c r="C1232" s="71" t="s">
        <v>787</v>
      </c>
      <c r="D1232" s="71">
        <v>367.78796103266819</v>
      </c>
      <c r="E1232" s="71">
        <v>3.9846153850000001</v>
      </c>
      <c r="F1232" s="71">
        <v>1</v>
      </c>
      <c r="G1232" s="71">
        <v>0</v>
      </c>
      <c r="H1232" s="71">
        <v>0</v>
      </c>
      <c r="I1232" s="71">
        <v>1</v>
      </c>
      <c r="J1232" s="71">
        <v>0</v>
      </c>
      <c r="K1232" s="71">
        <v>0</v>
      </c>
      <c r="L1232" s="241">
        <v>4</v>
      </c>
    </row>
    <row r="1233" spans="1:12" x14ac:dyDescent="0.15">
      <c r="A1233" s="240">
        <v>40372</v>
      </c>
      <c r="B1233" s="71" t="s">
        <v>782</v>
      </c>
      <c r="C1233" s="71" t="s">
        <v>787</v>
      </c>
      <c r="D1233" s="71">
        <v>388.24669662788426</v>
      </c>
      <c r="E1233" s="71">
        <v>4.2525000000000004</v>
      </c>
      <c r="F1233" s="71">
        <v>1</v>
      </c>
      <c r="G1233" s="71">
        <v>0</v>
      </c>
      <c r="H1233" s="71">
        <v>0</v>
      </c>
      <c r="I1233" s="71">
        <v>1</v>
      </c>
      <c r="J1233" s="71">
        <v>0</v>
      </c>
      <c r="K1233" s="71">
        <v>0</v>
      </c>
      <c r="L1233" s="241">
        <v>4</v>
      </c>
    </row>
    <row r="1234" spans="1:12" x14ac:dyDescent="0.15">
      <c r="A1234" s="240">
        <v>40302</v>
      </c>
      <c r="B1234" s="71" t="s">
        <v>782</v>
      </c>
      <c r="C1234" s="71" t="s">
        <v>788</v>
      </c>
      <c r="D1234" s="71">
        <v>256.55228873034366</v>
      </c>
      <c r="E1234" s="71">
        <v>4.8990909089999999</v>
      </c>
      <c r="F1234" s="71">
        <v>1</v>
      </c>
      <c r="G1234" s="71">
        <v>0</v>
      </c>
      <c r="H1234" s="71">
        <v>0</v>
      </c>
      <c r="I1234" s="71">
        <v>0</v>
      </c>
      <c r="J1234" s="71">
        <v>1</v>
      </c>
      <c r="K1234" s="71">
        <v>1</v>
      </c>
      <c r="L1234" s="241">
        <v>2</v>
      </c>
    </row>
    <row r="1235" spans="1:12" x14ac:dyDescent="0.15">
      <c r="A1235" s="240">
        <v>40309</v>
      </c>
      <c r="B1235" s="71" t="s">
        <v>782</v>
      </c>
      <c r="C1235" s="71" t="s">
        <v>788</v>
      </c>
      <c r="D1235" s="71">
        <v>325.71876268301162</v>
      </c>
      <c r="E1235" s="71">
        <v>4.3966666669999999</v>
      </c>
      <c r="F1235" s="71">
        <v>1</v>
      </c>
      <c r="G1235" s="71">
        <v>0</v>
      </c>
      <c r="H1235" s="71">
        <v>0</v>
      </c>
      <c r="I1235" s="71">
        <v>0</v>
      </c>
      <c r="J1235" s="71">
        <v>1</v>
      </c>
      <c r="K1235" s="71">
        <v>1</v>
      </c>
      <c r="L1235" s="241">
        <v>2</v>
      </c>
    </row>
    <row r="1236" spans="1:12" x14ac:dyDescent="0.15">
      <c r="A1236" s="240">
        <v>40316</v>
      </c>
      <c r="B1236" s="71" t="s">
        <v>782</v>
      </c>
      <c r="C1236" s="71" t="s">
        <v>788</v>
      </c>
      <c r="D1236" s="71">
        <v>247.13780667527405</v>
      </c>
      <c r="E1236" s="71">
        <v>4.1473333329999997</v>
      </c>
      <c r="F1236" s="71">
        <v>1</v>
      </c>
      <c r="G1236" s="71">
        <v>0</v>
      </c>
      <c r="H1236" s="71">
        <v>0</v>
      </c>
      <c r="I1236" s="71">
        <v>0</v>
      </c>
      <c r="J1236" s="71">
        <v>0</v>
      </c>
      <c r="K1236" s="71">
        <v>1</v>
      </c>
      <c r="L1236" s="241">
        <v>2</v>
      </c>
    </row>
    <row r="1237" spans="1:12" x14ac:dyDescent="0.15">
      <c r="A1237" s="240">
        <v>40323</v>
      </c>
      <c r="B1237" s="71" t="s">
        <v>782</v>
      </c>
      <c r="C1237" s="71" t="s">
        <v>788</v>
      </c>
      <c r="D1237" s="71">
        <v>256.53710047052198</v>
      </c>
      <c r="E1237" s="71">
        <v>4.0999999999999996</v>
      </c>
      <c r="F1237" s="71">
        <v>1</v>
      </c>
      <c r="G1237" s="71">
        <v>0</v>
      </c>
      <c r="H1237" s="71">
        <v>0</v>
      </c>
      <c r="I1237" s="71">
        <v>0</v>
      </c>
      <c r="J1237" s="71">
        <v>0</v>
      </c>
      <c r="K1237" s="71">
        <v>1</v>
      </c>
      <c r="L1237" s="241">
        <v>2</v>
      </c>
    </row>
    <row r="1238" spans="1:12" x14ac:dyDescent="0.15">
      <c r="A1238" s="240">
        <v>40330</v>
      </c>
      <c r="B1238" s="71" t="s">
        <v>782</v>
      </c>
      <c r="C1238" s="71" t="s">
        <v>788</v>
      </c>
      <c r="D1238" s="71">
        <v>254.03639671615221</v>
      </c>
      <c r="E1238" s="71">
        <v>4.0999999999999996</v>
      </c>
      <c r="F1238" s="71">
        <v>1</v>
      </c>
      <c r="G1238" s="71">
        <v>0</v>
      </c>
      <c r="H1238" s="71">
        <v>0</v>
      </c>
      <c r="I1238" s="71">
        <v>0</v>
      </c>
      <c r="J1238" s="71">
        <v>0</v>
      </c>
      <c r="K1238" s="71">
        <v>1</v>
      </c>
      <c r="L1238" s="241">
        <v>2</v>
      </c>
    </row>
    <row r="1239" spans="1:12" x14ac:dyDescent="0.15">
      <c r="A1239" s="240">
        <v>40337</v>
      </c>
      <c r="B1239" s="71" t="s">
        <v>782</v>
      </c>
      <c r="C1239" s="71" t="s">
        <v>788</v>
      </c>
      <c r="D1239" s="71">
        <v>335.14033731496346</v>
      </c>
      <c r="E1239" s="71">
        <v>4.4550000000000001</v>
      </c>
      <c r="F1239" s="71">
        <v>1</v>
      </c>
      <c r="G1239" s="71">
        <v>0</v>
      </c>
      <c r="H1239" s="71">
        <v>0</v>
      </c>
      <c r="I1239" s="71">
        <v>0</v>
      </c>
      <c r="J1239" s="71">
        <v>0</v>
      </c>
      <c r="K1239" s="71">
        <v>1</v>
      </c>
      <c r="L1239" s="241">
        <v>2</v>
      </c>
    </row>
    <row r="1240" spans="1:12" x14ac:dyDescent="0.15">
      <c r="A1240" s="240">
        <v>40344</v>
      </c>
      <c r="B1240" s="71" t="s">
        <v>782</v>
      </c>
      <c r="C1240" s="71" t="s">
        <v>788</v>
      </c>
      <c r="D1240" s="71">
        <v>254.09501031171399</v>
      </c>
      <c r="E1240" s="71">
        <v>4.3966666669999999</v>
      </c>
      <c r="F1240" s="71">
        <v>1</v>
      </c>
      <c r="G1240" s="71">
        <v>0</v>
      </c>
      <c r="H1240" s="71">
        <v>0</v>
      </c>
      <c r="I1240" s="71">
        <v>0</v>
      </c>
      <c r="J1240" s="71">
        <v>0</v>
      </c>
      <c r="K1240" s="71">
        <v>1</v>
      </c>
      <c r="L1240" s="241">
        <v>2</v>
      </c>
    </row>
    <row r="1241" spans="1:12" x14ac:dyDescent="0.15">
      <c r="A1241" s="240">
        <v>40351</v>
      </c>
      <c r="B1241" s="71" t="s">
        <v>782</v>
      </c>
      <c r="C1241" s="71" t="s">
        <v>788</v>
      </c>
      <c r="D1241" s="71">
        <v>327.02307294875254</v>
      </c>
      <c r="E1241" s="71">
        <v>4.3453333330000001</v>
      </c>
      <c r="F1241" s="71">
        <v>1</v>
      </c>
      <c r="G1241" s="71">
        <v>0</v>
      </c>
      <c r="H1241" s="71">
        <v>1</v>
      </c>
      <c r="I1241" s="71">
        <v>0</v>
      </c>
      <c r="J1241" s="71">
        <v>0</v>
      </c>
      <c r="K1241" s="71">
        <v>1</v>
      </c>
      <c r="L1241" s="241">
        <v>2</v>
      </c>
    </row>
    <row r="1242" spans="1:12" x14ac:dyDescent="0.15">
      <c r="A1242" s="240">
        <v>40358</v>
      </c>
      <c r="B1242" s="71" t="s">
        <v>782</v>
      </c>
      <c r="C1242" s="71" t="s">
        <v>788</v>
      </c>
      <c r="D1242" s="71">
        <v>301.25469608779582</v>
      </c>
      <c r="E1242" s="71">
        <v>4.3966666669999999</v>
      </c>
      <c r="F1242" s="71">
        <v>1</v>
      </c>
      <c r="G1242" s="71">
        <v>0</v>
      </c>
      <c r="H1242" s="71">
        <v>0</v>
      </c>
      <c r="I1242" s="71">
        <v>1</v>
      </c>
      <c r="J1242" s="71">
        <v>0</v>
      </c>
      <c r="K1242" s="71">
        <v>1</v>
      </c>
      <c r="L1242" s="241">
        <v>2</v>
      </c>
    </row>
    <row r="1243" spans="1:12" x14ac:dyDescent="0.15">
      <c r="A1243" s="240">
        <v>40365</v>
      </c>
      <c r="B1243" s="71" t="s">
        <v>782</v>
      </c>
      <c r="C1243" s="71" t="s">
        <v>788</v>
      </c>
      <c r="D1243" s="71">
        <v>333.54676087386974</v>
      </c>
      <c r="E1243" s="71">
        <v>4.2868750000000002</v>
      </c>
      <c r="F1243" s="71">
        <v>1</v>
      </c>
      <c r="G1243" s="71">
        <v>0</v>
      </c>
      <c r="H1243" s="71">
        <v>0</v>
      </c>
      <c r="I1243" s="71">
        <v>1</v>
      </c>
      <c r="J1243" s="71">
        <v>0</v>
      </c>
      <c r="K1243" s="71">
        <v>1</v>
      </c>
      <c r="L1243" s="241">
        <v>2</v>
      </c>
    </row>
    <row r="1244" spans="1:12" x14ac:dyDescent="0.15">
      <c r="A1244" s="240">
        <v>40372</v>
      </c>
      <c r="B1244" s="71" t="s">
        <v>782</v>
      </c>
      <c r="C1244" s="71" t="s">
        <v>788</v>
      </c>
      <c r="D1244" s="71">
        <v>309.27317641092475</v>
      </c>
      <c r="E1244" s="71">
        <v>4.2481249999999999</v>
      </c>
      <c r="F1244" s="71">
        <v>1</v>
      </c>
      <c r="G1244" s="71">
        <v>0</v>
      </c>
      <c r="H1244" s="71">
        <v>0</v>
      </c>
      <c r="I1244" s="71">
        <v>1</v>
      </c>
      <c r="J1244" s="71">
        <v>0</v>
      </c>
      <c r="K1244" s="71">
        <v>1</v>
      </c>
      <c r="L1244" s="241">
        <v>2</v>
      </c>
    </row>
    <row r="1245" spans="1:12" x14ac:dyDescent="0.15">
      <c r="A1245" s="240">
        <v>40302</v>
      </c>
      <c r="B1245" s="71" t="s">
        <v>782</v>
      </c>
      <c r="C1245" s="71" t="s">
        <v>789</v>
      </c>
      <c r="D1245" s="71">
        <v>287.35019869867648</v>
      </c>
      <c r="E1245" s="71">
        <v>3.9983333330000002</v>
      </c>
      <c r="F1245" s="71">
        <v>1</v>
      </c>
      <c r="G1245" s="71">
        <v>0</v>
      </c>
      <c r="H1245" s="71">
        <v>0</v>
      </c>
      <c r="I1245" s="71">
        <v>0</v>
      </c>
      <c r="J1245" s="71">
        <v>1</v>
      </c>
      <c r="K1245" s="71">
        <v>0</v>
      </c>
      <c r="L1245" s="241">
        <v>1</v>
      </c>
    </row>
    <row r="1246" spans="1:12" x14ac:dyDescent="0.15">
      <c r="A1246" s="240">
        <v>40309</v>
      </c>
      <c r="B1246" s="71" t="s">
        <v>782</v>
      </c>
      <c r="C1246" s="71" t="s">
        <v>789</v>
      </c>
      <c r="D1246" s="71">
        <v>296.96136977416336</v>
      </c>
      <c r="E1246" s="71">
        <v>4.1399999999999997</v>
      </c>
      <c r="F1246" s="71">
        <v>1</v>
      </c>
      <c r="G1246" s="71">
        <v>0</v>
      </c>
      <c r="H1246" s="71">
        <v>0</v>
      </c>
      <c r="I1246" s="71">
        <v>0</v>
      </c>
      <c r="J1246" s="71">
        <v>1</v>
      </c>
      <c r="K1246" s="71">
        <v>0</v>
      </c>
      <c r="L1246" s="241">
        <v>1</v>
      </c>
    </row>
    <row r="1247" spans="1:12" x14ac:dyDescent="0.15">
      <c r="A1247" s="240">
        <v>40316</v>
      </c>
      <c r="B1247" s="71" t="s">
        <v>782</v>
      </c>
      <c r="C1247" s="71" t="s">
        <v>789</v>
      </c>
      <c r="D1247" s="71">
        <v>305.48536579055587</v>
      </c>
      <c r="E1247" s="71">
        <v>3.9272727270000001</v>
      </c>
      <c r="F1247" s="71">
        <v>1</v>
      </c>
      <c r="G1247" s="71">
        <v>0</v>
      </c>
      <c r="H1247" s="71">
        <v>0</v>
      </c>
      <c r="I1247" s="71">
        <v>0</v>
      </c>
      <c r="J1247" s="71">
        <v>0</v>
      </c>
      <c r="K1247" s="71">
        <v>0</v>
      </c>
      <c r="L1247" s="241">
        <v>1</v>
      </c>
    </row>
    <row r="1248" spans="1:12" x14ac:dyDescent="0.15">
      <c r="A1248" s="240">
        <v>40323</v>
      </c>
      <c r="B1248" s="71" t="s">
        <v>782</v>
      </c>
      <c r="C1248" s="71" t="s">
        <v>789</v>
      </c>
      <c r="D1248" s="71">
        <v>295.20204476752798</v>
      </c>
      <c r="E1248" s="71">
        <v>3.8945454549999998</v>
      </c>
      <c r="F1248" s="71">
        <v>1</v>
      </c>
      <c r="G1248" s="71">
        <v>0</v>
      </c>
      <c r="H1248" s="71">
        <v>0</v>
      </c>
      <c r="I1248" s="71">
        <v>0</v>
      </c>
      <c r="J1248" s="71">
        <v>0</v>
      </c>
      <c r="K1248" s="71">
        <v>0</v>
      </c>
      <c r="L1248" s="241">
        <v>1</v>
      </c>
    </row>
    <row r="1249" spans="1:12" x14ac:dyDescent="0.15">
      <c r="A1249" s="240">
        <v>40330</v>
      </c>
      <c r="B1249" s="71" t="s">
        <v>782</v>
      </c>
      <c r="C1249" s="71" t="s">
        <v>789</v>
      </c>
      <c r="D1249" s="71">
        <v>224.86906702515591</v>
      </c>
      <c r="E1249" s="71">
        <v>3.8945454549999998</v>
      </c>
      <c r="F1249" s="71">
        <v>1</v>
      </c>
      <c r="G1249" s="71">
        <v>0</v>
      </c>
      <c r="H1249" s="71">
        <v>0</v>
      </c>
      <c r="I1249" s="71">
        <v>0</v>
      </c>
      <c r="J1249" s="71">
        <v>0</v>
      </c>
      <c r="K1249" s="71">
        <v>0</v>
      </c>
      <c r="L1249" s="241">
        <v>1</v>
      </c>
    </row>
    <row r="1250" spans="1:12" x14ac:dyDescent="0.15">
      <c r="A1250" s="240">
        <v>40337</v>
      </c>
      <c r="B1250" s="71" t="s">
        <v>782</v>
      </c>
      <c r="C1250" s="71" t="s">
        <v>789</v>
      </c>
      <c r="D1250" s="71">
        <v>212.9096595688307</v>
      </c>
      <c r="E1250" s="71">
        <v>4.0836363640000002</v>
      </c>
      <c r="F1250" s="71">
        <v>1</v>
      </c>
      <c r="G1250" s="71">
        <v>0</v>
      </c>
      <c r="H1250" s="71">
        <v>0</v>
      </c>
      <c r="I1250" s="71">
        <v>0</v>
      </c>
      <c r="J1250" s="71">
        <v>0</v>
      </c>
      <c r="K1250" s="71">
        <v>0</v>
      </c>
      <c r="L1250" s="241">
        <v>1</v>
      </c>
    </row>
    <row r="1251" spans="1:12" x14ac:dyDescent="0.15">
      <c r="A1251" s="240">
        <v>40344</v>
      </c>
      <c r="B1251" s="71" t="s">
        <v>782</v>
      </c>
      <c r="C1251" s="71" t="s">
        <v>789</v>
      </c>
      <c r="D1251" s="71">
        <v>274.8006181703937</v>
      </c>
      <c r="E1251" s="71">
        <v>4.0746153850000004</v>
      </c>
      <c r="F1251" s="71">
        <v>1</v>
      </c>
      <c r="G1251" s="71">
        <v>0</v>
      </c>
      <c r="H1251" s="71">
        <v>0</v>
      </c>
      <c r="I1251" s="71">
        <v>0</v>
      </c>
      <c r="J1251" s="71">
        <v>0</v>
      </c>
      <c r="K1251" s="71">
        <v>0</v>
      </c>
      <c r="L1251" s="241">
        <v>1</v>
      </c>
    </row>
    <row r="1252" spans="1:12" x14ac:dyDescent="0.15">
      <c r="A1252" s="240">
        <v>40351</v>
      </c>
      <c r="B1252" s="71" t="s">
        <v>782</v>
      </c>
      <c r="C1252" s="71" t="s">
        <v>789</v>
      </c>
      <c r="D1252" s="71">
        <v>413.58600258037416</v>
      </c>
      <c r="E1252" s="71">
        <v>4.1399999999999997</v>
      </c>
      <c r="F1252" s="71">
        <v>1</v>
      </c>
      <c r="G1252" s="71">
        <v>0</v>
      </c>
      <c r="H1252" s="71">
        <v>1</v>
      </c>
      <c r="I1252" s="71">
        <v>0</v>
      </c>
      <c r="J1252" s="71">
        <v>0</v>
      </c>
      <c r="K1252" s="71">
        <v>0</v>
      </c>
      <c r="L1252" s="241">
        <v>1</v>
      </c>
    </row>
    <row r="1253" spans="1:12" x14ac:dyDescent="0.15">
      <c r="A1253" s="240">
        <v>40358</v>
      </c>
      <c r="B1253" s="71" t="s">
        <v>782</v>
      </c>
      <c r="C1253" s="71" t="s">
        <v>789</v>
      </c>
      <c r="D1253" s="71">
        <v>279.5398347380268</v>
      </c>
      <c r="E1253" s="71">
        <v>4.0746153850000004</v>
      </c>
      <c r="F1253" s="71">
        <v>1</v>
      </c>
      <c r="G1253" s="71">
        <v>0</v>
      </c>
      <c r="H1253" s="71">
        <v>0</v>
      </c>
      <c r="I1253" s="71">
        <v>1</v>
      </c>
      <c r="J1253" s="71">
        <v>0</v>
      </c>
      <c r="K1253" s="71">
        <v>0</v>
      </c>
      <c r="L1253" s="241">
        <v>1</v>
      </c>
    </row>
    <row r="1254" spans="1:12" x14ac:dyDescent="0.15">
      <c r="A1254" s="240">
        <v>40365</v>
      </c>
      <c r="B1254" s="71" t="s">
        <v>782</v>
      </c>
      <c r="C1254" s="71" t="s">
        <v>789</v>
      </c>
      <c r="D1254" s="71">
        <v>250.60871439653039</v>
      </c>
      <c r="E1254" s="71">
        <v>3.730714286</v>
      </c>
      <c r="F1254" s="71">
        <v>1</v>
      </c>
      <c r="G1254" s="71">
        <v>0</v>
      </c>
      <c r="H1254" s="71">
        <v>0</v>
      </c>
      <c r="I1254" s="71">
        <v>1</v>
      </c>
      <c r="J1254" s="71">
        <v>0</v>
      </c>
      <c r="K1254" s="71">
        <v>0</v>
      </c>
      <c r="L1254" s="241">
        <v>1</v>
      </c>
    </row>
    <row r="1255" spans="1:12" x14ac:dyDescent="0.15">
      <c r="A1255" s="240">
        <v>40372</v>
      </c>
      <c r="B1255" s="71" t="s">
        <v>782</v>
      </c>
      <c r="C1255" s="71" t="s">
        <v>789</v>
      </c>
      <c r="D1255" s="71">
        <v>273.2801475833632</v>
      </c>
      <c r="E1255" s="71">
        <v>3.615384615</v>
      </c>
      <c r="F1255" s="71">
        <v>1</v>
      </c>
      <c r="G1255" s="71">
        <v>0</v>
      </c>
      <c r="H1255" s="71">
        <v>0</v>
      </c>
      <c r="I1255" s="71">
        <v>1</v>
      </c>
      <c r="J1255" s="71">
        <v>0</v>
      </c>
      <c r="K1255" s="71">
        <v>0</v>
      </c>
      <c r="L1255" s="241">
        <v>1</v>
      </c>
    </row>
    <row r="1256" spans="1:12" x14ac:dyDescent="0.15">
      <c r="A1256" s="240">
        <v>40302</v>
      </c>
      <c r="B1256" s="71" t="s">
        <v>782</v>
      </c>
      <c r="C1256" s="71" t="s">
        <v>790</v>
      </c>
      <c r="D1256" s="71">
        <v>274.48942292951864</v>
      </c>
      <c r="E1256" s="71">
        <v>4.5185714289999996</v>
      </c>
      <c r="F1256" s="71">
        <v>1</v>
      </c>
      <c r="G1256" s="71">
        <v>0</v>
      </c>
      <c r="H1256" s="71">
        <v>0</v>
      </c>
      <c r="I1256" s="71">
        <v>1</v>
      </c>
      <c r="J1256" s="71">
        <v>0</v>
      </c>
      <c r="K1256" s="71">
        <v>1</v>
      </c>
      <c r="L1256" s="241">
        <v>1</v>
      </c>
    </row>
    <row r="1257" spans="1:12" x14ac:dyDescent="0.15">
      <c r="A1257" s="240">
        <v>40309</v>
      </c>
      <c r="B1257" s="71" t="s">
        <v>782</v>
      </c>
      <c r="C1257" s="71" t="s">
        <v>790</v>
      </c>
      <c r="D1257" s="71">
        <v>215.17561391359061</v>
      </c>
      <c r="E1257" s="71">
        <v>4.6212499999999999</v>
      </c>
      <c r="F1257" s="71">
        <v>1</v>
      </c>
      <c r="G1257" s="71">
        <v>0</v>
      </c>
      <c r="H1257" s="71">
        <v>0</v>
      </c>
      <c r="I1257" s="71">
        <v>0</v>
      </c>
      <c r="J1257" s="71">
        <v>1</v>
      </c>
      <c r="K1257" s="71">
        <v>1</v>
      </c>
      <c r="L1257" s="241">
        <v>1</v>
      </c>
    </row>
    <row r="1258" spans="1:12" x14ac:dyDescent="0.15">
      <c r="A1258" s="240">
        <v>40316</v>
      </c>
      <c r="B1258" s="71" t="s">
        <v>782</v>
      </c>
      <c r="C1258" s="71" t="s">
        <v>790</v>
      </c>
      <c r="D1258" s="71">
        <v>359.24125193026657</v>
      </c>
      <c r="E1258" s="71">
        <v>4.3718750000000002</v>
      </c>
      <c r="F1258" s="71">
        <v>1</v>
      </c>
      <c r="G1258" s="71">
        <v>0</v>
      </c>
      <c r="H1258" s="71">
        <v>0</v>
      </c>
      <c r="I1258" s="71">
        <v>0</v>
      </c>
      <c r="J1258" s="71">
        <v>1</v>
      </c>
      <c r="K1258" s="71">
        <v>1</v>
      </c>
      <c r="L1258" s="241">
        <v>1</v>
      </c>
    </row>
    <row r="1259" spans="1:12" x14ac:dyDescent="0.15">
      <c r="A1259" s="240">
        <v>40323</v>
      </c>
      <c r="B1259" s="71" t="s">
        <v>782</v>
      </c>
      <c r="C1259" s="71" t="s">
        <v>790</v>
      </c>
      <c r="D1259" s="71">
        <v>184.32715510504937</v>
      </c>
      <c r="E1259" s="71">
        <v>4.3431249999999997</v>
      </c>
      <c r="F1259" s="71">
        <v>1</v>
      </c>
      <c r="G1259" s="71">
        <v>0</v>
      </c>
      <c r="H1259" s="71">
        <v>0</v>
      </c>
      <c r="I1259" s="71">
        <v>0</v>
      </c>
      <c r="J1259" s="71">
        <v>0</v>
      </c>
      <c r="K1259" s="71">
        <v>1</v>
      </c>
      <c r="L1259" s="241">
        <v>1</v>
      </c>
    </row>
    <row r="1260" spans="1:12" x14ac:dyDescent="0.15">
      <c r="A1260" s="240">
        <v>40330</v>
      </c>
      <c r="B1260" s="71" t="s">
        <v>782</v>
      </c>
      <c r="C1260" s="71" t="s">
        <v>790</v>
      </c>
      <c r="D1260" s="71">
        <v>232.62191981307856</v>
      </c>
      <c r="E1260" s="71">
        <v>4.0999999999999996</v>
      </c>
      <c r="F1260" s="71">
        <v>1</v>
      </c>
      <c r="G1260" s="71">
        <v>0</v>
      </c>
      <c r="H1260" s="71">
        <v>0</v>
      </c>
      <c r="I1260" s="71">
        <v>0</v>
      </c>
      <c r="J1260" s="71">
        <v>0</v>
      </c>
      <c r="K1260" s="71">
        <v>1</v>
      </c>
      <c r="L1260" s="241">
        <v>1</v>
      </c>
    </row>
    <row r="1261" spans="1:12" x14ac:dyDescent="0.15">
      <c r="A1261" s="240">
        <v>40337</v>
      </c>
      <c r="B1261" s="71" t="s">
        <v>782</v>
      </c>
      <c r="C1261" s="71" t="s">
        <v>790</v>
      </c>
      <c r="D1261" s="71">
        <v>223.70683038859718</v>
      </c>
      <c r="E1261" s="71">
        <v>4.55</v>
      </c>
      <c r="F1261" s="71">
        <v>1</v>
      </c>
      <c r="G1261" s="71">
        <v>0</v>
      </c>
      <c r="H1261" s="71">
        <v>0</v>
      </c>
      <c r="I1261" s="71">
        <v>0</v>
      </c>
      <c r="J1261" s="71">
        <v>0</v>
      </c>
      <c r="K1261" s="71">
        <v>1</v>
      </c>
      <c r="L1261" s="241">
        <v>1</v>
      </c>
    </row>
    <row r="1262" spans="1:12" x14ac:dyDescent="0.15">
      <c r="A1262" s="240">
        <v>40344</v>
      </c>
      <c r="B1262" s="71" t="s">
        <v>782</v>
      </c>
      <c r="C1262" s="71" t="s">
        <v>790</v>
      </c>
      <c r="D1262" s="71">
        <v>219.06930037857487</v>
      </c>
      <c r="E1262" s="71">
        <v>4.6212499999999999</v>
      </c>
      <c r="F1262" s="71">
        <v>1</v>
      </c>
      <c r="G1262" s="71">
        <v>0</v>
      </c>
      <c r="H1262" s="71">
        <v>0</v>
      </c>
      <c r="I1262" s="71">
        <v>0</v>
      </c>
      <c r="J1262" s="71">
        <v>0</v>
      </c>
      <c r="K1262" s="71">
        <v>1</v>
      </c>
      <c r="L1262" s="241">
        <v>1</v>
      </c>
    </row>
    <row r="1263" spans="1:12" x14ac:dyDescent="0.15">
      <c r="A1263" s="240">
        <v>40351</v>
      </c>
      <c r="B1263" s="71" t="s">
        <v>782</v>
      </c>
      <c r="C1263" s="71" t="s">
        <v>790</v>
      </c>
      <c r="D1263" s="71">
        <v>367.81042597620518</v>
      </c>
      <c r="E1263" s="71">
        <v>4.6212499999999999</v>
      </c>
      <c r="F1263" s="71">
        <v>1</v>
      </c>
      <c r="G1263" s="71">
        <v>0</v>
      </c>
      <c r="H1263" s="71">
        <v>1</v>
      </c>
      <c r="I1263" s="71">
        <v>0</v>
      </c>
      <c r="J1263" s="71">
        <v>0</v>
      </c>
      <c r="K1263" s="71">
        <v>1</v>
      </c>
      <c r="L1263" s="241">
        <v>1</v>
      </c>
    </row>
    <row r="1264" spans="1:12" x14ac:dyDescent="0.15">
      <c r="A1264" s="240">
        <v>40358</v>
      </c>
      <c r="B1264" s="71" t="s">
        <v>782</v>
      </c>
      <c r="C1264" s="71" t="s">
        <v>790</v>
      </c>
      <c r="D1264" s="71">
        <v>364.88269057880945</v>
      </c>
      <c r="E1264" s="71">
        <v>4.6212499999999999</v>
      </c>
      <c r="F1264" s="71">
        <v>1</v>
      </c>
      <c r="G1264" s="71">
        <v>0</v>
      </c>
      <c r="H1264" s="71">
        <v>0</v>
      </c>
      <c r="I1264" s="71">
        <v>1</v>
      </c>
      <c r="J1264" s="71">
        <v>0</v>
      </c>
      <c r="K1264" s="71">
        <v>1</v>
      </c>
      <c r="L1264" s="241">
        <v>1</v>
      </c>
    </row>
    <row r="1265" spans="1:12" x14ac:dyDescent="0.15">
      <c r="A1265" s="240">
        <v>40365</v>
      </c>
      <c r="B1265" s="71" t="s">
        <v>782</v>
      </c>
      <c r="C1265" s="71" t="s">
        <v>790</v>
      </c>
      <c r="D1265" s="71">
        <v>301.49105362961939</v>
      </c>
      <c r="E1265" s="71">
        <v>4.2806249999999997</v>
      </c>
      <c r="F1265" s="71">
        <v>1</v>
      </c>
      <c r="G1265" s="71">
        <v>0</v>
      </c>
      <c r="H1265" s="71">
        <v>0</v>
      </c>
      <c r="I1265" s="71">
        <v>1</v>
      </c>
      <c r="J1265" s="71">
        <v>0</v>
      </c>
      <c r="K1265" s="71">
        <v>1</v>
      </c>
      <c r="L1265" s="241">
        <v>1</v>
      </c>
    </row>
    <row r="1266" spans="1:12" x14ac:dyDescent="0.15">
      <c r="A1266" s="240">
        <v>40372</v>
      </c>
      <c r="B1266" s="71" t="s">
        <v>782</v>
      </c>
      <c r="C1266" s="71" t="s">
        <v>790</v>
      </c>
      <c r="D1266" s="71">
        <v>430.63557268857926</v>
      </c>
      <c r="E1266" s="71">
        <v>4.2653333330000001</v>
      </c>
      <c r="F1266" s="71">
        <v>1</v>
      </c>
      <c r="G1266" s="71">
        <v>0</v>
      </c>
      <c r="H1266" s="71">
        <v>0</v>
      </c>
      <c r="I1266" s="71">
        <v>1</v>
      </c>
      <c r="J1266" s="71">
        <v>0</v>
      </c>
      <c r="K1266" s="71">
        <v>1</v>
      </c>
      <c r="L1266" s="241">
        <v>1</v>
      </c>
    </row>
    <row r="1267" spans="1:12" x14ac:dyDescent="0.15">
      <c r="A1267" s="240">
        <v>40302</v>
      </c>
      <c r="B1267" s="71" t="s">
        <v>782</v>
      </c>
      <c r="C1267" s="71" t="s">
        <v>791</v>
      </c>
      <c r="D1267" s="71">
        <v>299.2009098743755</v>
      </c>
      <c r="E1267" s="71">
        <v>4.8899999999999997</v>
      </c>
      <c r="F1267" s="71">
        <v>1</v>
      </c>
      <c r="G1267" s="71">
        <v>0</v>
      </c>
      <c r="H1267" s="71">
        <v>0</v>
      </c>
      <c r="I1267" s="71">
        <v>0</v>
      </c>
      <c r="J1267" s="71">
        <v>1</v>
      </c>
      <c r="K1267" s="71">
        <v>2</v>
      </c>
      <c r="L1267" s="241">
        <v>3</v>
      </c>
    </row>
    <row r="1268" spans="1:12" x14ac:dyDescent="0.15">
      <c r="A1268" s="240">
        <v>40309</v>
      </c>
      <c r="B1268" s="71" t="s">
        <v>782</v>
      </c>
      <c r="C1268" s="71" t="s">
        <v>791</v>
      </c>
      <c r="D1268" s="71">
        <v>268.36506511490268</v>
      </c>
      <c r="E1268" s="71">
        <v>4.5663636360000002</v>
      </c>
      <c r="F1268" s="71">
        <v>1</v>
      </c>
      <c r="G1268" s="71">
        <v>0</v>
      </c>
      <c r="H1268" s="71">
        <v>0</v>
      </c>
      <c r="I1268" s="71">
        <v>0</v>
      </c>
      <c r="J1268" s="71">
        <v>1</v>
      </c>
      <c r="K1268" s="71">
        <v>2</v>
      </c>
      <c r="L1268" s="241">
        <v>3</v>
      </c>
    </row>
    <row r="1269" spans="1:12" x14ac:dyDescent="0.15">
      <c r="A1269" s="240">
        <v>40316</v>
      </c>
      <c r="B1269" s="71" t="s">
        <v>782</v>
      </c>
      <c r="C1269" s="71" t="s">
        <v>791</v>
      </c>
      <c r="D1269" s="71">
        <v>198.94925711274726</v>
      </c>
      <c r="E1269" s="71">
        <v>4.75</v>
      </c>
      <c r="F1269" s="71">
        <v>1</v>
      </c>
      <c r="G1269" s="71">
        <v>0</v>
      </c>
      <c r="H1269" s="71">
        <v>0</v>
      </c>
      <c r="I1269" s="71">
        <v>0</v>
      </c>
      <c r="J1269" s="71">
        <v>0</v>
      </c>
      <c r="K1269" s="71">
        <v>2</v>
      </c>
      <c r="L1269" s="241">
        <v>3</v>
      </c>
    </row>
    <row r="1270" spans="1:12" x14ac:dyDescent="0.15">
      <c r="A1270" s="240">
        <v>40323</v>
      </c>
      <c r="B1270" s="71" t="s">
        <v>782</v>
      </c>
      <c r="C1270" s="71" t="s">
        <v>791</v>
      </c>
      <c r="D1270" s="71">
        <v>199.73956472605181</v>
      </c>
      <c r="E1270" s="71">
        <v>4.2735714290000004</v>
      </c>
      <c r="F1270" s="71">
        <v>1</v>
      </c>
      <c r="G1270" s="71">
        <v>0</v>
      </c>
      <c r="H1270" s="71">
        <v>0</v>
      </c>
      <c r="I1270" s="71">
        <v>0</v>
      </c>
      <c r="J1270" s="71">
        <v>0</v>
      </c>
      <c r="K1270" s="71">
        <v>2</v>
      </c>
      <c r="L1270" s="241">
        <v>3</v>
      </c>
    </row>
    <row r="1271" spans="1:12" x14ac:dyDescent="0.15">
      <c r="A1271" s="240">
        <v>40330</v>
      </c>
      <c r="B1271" s="71" t="s">
        <v>782</v>
      </c>
      <c r="C1271" s="71" t="s">
        <v>791</v>
      </c>
      <c r="D1271" s="71">
        <v>285.30175325290634</v>
      </c>
      <c r="E1271" s="71">
        <v>4.5214285710000004</v>
      </c>
      <c r="F1271" s="71">
        <v>1</v>
      </c>
      <c r="G1271" s="71">
        <v>0</v>
      </c>
      <c r="H1271" s="71">
        <v>0</v>
      </c>
      <c r="I1271" s="71">
        <v>0</v>
      </c>
      <c r="J1271" s="71">
        <v>0</v>
      </c>
      <c r="K1271" s="71">
        <v>2</v>
      </c>
      <c r="L1271" s="241">
        <v>3</v>
      </c>
    </row>
    <row r="1272" spans="1:12" x14ac:dyDescent="0.15">
      <c r="A1272" s="240">
        <v>40337</v>
      </c>
      <c r="B1272" s="71" t="s">
        <v>782</v>
      </c>
      <c r="C1272" s="71" t="s">
        <v>791</v>
      </c>
      <c r="D1272" s="71">
        <v>199.9368021581478</v>
      </c>
      <c r="E1272" s="71">
        <v>4.2466666670000004</v>
      </c>
      <c r="F1272" s="71">
        <v>1</v>
      </c>
      <c r="G1272" s="71">
        <v>0</v>
      </c>
      <c r="H1272" s="71">
        <v>0</v>
      </c>
      <c r="I1272" s="71">
        <v>0</v>
      </c>
      <c r="J1272" s="71">
        <v>0</v>
      </c>
      <c r="K1272" s="71">
        <v>2</v>
      </c>
      <c r="L1272" s="241">
        <v>3</v>
      </c>
    </row>
    <row r="1273" spans="1:12" x14ac:dyDescent="0.15">
      <c r="A1273" s="240">
        <v>40344</v>
      </c>
      <c r="B1273" s="71" t="s">
        <v>782</v>
      </c>
      <c r="C1273" s="71" t="s">
        <v>791</v>
      </c>
      <c r="D1273" s="71">
        <v>162.82189992112984</v>
      </c>
      <c r="E1273" s="71">
        <v>4.79</v>
      </c>
      <c r="F1273" s="71">
        <v>1</v>
      </c>
      <c r="G1273" s="71">
        <v>0</v>
      </c>
      <c r="H1273" s="71">
        <v>0</v>
      </c>
      <c r="I1273" s="71">
        <v>0</v>
      </c>
      <c r="J1273" s="71">
        <v>0</v>
      </c>
      <c r="K1273" s="71">
        <v>2</v>
      </c>
      <c r="L1273" s="241">
        <v>3</v>
      </c>
    </row>
    <row r="1274" spans="1:12" x14ac:dyDescent="0.15">
      <c r="A1274" s="240">
        <v>40351</v>
      </c>
      <c r="B1274" s="71" t="s">
        <v>782</v>
      </c>
      <c r="C1274" s="71" t="s">
        <v>791</v>
      </c>
      <c r="D1274" s="71">
        <v>289.62191353673495</v>
      </c>
      <c r="E1274" s="71">
        <v>4.6130769230000004</v>
      </c>
      <c r="F1274" s="71">
        <v>1</v>
      </c>
      <c r="G1274" s="71">
        <v>0</v>
      </c>
      <c r="H1274" s="71">
        <v>0</v>
      </c>
      <c r="I1274" s="71">
        <v>0</v>
      </c>
      <c r="J1274" s="71">
        <v>0</v>
      </c>
      <c r="K1274" s="71">
        <v>2</v>
      </c>
      <c r="L1274" s="241">
        <v>3</v>
      </c>
    </row>
    <row r="1275" spans="1:12" x14ac:dyDescent="0.15">
      <c r="A1275" s="240">
        <v>40358</v>
      </c>
      <c r="B1275" s="71" t="s">
        <v>782</v>
      </c>
      <c r="C1275" s="71" t="s">
        <v>791</v>
      </c>
      <c r="D1275" s="71">
        <v>347.1103786215952</v>
      </c>
      <c r="E1275" s="71">
        <v>4.5830769230000001</v>
      </c>
      <c r="F1275" s="71">
        <v>1</v>
      </c>
      <c r="G1275" s="71">
        <v>0</v>
      </c>
      <c r="H1275" s="71">
        <v>1</v>
      </c>
      <c r="I1275" s="71">
        <v>0</v>
      </c>
      <c r="J1275" s="71">
        <v>0</v>
      </c>
      <c r="K1275" s="71">
        <v>2</v>
      </c>
      <c r="L1275" s="241">
        <v>3</v>
      </c>
    </row>
    <row r="1276" spans="1:12" x14ac:dyDescent="0.15">
      <c r="A1276" s="240">
        <v>40365</v>
      </c>
      <c r="B1276" s="71" t="s">
        <v>782</v>
      </c>
      <c r="C1276" s="71" t="s">
        <v>791</v>
      </c>
      <c r="D1276" s="71">
        <v>299.16886654807911</v>
      </c>
      <c r="E1276" s="71">
        <v>4.1983333329999999</v>
      </c>
      <c r="F1276" s="71">
        <v>1</v>
      </c>
      <c r="G1276" s="71">
        <v>0</v>
      </c>
      <c r="H1276" s="71">
        <v>0</v>
      </c>
      <c r="I1276" s="71">
        <v>1</v>
      </c>
      <c r="J1276" s="71">
        <v>0</v>
      </c>
      <c r="K1276" s="71">
        <v>2</v>
      </c>
      <c r="L1276" s="241">
        <v>3</v>
      </c>
    </row>
    <row r="1277" spans="1:12" x14ac:dyDescent="0.15">
      <c r="A1277" s="240">
        <v>40372</v>
      </c>
      <c r="B1277" s="71" t="s">
        <v>782</v>
      </c>
      <c r="C1277" s="71" t="s">
        <v>791</v>
      </c>
      <c r="D1277" s="71">
        <v>318.74924760180693</v>
      </c>
      <c r="E1277" s="71">
        <v>4.2653333330000001</v>
      </c>
      <c r="F1277" s="71">
        <v>1</v>
      </c>
      <c r="G1277" s="71">
        <v>0</v>
      </c>
      <c r="H1277" s="71">
        <v>0</v>
      </c>
      <c r="I1277" s="71">
        <v>1</v>
      </c>
      <c r="J1277" s="71">
        <v>0</v>
      </c>
      <c r="K1277" s="71">
        <v>2</v>
      </c>
      <c r="L1277" s="241">
        <v>3</v>
      </c>
    </row>
    <row r="1278" spans="1:12" x14ac:dyDescent="0.15">
      <c r="A1278" s="240">
        <v>40302</v>
      </c>
      <c r="B1278" s="71" t="s">
        <v>782</v>
      </c>
      <c r="C1278" s="71" t="s">
        <v>792</v>
      </c>
      <c r="D1278" s="71">
        <v>333.13265509727768</v>
      </c>
      <c r="E1278" s="71">
        <v>4.8788888889999997</v>
      </c>
      <c r="F1278" s="71">
        <v>1</v>
      </c>
      <c r="G1278" s="71">
        <v>0</v>
      </c>
      <c r="H1278" s="71">
        <v>0</v>
      </c>
      <c r="I1278" s="71">
        <v>0</v>
      </c>
      <c r="J1278" s="71">
        <v>1</v>
      </c>
      <c r="K1278" s="71">
        <v>3</v>
      </c>
      <c r="L1278" s="241">
        <v>1</v>
      </c>
    </row>
    <row r="1279" spans="1:12" x14ac:dyDescent="0.15">
      <c r="A1279" s="240">
        <v>40309</v>
      </c>
      <c r="B1279" s="71" t="s">
        <v>782</v>
      </c>
      <c r="C1279" s="71" t="s">
        <v>792</v>
      </c>
      <c r="D1279" s="71">
        <v>338.33762800838213</v>
      </c>
      <c r="E1279" s="71">
        <v>4.3878571429999997</v>
      </c>
      <c r="F1279" s="71">
        <v>1</v>
      </c>
      <c r="G1279" s="71">
        <v>0</v>
      </c>
      <c r="H1279" s="71">
        <v>0</v>
      </c>
      <c r="I1279" s="71">
        <v>0</v>
      </c>
      <c r="J1279" s="71">
        <v>1</v>
      </c>
      <c r="K1279" s="71">
        <v>3</v>
      </c>
      <c r="L1279" s="241">
        <v>1</v>
      </c>
    </row>
    <row r="1280" spans="1:12" x14ac:dyDescent="0.15">
      <c r="A1280" s="240">
        <v>40316</v>
      </c>
      <c r="B1280" s="71" t="s">
        <v>782</v>
      </c>
      <c r="C1280" s="71" t="s">
        <v>792</v>
      </c>
      <c r="D1280" s="71">
        <v>265.79999598303647</v>
      </c>
      <c r="E1280" s="71">
        <v>4.0064285709999998</v>
      </c>
      <c r="F1280" s="71">
        <v>1</v>
      </c>
      <c r="G1280" s="71">
        <v>0</v>
      </c>
      <c r="H1280" s="71">
        <v>0</v>
      </c>
      <c r="I1280" s="71">
        <v>0</v>
      </c>
      <c r="J1280" s="71">
        <v>0</v>
      </c>
      <c r="K1280" s="71">
        <v>3</v>
      </c>
      <c r="L1280" s="241">
        <v>1</v>
      </c>
    </row>
    <row r="1281" spans="1:12" x14ac:dyDescent="0.15">
      <c r="A1281" s="240">
        <v>40323</v>
      </c>
      <c r="B1281" s="71" t="s">
        <v>782</v>
      </c>
      <c r="C1281" s="71" t="s">
        <v>792</v>
      </c>
      <c r="D1281" s="71">
        <v>306.01776661581948</v>
      </c>
      <c r="E1281" s="71">
        <v>4.2184615379999997</v>
      </c>
      <c r="F1281" s="71">
        <v>1</v>
      </c>
      <c r="G1281" s="71">
        <v>0</v>
      </c>
      <c r="H1281" s="71">
        <v>0</v>
      </c>
      <c r="I1281" s="71">
        <v>0</v>
      </c>
      <c r="J1281" s="71">
        <v>0</v>
      </c>
      <c r="K1281" s="71">
        <v>3</v>
      </c>
      <c r="L1281" s="241">
        <v>1</v>
      </c>
    </row>
    <row r="1282" spans="1:12" x14ac:dyDescent="0.15">
      <c r="A1282" s="240">
        <v>40330</v>
      </c>
      <c r="B1282" s="71" t="s">
        <v>782</v>
      </c>
      <c r="C1282" s="71" t="s">
        <v>792</v>
      </c>
      <c r="D1282" s="71">
        <v>253.19726999793508</v>
      </c>
      <c r="E1282" s="71">
        <v>4.0776923079999996</v>
      </c>
      <c r="F1282" s="71">
        <v>1</v>
      </c>
      <c r="G1282" s="71">
        <v>0</v>
      </c>
      <c r="H1282" s="71">
        <v>0</v>
      </c>
      <c r="I1282" s="71">
        <v>0</v>
      </c>
      <c r="J1282" s="71">
        <v>0</v>
      </c>
      <c r="K1282" s="71">
        <v>3</v>
      </c>
      <c r="L1282" s="241">
        <v>1</v>
      </c>
    </row>
    <row r="1283" spans="1:12" x14ac:dyDescent="0.15">
      <c r="A1283" s="240">
        <v>40337</v>
      </c>
      <c r="B1283" s="71" t="s">
        <v>782</v>
      </c>
      <c r="C1283" s="71" t="s">
        <v>792</v>
      </c>
      <c r="D1283" s="71">
        <v>208.38683914686123</v>
      </c>
      <c r="E1283" s="71">
        <v>4.3584615380000002</v>
      </c>
      <c r="F1283" s="71">
        <v>1</v>
      </c>
      <c r="G1283" s="71">
        <v>0</v>
      </c>
      <c r="H1283" s="71">
        <v>0</v>
      </c>
      <c r="I1283" s="71">
        <v>0</v>
      </c>
      <c r="J1283" s="71">
        <v>0</v>
      </c>
      <c r="K1283" s="71">
        <v>3</v>
      </c>
      <c r="L1283" s="241">
        <v>1</v>
      </c>
    </row>
    <row r="1284" spans="1:12" x14ac:dyDescent="0.15">
      <c r="A1284" s="240">
        <v>40344</v>
      </c>
      <c r="B1284" s="71" t="s">
        <v>782</v>
      </c>
      <c r="C1284" s="71" t="s">
        <v>792</v>
      </c>
      <c r="D1284" s="71">
        <v>273.30763615257968</v>
      </c>
      <c r="E1284" s="71">
        <v>4.5233333330000001</v>
      </c>
      <c r="F1284" s="71">
        <v>1</v>
      </c>
      <c r="G1284" s="71">
        <v>0</v>
      </c>
      <c r="H1284" s="71">
        <v>0</v>
      </c>
      <c r="I1284" s="71">
        <v>0</v>
      </c>
      <c r="J1284" s="71">
        <v>0</v>
      </c>
      <c r="K1284" s="71">
        <v>3</v>
      </c>
      <c r="L1284" s="241">
        <v>1</v>
      </c>
    </row>
    <row r="1285" spans="1:12" x14ac:dyDescent="0.15">
      <c r="A1285" s="240">
        <v>40351</v>
      </c>
      <c r="B1285" s="71" t="s">
        <v>782</v>
      </c>
      <c r="C1285" s="71" t="s">
        <v>792</v>
      </c>
      <c r="D1285" s="71">
        <v>326.51140464730264</v>
      </c>
      <c r="E1285" s="71">
        <v>4.3823076920000004</v>
      </c>
      <c r="F1285" s="71">
        <v>1</v>
      </c>
      <c r="G1285" s="71">
        <v>0</v>
      </c>
      <c r="H1285" s="71">
        <v>1</v>
      </c>
      <c r="I1285" s="71">
        <v>0</v>
      </c>
      <c r="J1285" s="71">
        <v>0</v>
      </c>
      <c r="K1285" s="71">
        <v>3</v>
      </c>
      <c r="L1285" s="241">
        <v>1</v>
      </c>
    </row>
    <row r="1286" spans="1:12" x14ac:dyDescent="0.15">
      <c r="A1286" s="240">
        <v>40358</v>
      </c>
      <c r="B1286" s="71" t="s">
        <v>782</v>
      </c>
      <c r="C1286" s="71" t="s">
        <v>792</v>
      </c>
      <c r="D1286" s="71">
        <v>357.98013099875618</v>
      </c>
      <c r="E1286" s="71">
        <v>4.5233333330000001</v>
      </c>
      <c r="F1286" s="71">
        <v>1</v>
      </c>
      <c r="G1286" s="71">
        <v>0</v>
      </c>
      <c r="H1286" s="71">
        <v>0</v>
      </c>
      <c r="I1286" s="71">
        <v>1</v>
      </c>
      <c r="J1286" s="71">
        <v>0</v>
      </c>
      <c r="K1286" s="71">
        <v>3</v>
      </c>
      <c r="L1286" s="241">
        <v>1</v>
      </c>
    </row>
    <row r="1287" spans="1:12" x14ac:dyDescent="0.15">
      <c r="A1287" s="240">
        <v>40365</v>
      </c>
      <c r="B1287" s="71" t="s">
        <v>782</v>
      </c>
      <c r="C1287" s="71" t="s">
        <v>792</v>
      </c>
      <c r="D1287" s="71">
        <v>364.29686869110975</v>
      </c>
      <c r="E1287" s="71">
        <v>3.7421428570000002</v>
      </c>
      <c r="F1287" s="71">
        <v>1</v>
      </c>
      <c r="G1287" s="71">
        <v>0</v>
      </c>
      <c r="H1287" s="71">
        <v>0</v>
      </c>
      <c r="I1287" s="71">
        <v>1</v>
      </c>
      <c r="J1287" s="71">
        <v>0</v>
      </c>
      <c r="K1287" s="71">
        <v>3</v>
      </c>
      <c r="L1287" s="241">
        <v>1</v>
      </c>
    </row>
    <row r="1288" spans="1:12" x14ac:dyDescent="0.15">
      <c r="A1288" s="240">
        <v>40372</v>
      </c>
      <c r="B1288" s="71" t="s">
        <v>782</v>
      </c>
      <c r="C1288" s="71" t="s">
        <v>792</v>
      </c>
      <c r="D1288" s="71">
        <v>275.77543601084608</v>
      </c>
      <c r="E1288" s="71">
        <v>3.9278571430000002</v>
      </c>
      <c r="F1288" s="71">
        <v>1</v>
      </c>
      <c r="G1288" s="71">
        <v>0</v>
      </c>
      <c r="H1288" s="71">
        <v>0</v>
      </c>
      <c r="I1288" s="71">
        <v>1</v>
      </c>
      <c r="J1288" s="71">
        <v>0</v>
      </c>
      <c r="K1288" s="71">
        <v>3</v>
      </c>
      <c r="L1288" s="241">
        <v>1</v>
      </c>
    </row>
    <row r="1289" spans="1:12" x14ac:dyDescent="0.15">
      <c r="A1289" s="240">
        <v>40302</v>
      </c>
      <c r="B1289" s="71" t="s">
        <v>782</v>
      </c>
      <c r="C1289" s="71" t="s">
        <v>793</v>
      </c>
      <c r="D1289" s="71">
        <v>223.59998375050617</v>
      </c>
      <c r="E1289" s="71">
        <v>4.8081818180000004</v>
      </c>
      <c r="F1289" s="71">
        <v>1</v>
      </c>
      <c r="G1289" s="71">
        <v>0</v>
      </c>
      <c r="H1289" s="71">
        <v>0</v>
      </c>
      <c r="I1289" s="71">
        <v>1</v>
      </c>
      <c r="J1289" s="71">
        <v>0</v>
      </c>
      <c r="K1289" s="71">
        <v>2</v>
      </c>
      <c r="L1289" s="241">
        <v>4</v>
      </c>
    </row>
    <row r="1290" spans="1:12" x14ac:dyDescent="0.15">
      <c r="A1290" s="240">
        <v>40309</v>
      </c>
      <c r="B1290" s="71" t="s">
        <v>782</v>
      </c>
      <c r="C1290" s="71" t="s">
        <v>793</v>
      </c>
      <c r="D1290" s="71">
        <v>317.03458624634084</v>
      </c>
      <c r="E1290" s="71">
        <v>4.8081818180000004</v>
      </c>
      <c r="F1290" s="71">
        <v>1</v>
      </c>
      <c r="G1290" s="71">
        <v>0</v>
      </c>
      <c r="H1290" s="71">
        <v>0</v>
      </c>
      <c r="I1290" s="71">
        <v>0</v>
      </c>
      <c r="J1290" s="71">
        <v>1</v>
      </c>
      <c r="K1290" s="71">
        <v>2</v>
      </c>
      <c r="L1290" s="241">
        <v>4</v>
      </c>
    </row>
    <row r="1291" spans="1:12" x14ac:dyDescent="0.15">
      <c r="A1291" s="240">
        <v>40316</v>
      </c>
      <c r="B1291" s="71" t="s">
        <v>782</v>
      </c>
      <c r="C1291" s="71" t="s">
        <v>793</v>
      </c>
      <c r="D1291" s="71">
        <v>331.33193986140657</v>
      </c>
      <c r="E1291" s="71">
        <v>4.5581818180000004</v>
      </c>
      <c r="F1291" s="71">
        <v>1</v>
      </c>
      <c r="G1291" s="71">
        <v>0</v>
      </c>
      <c r="H1291" s="71">
        <v>0</v>
      </c>
      <c r="I1291" s="71">
        <v>0</v>
      </c>
      <c r="J1291" s="71">
        <v>1</v>
      </c>
      <c r="K1291" s="71">
        <v>2</v>
      </c>
      <c r="L1291" s="241">
        <v>4</v>
      </c>
    </row>
    <row r="1292" spans="1:12" x14ac:dyDescent="0.15">
      <c r="A1292" s="240">
        <v>40323</v>
      </c>
      <c r="B1292" s="71" t="s">
        <v>782</v>
      </c>
      <c r="C1292" s="71" t="s">
        <v>793</v>
      </c>
      <c r="D1292" s="71">
        <v>253.20377685843826</v>
      </c>
      <c r="E1292" s="71">
        <v>4.5792857140000001</v>
      </c>
      <c r="F1292" s="71">
        <v>1</v>
      </c>
      <c r="G1292" s="71">
        <v>0</v>
      </c>
      <c r="H1292" s="71">
        <v>0</v>
      </c>
      <c r="I1292" s="71">
        <v>0</v>
      </c>
      <c r="J1292" s="71">
        <v>0</v>
      </c>
      <c r="K1292" s="71">
        <v>2</v>
      </c>
      <c r="L1292" s="241">
        <v>4</v>
      </c>
    </row>
    <row r="1293" spans="1:12" x14ac:dyDescent="0.15">
      <c r="A1293" s="240">
        <v>40330</v>
      </c>
      <c r="B1293" s="71" t="s">
        <v>782</v>
      </c>
      <c r="C1293" s="71" t="s">
        <v>793</v>
      </c>
      <c r="D1293" s="71">
        <v>281.96865303568006</v>
      </c>
      <c r="E1293" s="71">
        <v>4.5792857140000001</v>
      </c>
      <c r="F1293" s="71">
        <v>1</v>
      </c>
      <c r="G1293" s="71">
        <v>0</v>
      </c>
      <c r="H1293" s="71">
        <v>0</v>
      </c>
      <c r="I1293" s="71">
        <v>0</v>
      </c>
      <c r="J1293" s="71">
        <v>0</v>
      </c>
      <c r="K1293" s="71">
        <v>2</v>
      </c>
      <c r="L1293" s="241">
        <v>4</v>
      </c>
    </row>
    <row r="1294" spans="1:12" x14ac:dyDescent="0.15">
      <c r="A1294" s="240">
        <v>40337</v>
      </c>
      <c r="B1294" s="71" t="s">
        <v>782</v>
      </c>
      <c r="C1294" s="71" t="s">
        <v>793</v>
      </c>
      <c r="D1294" s="71">
        <v>236.20545125198544</v>
      </c>
      <c r="E1294" s="71">
        <v>4.8915384619999998</v>
      </c>
      <c r="F1294" s="71">
        <v>1</v>
      </c>
      <c r="G1294" s="71">
        <v>0</v>
      </c>
      <c r="H1294" s="71">
        <v>0</v>
      </c>
      <c r="I1294" s="71">
        <v>0</v>
      </c>
      <c r="J1294" s="71">
        <v>0</v>
      </c>
      <c r="K1294" s="71">
        <v>2</v>
      </c>
      <c r="L1294" s="241">
        <v>4</v>
      </c>
    </row>
    <row r="1295" spans="1:12" x14ac:dyDescent="0.15">
      <c r="A1295" s="240">
        <v>40344</v>
      </c>
      <c r="B1295" s="71" t="s">
        <v>782</v>
      </c>
      <c r="C1295" s="71" t="s">
        <v>793</v>
      </c>
      <c r="D1295" s="71">
        <v>209.25813315272896</v>
      </c>
      <c r="E1295" s="71">
        <v>4.713076923</v>
      </c>
      <c r="F1295" s="71">
        <v>1</v>
      </c>
      <c r="G1295" s="71">
        <v>0</v>
      </c>
      <c r="H1295" s="71">
        <v>0</v>
      </c>
      <c r="I1295" s="71">
        <v>0</v>
      </c>
      <c r="J1295" s="71">
        <v>0</v>
      </c>
      <c r="K1295" s="71">
        <v>2</v>
      </c>
      <c r="L1295" s="241">
        <v>4</v>
      </c>
    </row>
    <row r="1296" spans="1:12" x14ac:dyDescent="0.15">
      <c r="A1296" s="240">
        <v>40351</v>
      </c>
      <c r="B1296" s="71" t="s">
        <v>782</v>
      </c>
      <c r="C1296" s="71" t="s">
        <v>793</v>
      </c>
      <c r="D1296" s="71">
        <v>258.25934667233321</v>
      </c>
      <c r="E1296" s="71">
        <v>4.8816666670000002</v>
      </c>
      <c r="F1296" s="71">
        <v>1</v>
      </c>
      <c r="G1296" s="71">
        <v>0</v>
      </c>
      <c r="H1296" s="71">
        <v>0</v>
      </c>
      <c r="I1296" s="71">
        <v>0</v>
      </c>
      <c r="J1296" s="71">
        <v>0</v>
      </c>
      <c r="K1296" s="71">
        <v>2</v>
      </c>
      <c r="L1296" s="241">
        <v>4</v>
      </c>
    </row>
    <row r="1297" spans="1:12" x14ac:dyDescent="0.15">
      <c r="A1297" s="240">
        <v>40358</v>
      </c>
      <c r="B1297" s="71" t="s">
        <v>782</v>
      </c>
      <c r="C1297" s="71" t="s">
        <v>793</v>
      </c>
      <c r="D1297" s="71">
        <v>288.53005372968886</v>
      </c>
      <c r="E1297" s="71">
        <v>5.0809090909999997</v>
      </c>
      <c r="F1297" s="71">
        <v>1</v>
      </c>
      <c r="G1297" s="71">
        <v>0</v>
      </c>
      <c r="H1297" s="71">
        <v>1</v>
      </c>
      <c r="I1297" s="71">
        <v>0</v>
      </c>
      <c r="J1297" s="71">
        <v>0</v>
      </c>
      <c r="K1297" s="71">
        <v>2</v>
      </c>
      <c r="L1297" s="241">
        <v>4</v>
      </c>
    </row>
    <row r="1298" spans="1:12" x14ac:dyDescent="0.15">
      <c r="A1298" s="240">
        <v>40365</v>
      </c>
      <c r="B1298" s="71" t="s">
        <v>782</v>
      </c>
      <c r="C1298" s="71" t="s">
        <v>793</v>
      </c>
      <c r="D1298" s="71">
        <v>261.40215240795459</v>
      </c>
      <c r="E1298" s="71">
        <v>3.9083333329999999</v>
      </c>
      <c r="F1298" s="71">
        <v>1</v>
      </c>
      <c r="G1298" s="71">
        <v>0</v>
      </c>
      <c r="H1298" s="71">
        <v>0</v>
      </c>
      <c r="I1298" s="71">
        <v>1</v>
      </c>
      <c r="J1298" s="71">
        <v>0</v>
      </c>
      <c r="K1298" s="71">
        <v>2</v>
      </c>
      <c r="L1298" s="241">
        <v>4</v>
      </c>
    </row>
    <row r="1299" spans="1:12" x14ac:dyDescent="0.15">
      <c r="A1299" s="240">
        <v>40372</v>
      </c>
      <c r="B1299" s="71" t="s">
        <v>782</v>
      </c>
      <c r="C1299" s="71" t="s">
        <v>793</v>
      </c>
      <c r="D1299" s="71">
        <v>312.33278217136831</v>
      </c>
      <c r="E1299" s="71">
        <v>4.1421428569999996</v>
      </c>
      <c r="F1299" s="71">
        <v>1</v>
      </c>
      <c r="G1299" s="71">
        <v>0</v>
      </c>
      <c r="H1299" s="71">
        <v>0</v>
      </c>
      <c r="I1299" s="71">
        <v>1</v>
      </c>
      <c r="J1299" s="71">
        <v>0</v>
      </c>
      <c r="K1299" s="71">
        <v>2</v>
      </c>
      <c r="L1299" s="241">
        <v>4</v>
      </c>
    </row>
    <row r="1300" spans="1:12" x14ac:dyDescent="0.15">
      <c r="A1300" s="240">
        <v>40302</v>
      </c>
      <c r="B1300" s="71" t="s">
        <v>782</v>
      </c>
      <c r="C1300" s="71" t="s">
        <v>794</v>
      </c>
      <c r="D1300" s="71">
        <v>246.84245030569139</v>
      </c>
      <c r="E1300" s="71">
        <v>4.7344444440000002</v>
      </c>
      <c r="F1300" s="71">
        <v>1</v>
      </c>
      <c r="G1300" s="71">
        <v>0</v>
      </c>
      <c r="H1300" s="71">
        <v>0</v>
      </c>
      <c r="I1300" s="71">
        <v>1</v>
      </c>
      <c r="J1300" s="71">
        <v>0</v>
      </c>
      <c r="K1300" s="71">
        <v>1</v>
      </c>
      <c r="L1300" s="241">
        <v>5</v>
      </c>
    </row>
    <row r="1301" spans="1:12" x14ac:dyDescent="0.15">
      <c r="A1301" s="240">
        <v>40309</v>
      </c>
      <c r="B1301" s="71" t="s">
        <v>782</v>
      </c>
      <c r="C1301" s="71" t="s">
        <v>794</v>
      </c>
      <c r="D1301" s="71">
        <v>392.39670310365125</v>
      </c>
      <c r="E1301" s="71">
        <v>4.3</v>
      </c>
      <c r="F1301" s="71">
        <v>1</v>
      </c>
      <c r="G1301" s="71">
        <v>0</v>
      </c>
      <c r="H1301" s="71">
        <v>0</v>
      </c>
      <c r="I1301" s="71">
        <v>0</v>
      </c>
      <c r="J1301" s="71">
        <v>1</v>
      </c>
      <c r="K1301" s="71">
        <v>1</v>
      </c>
      <c r="L1301" s="241">
        <v>5</v>
      </c>
    </row>
    <row r="1302" spans="1:12" x14ac:dyDescent="0.15">
      <c r="A1302" s="240">
        <v>40316</v>
      </c>
      <c r="B1302" s="71" t="s">
        <v>782</v>
      </c>
      <c r="C1302" s="71" t="s">
        <v>794</v>
      </c>
      <c r="D1302" s="71">
        <v>312.24894594913587</v>
      </c>
      <c r="E1302" s="71">
        <v>3.9529999999999998</v>
      </c>
      <c r="F1302" s="71">
        <v>1</v>
      </c>
      <c r="G1302" s="71">
        <v>0</v>
      </c>
      <c r="H1302" s="71">
        <v>0</v>
      </c>
      <c r="I1302" s="71">
        <v>0</v>
      </c>
      <c r="J1302" s="71">
        <v>1</v>
      </c>
      <c r="K1302" s="71">
        <v>1</v>
      </c>
      <c r="L1302" s="241">
        <v>5</v>
      </c>
    </row>
    <row r="1303" spans="1:12" x14ac:dyDescent="0.15">
      <c r="A1303" s="240">
        <v>40323</v>
      </c>
      <c r="B1303" s="71" t="s">
        <v>782</v>
      </c>
      <c r="C1303" s="71" t="s">
        <v>794</v>
      </c>
      <c r="D1303" s="71">
        <v>171.10443624928445</v>
      </c>
      <c r="E1303" s="71">
        <v>4.0933333330000004</v>
      </c>
      <c r="F1303" s="71">
        <v>1</v>
      </c>
      <c r="G1303" s="71">
        <v>0</v>
      </c>
      <c r="H1303" s="71">
        <v>0</v>
      </c>
      <c r="I1303" s="71">
        <v>0</v>
      </c>
      <c r="J1303" s="71">
        <v>0</v>
      </c>
      <c r="K1303" s="71">
        <v>1</v>
      </c>
      <c r="L1303" s="241">
        <v>5</v>
      </c>
    </row>
    <row r="1304" spans="1:12" x14ac:dyDescent="0.15">
      <c r="A1304" s="240">
        <v>40330</v>
      </c>
      <c r="B1304" s="71" t="s">
        <v>782</v>
      </c>
      <c r="C1304" s="71" t="s">
        <v>794</v>
      </c>
      <c r="D1304" s="71">
        <v>250.18196930239313</v>
      </c>
      <c r="E1304" s="71">
        <v>4.2687499999999998</v>
      </c>
      <c r="F1304" s="71">
        <v>1</v>
      </c>
      <c r="G1304" s="71">
        <v>0</v>
      </c>
      <c r="H1304" s="71">
        <v>0</v>
      </c>
      <c r="I1304" s="71">
        <v>0</v>
      </c>
      <c r="J1304" s="71">
        <v>0</v>
      </c>
      <c r="K1304" s="71">
        <v>1</v>
      </c>
      <c r="L1304" s="241">
        <v>5</v>
      </c>
    </row>
    <row r="1305" spans="1:12" x14ac:dyDescent="0.15">
      <c r="A1305" s="240">
        <v>40337</v>
      </c>
      <c r="B1305" s="71" t="s">
        <v>782</v>
      </c>
      <c r="C1305" s="71" t="s">
        <v>794</v>
      </c>
      <c r="D1305" s="71">
        <v>163.33348282561096</v>
      </c>
      <c r="E1305" s="71">
        <v>4.4000000000000004</v>
      </c>
      <c r="F1305" s="71">
        <v>1</v>
      </c>
      <c r="G1305" s="71">
        <v>0</v>
      </c>
      <c r="H1305" s="71">
        <v>0</v>
      </c>
      <c r="I1305" s="71">
        <v>0</v>
      </c>
      <c r="J1305" s="71">
        <v>0</v>
      </c>
      <c r="K1305" s="71">
        <v>1</v>
      </c>
      <c r="L1305" s="241">
        <v>5</v>
      </c>
    </row>
    <row r="1306" spans="1:12" x14ac:dyDescent="0.15">
      <c r="A1306" s="240">
        <v>40344</v>
      </c>
      <c r="B1306" s="71" t="s">
        <v>782</v>
      </c>
      <c r="C1306" s="71" t="s">
        <v>794</v>
      </c>
      <c r="D1306" s="71">
        <v>332.5123983431011</v>
      </c>
      <c r="E1306" s="71">
        <v>4.7677777780000001</v>
      </c>
      <c r="F1306" s="71">
        <v>1</v>
      </c>
      <c r="G1306" s="71">
        <v>0</v>
      </c>
      <c r="H1306" s="71">
        <v>0</v>
      </c>
      <c r="I1306" s="71">
        <v>0</v>
      </c>
      <c r="J1306" s="71">
        <v>0</v>
      </c>
      <c r="K1306" s="71">
        <v>1</v>
      </c>
      <c r="L1306" s="241">
        <v>5</v>
      </c>
    </row>
    <row r="1307" spans="1:12" x14ac:dyDescent="0.15">
      <c r="A1307" s="240">
        <v>40351</v>
      </c>
      <c r="B1307" s="71" t="s">
        <v>782</v>
      </c>
      <c r="C1307" s="71" t="s">
        <v>794</v>
      </c>
      <c r="D1307" s="71">
        <v>231.77546819928443</v>
      </c>
      <c r="E1307" s="71">
        <v>4.99</v>
      </c>
      <c r="F1307" s="71">
        <v>1</v>
      </c>
      <c r="G1307" s="71">
        <v>0</v>
      </c>
      <c r="H1307" s="71">
        <v>0</v>
      </c>
      <c r="I1307" s="71">
        <v>0</v>
      </c>
      <c r="J1307" s="71">
        <v>0</v>
      </c>
      <c r="K1307" s="71">
        <v>1</v>
      </c>
      <c r="L1307" s="241">
        <v>5</v>
      </c>
    </row>
    <row r="1308" spans="1:12" x14ac:dyDescent="0.15">
      <c r="A1308" s="240">
        <v>40358</v>
      </c>
      <c r="B1308" s="71" t="s">
        <v>782</v>
      </c>
      <c r="C1308" s="71" t="s">
        <v>794</v>
      </c>
      <c r="D1308" s="71">
        <v>316.40775861760278</v>
      </c>
      <c r="E1308" s="71">
        <v>5.1566666669999996</v>
      </c>
      <c r="F1308" s="71">
        <v>1</v>
      </c>
      <c r="G1308" s="71">
        <v>0</v>
      </c>
      <c r="H1308" s="71">
        <v>1</v>
      </c>
      <c r="I1308" s="71">
        <v>0</v>
      </c>
      <c r="J1308" s="71">
        <v>0</v>
      </c>
      <c r="K1308" s="71">
        <v>1</v>
      </c>
      <c r="L1308" s="241">
        <v>5</v>
      </c>
    </row>
    <row r="1309" spans="1:12" x14ac:dyDescent="0.15">
      <c r="A1309" s="240">
        <v>40365</v>
      </c>
      <c r="B1309" s="71" t="s">
        <v>782</v>
      </c>
      <c r="C1309" s="71" t="s">
        <v>794</v>
      </c>
      <c r="D1309" s="71">
        <v>261.56292581307775</v>
      </c>
      <c r="E1309" s="71">
        <v>4.95</v>
      </c>
      <c r="F1309" s="71">
        <v>1</v>
      </c>
      <c r="G1309" s="71">
        <v>0</v>
      </c>
      <c r="H1309" s="71">
        <v>0</v>
      </c>
      <c r="I1309" s="71">
        <v>1</v>
      </c>
      <c r="J1309" s="71">
        <v>0</v>
      </c>
      <c r="K1309" s="71">
        <v>1</v>
      </c>
      <c r="L1309" s="241">
        <v>5</v>
      </c>
    </row>
    <row r="1310" spans="1:12" x14ac:dyDescent="0.15">
      <c r="A1310" s="240">
        <v>40372</v>
      </c>
      <c r="B1310" s="71" t="s">
        <v>782</v>
      </c>
      <c r="C1310" s="71" t="s">
        <v>794</v>
      </c>
      <c r="D1310" s="71">
        <v>324.38104718587329</v>
      </c>
      <c r="E1310" s="71">
        <v>4.95</v>
      </c>
      <c r="F1310" s="71">
        <v>1</v>
      </c>
      <c r="G1310" s="71">
        <v>0</v>
      </c>
      <c r="H1310" s="71">
        <v>0</v>
      </c>
      <c r="I1310" s="71">
        <v>1</v>
      </c>
      <c r="J1310" s="71">
        <v>0</v>
      </c>
      <c r="K1310" s="71">
        <v>1</v>
      </c>
      <c r="L1310" s="241">
        <v>5</v>
      </c>
    </row>
    <row r="1311" spans="1:12" x14ac:dyDescent="0.15">
      <c r="A1311" s="240">
        <v>40302</v>
      </c>
      <c r="B1311" s="71" t="s">
        <v>795</v>
      </c>
      <c r="C1311" s="71" t="s">
        <v>796</v>
      </c>
      <c r="D1311" s="71">
        <v>186.94634432041994</v>
      </c>
      <c r="E1311" s="71">
        <v>4.3899999999999997</v>
      </c>
      <c r="F1311" s="71">
        <v>0</v>
      </c>
      <c r="G1311" s="71">
        <v>0</v>
      </c>
      <c r="H1311" s="71">
        <v>0</v>
      </c>
      <c r="I1311" s="71">
        <v>0</v>
      </c>
      <c r="J1311" s="71">
        <v>0</v>
      </c>
      <c r="K1311" s="71">
        <v>0</v>
      </c>
      <c r="L1311" s="241">
        <v>4</v>
      </c>
    </row>
    <row r="1312" spans="1:12" x14ac:dyDescent="0.15">
      <c r="A1312" s="240">
        <v>40309</v>
      </c>
      <c r="B1312" s="71" t="s">
        <v>795</v>
      </c>
      <c r="C1312" s="71" t="s">
        <v>796</v>
      </c>
      <c r="D1312" s="71">
        <v>179.85024599167903</v>
      </c>
      <c r="E1312" s="71">
        <v>4.3899999999999997</v>
      </c>
      <c r="F1312" s="71">
        <v>0</v>
      </c>
      <c r="G1312" s="71">
        <v>0</v>
      </c>
      <c r="H1312" s="71">
        <v>0</v>
      </c>
      <c r="I1312" s="71">
        <v>0</v>
      </c>
      <c r="J1312" s="71">
        <v>0</v>
      </c>
      <c r="K1312" s="71">
        <v>0</v>
      </c>
      <c r="L1312" s="241">
        <v>4</v>
      </c>
    </row>
    <row r="1313" spans="1:12" x14ac:dyDescent="0.15">
      <c r="A1313" s="240">
        <v>40316</v>
      </c>
      <c r="B1313" s="71" t="s">
        <v>795</v>
      </c>
      <c r="C1313" s="71" t="s">
        <v>796</v>
      </c>
      <c r="D1313" s="71">
        <v>133.85304723515088</v>
      </c>
      <c r="E1313" s="71">
        <v>3.84</v>
      </c>
      <c r="F1313" s="71">
        <v>0</v>
      </c>
      <c r="G1313" s="71">
        <v>0</v>
      </c>
      <c r="H1313" s="71">
        <v>0</v>
      </c>
      <c r="I1313" s="71">
        <v>0</v>
      </c>
      <c r="J1313" s="71">
        <v>0</v>
      </c>
      <c r="K1313" s="71">
        <v>0</v>
      </c>
      <c r="L1313" s="241">
        <v>4</v>
      </c>
    </row>
    <row r="1314" spans="1:12" x14ac:dyDescent="0.15">
      <c r="A1314" s="240">
        <v>40323</v>
      </c>
      <c r="B1314" s="71" t="s">
        <v>795</v>
      </c>
      <c r="C1314" s="71" t="s">
        <v>796</v>
      </c>
      <c r="D1314" s="71">
        <v>202.41878946949313</v>
      </c>
      <c r="E1314" s="71">
        <v>3.7515384620000001</v>
      </c>
      <c r="F1314" s="71">
        <v>0</v>
      </c>
      <c r="G1314" s="71">
        <v>0</v>
      </c>
      <c r="H1314" s="71">
        <v>0</v>
      </c>
      <c r="I1314" s="71">
        <v>0</v>
      </c>
      <c r="J1314" s="71">
        <v>0</v>
      </c>
      <c r="K1314" s="71">
        <v>0</v>
      </c>
      <c r="L1314" s="241">
        <v>4</v>
      </c>
    </row>
    <row r="1315" spans="1:12" x14ac:dyDescent="0.15">
      <c r="A1315" s="240">
        <v>40330</v>
      </c>
      <c r="B1315" s="71" t="s">
        <v>795</v>
      </c>
      <c r="C1315" s="71" t="s">
        <v>796</v>
      </c>
      <c r="D1315" s="71">
        <v>235.23401257871041</v>
      </c>
      <c r="E1315" s="71">
        <v>3.6757142859999998</v>
      </c>
      <c r="F1315" s="71">
        <v>0</v>
      </c>
      <c r="G1315" s="71">
        <v>0</v>
      </c>
      <c r="H1315" s="71">
        <v>0</v>
      </c>
      <c r="I1315" s="71">
        <v>0</v>
      </c>
      <c r="J1315" s="71">
        <v>0</v>
      </c>
      <c r="K1315" s="71">
        <v>0</v>
      </c>
      <c r="L1315" s="241">
        <v>4</v>
      </c>
    </row>
    <row r="1316" spans="1:12" x14ac:dyDescent="0.15">
      <c r="A1316" s="240">
        <v>40337</v>
      </c>
      <c r="B1316" s="71" t="s">
        <v>795</v>
      </c>
      <c r="C1316" s="71" t="s">
        <v>796</v>
      </c>
      <c r="D1316" s="71">
        <v>145.63805714012852</v>
      </c>
      <c r="E1316" s="71">
        <v>4.8042857139999997</v>
      </c>
      <c r="F1316" s="71">
        <v>0</v>
      </c>
      <c r="G1316" s="71">
        <v>0</v>
      </c>
      <c r="H1316" s="71">
        <v>0</v>
      </c>
      <c r="I1316" s="71">
        <v>0</v>
      </c>
      <c r="J1316" s="71">
        <v>0</v>
      </c>
      <c r="K1316" s="71">
        <v>0</v>
      </c>
      <c r="L1316" s="241">
        <v>4</v>
      </c>
    </row>
    <row r="1317" spans="1:12" x14ac:dyDescent="0.15">
      <c r="A1317" s="240">
        <v>40344</v>
      </c>
      <c r="B1317" s="71" t="s">
        <v>795</v>
      </c>
      <c r="C1317" s="71" t="s">
        <v>796</v>
      </c>
      <c r="D1317" s="71">
        <v>179.26461406059084</v>
      </c>
      <c r="E1317" s="71">
        <v>4.26</v>
      </c>
      <c r="F1317" s="71">
        <v>0</v>
      </c>
      <c r="G1317" s="71">
        <v>0</v>
      </c>
      <c r="H1317" s="71">
        <v>0</v>
      </c>
      <c r="I1317" s="71">
        <v>0</v>
      </c>
      <c r="J1317" s="71">
        <v>0</v>
      </c>
      <c r="K1317" s="71">
        <v>0</v>
      </c>
      <c r="L1317" s="241">
        <v>4</v>
      </c>
    </row>
    <row r="1318" spans="1:12" x14ac:dyDescent="0.15">
      <c r="A1318" s="240">
        <v>40351</v>
      </c>
      <c r="B1318" s="71" t="s">
        <v>795</v>
      </c>
      <c r="C1318" s="71" t="s">
        <v>796</v>
      </c>
      <c r="D1318" s="71">
        <v>220.79639164222675</v>
      </c>
      <c r="E1318" s="71">
        <v>4.6311764709999999</v>
      </c>
      <c r="F1318" s="71">
        <v>0</v>
      </c>
      <c r="G1318" s="71">
        <v>0</v>
      </c>
      <c r="H1318" s="71">
        <v>0</v>
      </c>
      <c r="I1318" s="71">
        <v>0</v>
      </c>
      <c r="J1318" s="71">
        <v>0</v>
      </c>
      <c r="K1318" s="71">
        <v>0</v>
      </c>
      <c r="L1318" s="241">
        <v>4</v>
      </c>
    </row>
    <row r="1319" spans="1:12" x14ac:dyDescent="0.15">
      <c r="A1319" s="240">
        <v>40358</v>
      </c>
      <c r="B1319" s="71" t="s">
        <v>795</v>
      </c>
      <c r="C1319" s="71" t="s">
        <v>796</v>
      </c>
      <c r="D1319" s="71">
        <v>199.02464789694321</v>
      </c>
      <c r="E1319" s="71">
        <v>4.6311764709999999</v>
      </c>
      <c r="F1319" s="71">
        <v>0</v>
      </c>
      <c r="G1319" s="71">
        <v>0</v>
      </c>
      <c r="H1319" s="71">
        <v>0</v>
      </c>
      <c r="I1319" s="71">
        <v>0</v>
      </c>
      <c r="J1319" s="71">
        <v>0</v>
      </c>
      <c r="K1319" s="71">
        <v>0</v>
      </c>
      <c r="L1319" s="241">
        <v>4</v>
      </c>
    </row>
    <row r="1320" spans="1:12" x14ac:dyDescent="0.15">
      <c r="A1320" s="240">
        <v>40365</v>
      </c>
      <c r="B1320" s="71" t="s">
        <v>795</v>
      </c>
      <c r="C1320" s="71" t="s">
        <v>796</v>
      </c>
      <c r="D1320" s="71">
        <v>113.13678335320107</v>
      </c>
      <c r="E1320" s="71">
        <v>4.4211764709999999</v>
      </c>
      <c r="F1320" s="71">
        <v>0</v>
      </c>
      <c r="G1320" s="71">
        <v>0</v>
      </c>
      <c r="H1320" s="71">
        <v>0</v>
      </c>
      <c r="I1320" s="71">
        <v>0</v>
      </c>
      <c r="J1320" s="71">
        <v>0</v>
      </c>
      <c r="K1320" s="71">
        <v>0</v>
      </c>
      <c r="L1320" s="241">
        <v>4</v>
      </c>
    </row>
    <row r="1321" spans="1:12" x14ac:dyDescent="0.15">
      <c r="A1321" s="240">
        <v>40372</v>
      </c>
      <c r="B1321" s="71" t="s">
        <v>795</v>
      </c>
      <c r="C1321" s="71" t="s">
        <v>796</v>
      </c>
      <c r="D1321" s="71">
        <v>158.69572929532657</v>
      </c>
      <c r="E1321" s="71">
        <v>4.0731250000000001</v>
      </c>
      <c r="F1321" s="71">
        <v>0</v>
      </c>
      <c r="G1321" s="71">
        <v>0</v>
      </c>
      <c r="H1321" s="71">
        <v>0</v>
      </c>
      <c r="I1321" s="71">
        <v>0</v>
      </c>
      <c r="J1321" s="71">
        <v>0</v>
      </c>
      <c r="K1321" s="71">
        <v>0</v>
      </c>
      <c r="L1321" s="241">
        <v>4</v>
      </c>
    </row>
    <row r="1322" spans="1:12" x14ac:dyDescent="0.15">
      <c r="A1322" s="240">
        <v>40302</v>
      </c>
      <c r="B1322" s="71" t="s">
        <v>795</v>
      </c>
      <c r="C1322" s="71" t="s">
        <v>797</v>
      </c>
      <c r="D1322" s="71">
        <v>202.14581668156771</v>
      </c>
      <c r="E1322" s="71">
        <v>4.5614285710000004</v>
      </c>
      <c r="F1322" s="71">
        <v>0</v>
      </c>
      <c r="G1322" s="71">
        <v>0</v>
      </c>
      <c r="H1322" s="71">
        <v>0</v>
      </c>
      <c r="I1322" s="71">
        <v>0</v>
      </c>
      <c r="J1322" s="71">
        <v>0</v>
      </c>
      <c r="K1322" s="71">
        <v>2</v>
      </c>
      <c r="L1322" s="241">
        <v>2</v>
      </c>
    </row>
    <row r="1323" spans="1:12" x14ac:dyDescent="0.15">
      <c r="A1323" s="240">
        <v>40309</v>
      </c>
      <c r="B1323" s="71" t="s">
        <v>795</v>
      </c>
      <c r="C1323" s="71" t="s">
        <v>797</v>
      </c>
      <c r="D1323" s="71">
        <v>52.213145785657815</v>
      </c>
      <c r="E1323" s="71">
        <v>4.5614285710000004</v>
      </c>
      <c r="F1323" s="71">
        <v>0</v>
      </c>
      <c r="G1323" s="71">
        <v>0</v>
      </c>
      <c r="H1323" s="71">
        <v>0</v>
      </c>
      <c r="I1323" s="71">
        <v>0</v>
      </c>
      <c r="J1323" s="71">
        <v>0</v>
      </c>
      <c r="K1323" s="71">
        <v>2</v>
      </c>
      <c r="L1323" s="241">
        <v>2</v>
      </c>
    </row>
    <row r="1324" spans="1:12" x14ac:dyDescent="0.15">
      <c r="A1324" s="240">
        <v>40316</v>
      </c>
      <c r="B1324" s="71" t="s">
        <v>795</v>
      </c>
      <c r="C1324" s="71" t="s">
        <v>797</v>
      </c>
      <c r="D1324" s="71">
        <v>207.0588104235799</v>
      </c>
      <c r="E1324" s="71">
        <v>3.918571429</v>
      </c>
      <c r="F1324" s="71">
        <v>0</v>
      </c>
      <c r="G1324" s="71">
        <v>0</v>
      </c>
      <c r="H1324" s="71">
        <v>0</v>
      </c>
      <c r="I1324" s="71">
        <v>0</v>
      </c>
      <c r="J1324" s="71">
        <v>0</v>
      </c>
      <c r="K1324" s="71">
        <v>2</v>
      </c>
      <c r="L1324" s="241">
        <v>2</v>
      </c>
    </row>
    <row r="1325" spans="1:12" x14ac:dyDescent="0.15">
      <c r="A1325" s="240">
        <v>40323</v>
      </c>
      <c r="B1325" s="71" t="s">
        <v>795</v>
      </c>
      <c r="C1325" s="71" t="s">
        <v>797</v>
      </c>
      <c r="D1325" s="71">
        <v>152.87623885689678</v>
      </c>
      <c r="E1325" s="71">
        <v>3.9066666670000001</v>
      </c>
      <c r="F1325" s="71">
        <v>0</v>
      </c>
      <c r="G1325" s="71">
        <v>0</v>
      </c>
      <c r="H1325" s="71">
        <v>0</v>
      </c>
      <c r="I1325" s="71">
        <v>0</v>
      </c>
      <c r="J1325" s="71">
        <v>0</v>
      </c>
      <c r="K1325" s="71">
        <v>2</v>
      </c>
      <c r="L1325" s="241">
        <v>2</v>
      </c>
    </row>
    <row r="1326" spans="1:12" x14ac:dyDescent="0.15">
      <c r="A1326" s="240">
        <v>40330</v>
      </c>
      <c r="B1326" s="71" t="s">
        <v>795</v>
      </c>
      <c r="C1326" s="71" t="s">
        <v>797</v>
      </c>
      <c r="D1326" s="71">
        <v>196.04716299730703</v>
      </c>
      <c r="E1326" s="71">
        <v>3.9066666670000001</v>
      </c>
      <c r="F1326" s="71">
        <v>0</v>
      </c>
      <c r="G1326" s="71">
        <v>0</v>
      </c>
      <c r="H1326" s="71">
        <v>0</v>
      </c>
      <c r="I1326" s="71">
        <v>0</v>
      </c>
      <c r="J1326" s="71">
        <v>0</v>
      </c>
      <c r="K1326" s="71">
        <v>2</v>
      </c>
      <c r="L1326" s="241">
        <v>2</v>
      </c>
    </row>
    <row r="1327" spans="1:12" x14ac:dyDescent="0.15">
      <c r="A1327" s="240">
        <v>40337</v>
      </c>
      <c r="B1327" s="71" t="s">
        <v>795</v>
      </c>
      <c r="C1327" s="71" t="s">
        <v>797</v>
      </c>
      <c r="D1327" s="71">
        <v>119.13768659840005</v>
      </c>
      <c r="E1327" s="71">
        <v>4.49</v>
      </c>
      <c r="F1327" s="71">
        <v>0</v>
      </c>
      <c r="G1327" s="71">
        <v>0</v>
      </c>
      <c r="H1327" s="71">
        <v>0</v>
      </c>
      <c r="I1327" s="71">
        <v>0</v>
      </c>
      <c r="J1327" s="71">
        <v>0</v>
      </c>
      <c r="K1327" s="71">
        <v>2</v>
      </c>
      <c r="L1327" s="241">
        <v>2</v>
      </c>
    </row>
    <row r="1328" spans="1:12" x14ac:dyDescent="0.15">
      <c r="A1328" s="240">
        <v>40344</v>
      </c>
      <c r="B1328" s="71" t="s">
        <v>795</v>
      </c>
      <c r="C1328" s="71" t="s">
        <v>797</v>
      </c>
      <c r="D1328" s="71">
        <v>195.47753057514362</v>
      </c>
      <c r="E1328" s="71">
        <v>4.5614285710000004</v>
      </c>
      <c r="F1328" s="71">
        <v>0</v>
      </c>
      <c r="G1328" s="71">
        <v>0</v>
      </c>
      <c r="H1328" s="71">
        <v>0</v>
      </c>
      <c r="I1328" s="71">
        <v>0</v>
      </c>
      <c r="J1328" s="71">
        <v>0</v>
      </c>
      <c r="K1328" s="71">
        <v>2</v>
      </c>
      <c r="L1328" s="241">
        <v>2</v>
      </c>
    </row>
    <row r="1329" spans="1:12" x14ac:dyDescent="0.15">
      <c r="A1329" s="240">
        <v>40351</v>
      </c>
      <c r="B1329" s="71" t="s">
        <v>795</v>
      </c>
      <c r="C1329" s="71" t="s">
        <v>797</v>
      </c>
      <c r="D1329" s="71">
        <v>225.25128268603089</v>
      </c>
      <c r="E1329" s="71">
        <v>4.4344444440000004</v>
      </c>
      <c r="F1329" s="71">
        <v>0</v>
      </c>
      <c r="G1329" s="71">
        <v>0</v>
      </c>
      <c r="H1329" s="71">
        <v>0</v>
      </c>
      <c r="I1329" s="71">
        <v>0</v>
      </c>
      <c r="J1329" s="71">
        <v>0</v>
      </c>
      <c r="K1329" s="71">
        <v>2</v>
      </c>
      <c r="L1329" s="241">
        <v>2</v>
      </c>
    </row>
    <row r="1330" spans="1:12" x14ac:dyDescent="0.15">
      <c r="A1330" s="240">
        <v>40358</v>
      </c>
      <c r="B1330" s="71" t="s">
        <v>795</v>
      </c>
      <c r="C1330" s="71" t="s">
        <v>797</v>
      </c>
      <c r="D1330" s="71">
        <v>114.94396178259787</v>
      </c>
      <c r="E1330" s="71">
        <v>4.49</v>
      </c>
      <c r="F1330" s="71">
        <v>0</v>
      </c>
      <c r="G1330" s="71">
        <v>0</v>
      </c>
      <c r="H1330" s="71">
        <v>0</v>
      </c>
      <c r="I1330" s="71">
        <v>0</v>
      </c>
      <c r="J1330" s="71">
        <v>0</v>
      </c>
      <c r="K1330" s="71">
        <v>2</v>
      </c>
      <c r="L1330" s="241">
        <v>2</v>
      </c>
    </row>
    <row r="1331" spans="1:12" x14ac:dyDescent="0.15">
      <c r="A1331" s="240">
        <v>40365</v>
      </c>
      <c r="B1331" s="71" t="s">
        <v>795</v>
      </c>
      <c r="C1331" s="71" t="s">
        <v>797</v>
      </c>
      <c r="D1331" s="71">
        <v>170.280205414481</v>
      </c>
      <c r="E1331" s="71">
        <v>4.3471428569999997</v>
      </c>
      <c r="F1331" s="71">
        <v>0</v>
      </c>
      <c r="G1331" s="71">
        <v>0</v>
      </c>
      <c r="H1331" s="71">
        <v>0</v>
      </c>
      <c r="I1331" s="71">
        <v>0</v>
      </c>
      <c r="J1331" s="71">
        <v>0</v>
      </c>
      <c r="K1331" s="71">
        <v>2</v>
      </c>
      <c r="L1331" s="241">
        <v>2</v>
      </c>
    </row>
    <row r="1332" spans="1:12" x14ac:dyDescent="0.15">
      <c r="A1332" s="240">
        <v>40372</v>
      </c>
      <c r="B1332" s="71" t="s">
        <v>795</v>
      </c>
      <c r="C1332" s="71" t="s">
        <v>797</v>
      </c>
      <c r="D1332" s="71">
        <v>223.10655945633962</v>
      </c>
      <c r="E1332" s="71">
        <v>4.3471428569999997</v>
      </c>
      <c r="F1332" s="71">
        <v>0</v>
      </c>
      <c r="G1332" s="71">
        <v>0</v>
      </c>
      <c r="H1332" s="71">
        <v>0</v>
      </c>
      <c r="I1332" s="71">
        <v>0</v>
      </c>
      <c r="J1332" s="71">
        <v>0</v>
      </c>
      <c r="K1332" s="71">
        <v>2</v>
      </c>
      <c r="L1332" s="241">
        <v>2</v>
      </c>
    </row>
    <row r="1333" spans="1:12" x14ac:dyDescent="0.15">
      <c r="A1333" s="240">
        <v>40302</v>
      </c>
      <c r="B1333" s="71" t="s">
        <v>795</v>
      </c>
      <c r="C1333" s="71" t="s">
        <v>798</v>
      </c>
      <c r="D1333" s="71">
        <v>237.39547845616289</v>
      </c>
      <c r="E1333" s="71">
        <v>4.6566666669999996</v>
      </c>
      <c r="F1333" s="71">
        <v>0</v>
      </c>
      <c r="G1333" s="71">
        <v>0</v>
      </c>
      <c r="H1333" s="71">
        <v>0</v>
      </c>
      <c r="I1333" s="71">
        <v>0</v>
      </c>
      <c r="J1333" s="71">
        <v>0</v>
      </c>
      <c r="K1333" s="71">
        <v>1</v>
      </c>
      <c r="L1333" s="241">
        <v>3</v>
      </c>
    </row>
    <row r="1334" spans="1:12" x14ac:dyDescent="0.15">
      <c r="A1334" s="240">
        <v>40309</v>
      </c>
      <c r="B1334" s="71" t="s">
        <v>795</v>
      </c>
      <c r="C1334" s="71" t="s">
        <v>798</v>
      </c>
      <c r="D1334" s="71">
        <v>127.58748598161851</v>
      </c>
      <c r="E1334" s="71">
        <v>4.6566666669999996</v>
      </c>
      <c r="F1334" s="71">
        <v>0</v>
      </c>
      <c r="G1334" s="71">
        <v>0</v>
      </c>
      <c r="H1334" s="71">
        <v>0</v>
      </c>
      <c r="I1334" s="71">
        <v>0</v>
      </c>
      <c r="J1334" s="71">
        <v>0</v>
      </c>
      <c r="K1334" s="71">
        <v>1</v>
      </c>
      <c r="L1334" s="241">
        <v>3</v>
      </c>
    </row>
    <row r="1335" spans="1:12" x14ac:dyDescent="0.15">
      <c r="A1335" s="240">
        <v>40316</v>
      </c>
      <c r="B1335" s="71" t="s">
        <v>795</v>
      </c>
      <c r="C1335" s="71" t="s">
        <v>798</v>
      </c>
      <c r="D1335" s="71">
        <v>225.12905589435766</v>
      </c>
      <c r="E1335" s="71">
        <v>4.0733333329999999</v>
      </c>
      <c r="F1335" s="71">
        <v>0</v>
      </c>
      <c r="G1335" s="71">
        <v>0</v>
      </c>
      <c r="H1335" s="71">
        <v>0</v>
      </c>
      <c r="I1335" s="71">
        <v>0</v>
      </c>
      <c r="J1335" s="71">
        <v>0</v>
      </c>
      <c r="K1335" s="71">
        <v>1</v>
      </c>
      <c r="L1335" s="241">
        <v>3</v>
      </c>
    </row>
    <row r="1336" spans="1:12" x14ac:dyDescent="0.15">
      <c r="A1336" s="240">
        <v>40323</v>
      </c>
      <c r="B1336" s="71" t="s">
        <v>795</v>
      </c>
      <c r="C1336" s="71" t="s">
        <v>798</v>
      </c>
      <c r="D1336" s="71">
        <v>180.17531816690257</v>
      </c>
      <c r="E1336" s="71">
        <v>4.0733333329999999</v>
      </c>
      <c r="F1336" s="71">
        <v>0</v>
      </c>
      <c r="G1336" s="71">
        <v>0</v>
      </c>
      <c r="H1336" s="71">
        <v>0</v>
      </c>
      <c r="I1336" s="71">
        <v>0</v>
      </c>
      <c r="J1336" s="71">
        <v>0</v>
      </c>
      <c r="K1336" s="71">
        <v>1</v>
      </c>
      <c r="L1336" s="241">
        <v>3</v>
      </c>
    </row>
    <row r="1337" spans="1:12" x14ac:dyDescent="0.15">
      <c r="A1337" s="240">
        <v>40330</v>
      </c>
      <c r="B1337" s="71" t="s">
        <v>795</v>
      </c>
      <c r="C1337" s="71" t="s">
        <v>798</v>
      </c>
      <c r="D1337" s="71">
        <v>243.54637923742172</v>
      </c>
      <c r="E1337" s="71">
        <v>3.99</v>
      </c>
      <c r="F1337" s="71">
        <v>0</v>
      </c>
      <c r="G1337" s="71">
        <v>0</v>
      </c>
      <c r="H1337" s="71">
        <v>0</v>
      </c>
      <c r="I1337" s="71">
        <v>0</v>
      </c>
      <c r="J1337" s="71">
        <v>0</v>
      </c>
      <c r="K1337" s="71">
        <v>1</v>
      </c>
      <c r="L1337" s="241">
        <v>3</v>
      </c>
    </row>
    <row r="1338" spans="1:12" x14ac:dyDescent="0.15">
      <c r="A1338" s="240">
        <v>40337</v>
      </c>
      <c r="B1338" s="71" t="s">
        <v>795</v>
      </c>
      <c r="C1338" s="71" t="s">
        <v>798</v>
      </c>
      <c r="D1338" s="71">
        <v>237.60447921304112</v>
      </c>
      <c r="E1338" s="71">
        <v>4.5614285710000004</v>
      </c>
      <c r="F1338" s="71">
        <v>0</v>
      </c>
      <c r="G1338" s="71">
        <v>0</v>
      </c>
      <c r="H1338" s="71">
        <v>0</v>
      </c>
      <c r="I1338" s="71">
        <v>0</v>
      </c>
      <c r="J1338" s="71">
        <v>0</v>
      </c>
      <c r="K1338" s="71">
        <v>1</v>
      </c>
      <c r="L1338" s="241">
        <v>3</v>
      </c>
    </row>
    <row r="1339" spans="1:12" x14ac:dyDescent="0.15">
      <c r="A1339" s="240">
        <v>40344</v>
      </c>
      <c r="B1339" s="71" t="s">
        <v>795</v>
      </c>
      <c r="C1339" s="71" t="s">
        <v>798</v>
      </c>
      <c r="D1339" s="71">
        <v>191.12372260382779</v>
      </c>
      <c r="E1339" s="71">
        <v>3.99</v>
      </c>
      <c r="F1339" s="71">
        <v>0</v>
      </c>
      <c r="G1339" s="71">
        <v>0</v>
      </c>
      <c r="H1339" s="71">
        <v>0</v>
      </c>
      <c r="I1339" s="71">
        <v>0</v>
      </c>
      <c r="J1339" s="71">
        <v>0</v>
      </c>
      <c r="K1339" s="71">
        <v>1</v>
      </c>
      <c r="L1339" s="241">
        <v>3</v>
      </c>
    </row>
    <row r="1340" spans="1:12" x14ac:dyDescent="0.15">
      <c r="A1340" s="240">
        <v>40351</v>
      </c>
      <c r="B1340" s="71" t="s">
        <v>795</v>
      </c>
      <c r="C1340" s="71" t="s">
        <v>798</v>
      </c>
      <c r="D1340" s="71">
        <v>254.32043545714106</v>
      </c>
      <c r="E1340" s="71">
        <v>3.99</v>
      </c>
      <c r="F1340" s="71">
        <v>0</v>
      </c>
      <c r="G1340" s="71">
        <v>0</v>
      </c>
      <c r="H1340" s="71">
        <v>0</v>
      </c>
      <c r="I1340" s="71">
        <v>0</v>
      </c>
      <c r="J1340" s="71">
        <v>0</v>
      </c>
      <c r="K1340" s="71">
        <v>1</v>
      </c>
      <c r="L1340" s="241">
        <v>3</v>
      </c>
    </row>
    <row r="1341" spans="1:12" x14ac:dyDescent="0.15">
      <c r="A1341" s="240">
        <v>40358</v>
      </c>
      <c r="B1341" s="71" t="s">
        <v>795</v>
      </c>
      <c r="C1341" s="71" t="s">
        <v>798</v>
      </c>
      <c r="D1341" s="71">
        <v>217.85736718097553</v>
      </c>
      <c r="E1341" s="71">
        <v>3.99</v>
      </c>
      <c r="F1341" s="71">
        <v>0</v>
      </c>
      <c r="G1341" s="71">
        <v>0</v>
      </c>
      <c r="H1341" s="71">
        <v>0</v>
      </c>
      <c r="I1341" s="71">
        <v>0</v>
      </c>
      <c r="J1341" s="71">
        <v>0</v>
      </c>
      <c r="K1341" s="71">
        <v>1</v>
      </c>
      <c r="L1341" s="241">
        <v>3</v>
      </c>
    </row>
    <row r="1342" spans="1:12" x14ac:dyDescent="0.15">
      <c r="A1342" s="240">
        <v>40365</v>
      </c>
      <c r="B1342" s="71" t="s">
        <v>795</v>
      </c>
      <c r="C1342" s="71" t="s">
        <v>798</v>
      </c>
      <c r="D1342" s="71">
        <v>200.95126772413698</v>
      </c>
      <c r="E1342" s="71">
        <v>4.3899999999999997</v>
      </c>
      <c r="F1342" s="71">
        <v>0</v>
      </c>
      <c r="G1342" s="71">
        <v>0</v>
      </c>
      <c r="H1342" s="71">
        <v>0</v>
      </c>
      <c r="I1342" s="71">
        <v>0</v>
      </c>
      <c r="J1342" s="71">
        <v>0</v>
      </c>
      <c r="K1342" s="71">
        <v>1</v>
      </c>
      <c r="L1342" s="241">
        <v>3</v>
      </c>
    </row>
    <row r="1343" spans="1:12" x14ac:dyDescent="0.15">
      <c r="A1343" s="240">
        <v>40372</v>
      </c>
      <c r="B1343" s="71" t="s">
        <v>795</v>
      </c>
      <c r="C1343" s="71" t="s">
        <v>798</v>
      </c>
      <c r="D1343" s="71">
        <v>120.85052045059405</v>
      </c>
      <c r="E1343" s="71">
        <v>4.3899999999999997</v>
      </c>
      <c r="F1343" s="71">
        <v>0</v>
      </c>
      <c r="G1343" s="71">
        <v>0</v>
      </c>
      <c r="H1343" s="71">
        <v>0</v>
      </c>
      <c r="I1343" s="71">
        <v>0</v>
      </c>
      <c r="J1343" s="71">
        <v>0</v>
      </c>
      <c r="K1343" s="71">
        <v>1</v>
      </c>
      <c r="L1343" s="241">
        <v>3</v>
      </c>
    </row>
    <row r="1344" spans="1:12" x14ac:dyDescent="0.15">
      <c r="A1344" s="240">
        <v>40302</v>
      </c>
      <c r="B1344" s="71" t="s">
        <v>795</v>
      </c>
      <c r="C1344" s="71" t="s">
        <v>799</v>
      </c>
      <c r="D1344" s="71">
        <v>273.49382700597391</v>
      </c>
      <c r="E1344" s="71">
        <v>4.3899999999999997</v>
      </c>
      <c r="F1344" s="71">
        <v>0</v>
      </c>
      <c r="G1344" s="71">
        <v>0</v>
      </c>
      <c r="H1344" s="71">
        <v>0</v>
      </c>
      <c r="I1344" s="71">
        <v>0</v>
      </c>
      <c r="J1344" s="71">
        <v>0</v>
      </c>
      <c r="K1344" s="71">
        <v>0</v>
      </c>
      <c r="L1344" s="241">
        <v>5</v>
      </c>
    </row>
    <row r="1345" spans="1:12" x14ac:dyDescent="0.15">
      <c r="A1345" s="240">
        <v>40309</v>
      </c>
      <c r="B1345" s="71" t="s">
        <v>795</v>
      </c>
      <c r="C1345" s="71" t="s">
        <v>799</v>
      </c>
      <c r="D1345" s="71">
        <v>92.088580705182878</v>
      </c>
      <c r="E1345" s="71">
        <v>4.3899999999999997</v>
      </c>
      <c r="F1345" s="71">
        <v>0</v>
      </c>
      <c r="G1345" s="71">
        <v>0</v>
      </c>
      <c r="H1345" s="71">
        <v>0</v>
      </c>
      <c r="I1345" s="71">
        <v>0</v>
      </c>
      <c r="J1345" s="71">
        <v>0</v>
      </c>
      <c r="K1345" s="71">
        <v>0</v>
      </c>
      <c r="L1345" s="241">
        <v>5</v>
      </c>
    </row>
    <row r="1346" spans="1:12" x14ac:dyDescent="0.15">
      <c r="A1346" s="240">
        <v>40316</v>
      </c>
      <c r="B1346" s="71" t="s">
        <v>795</v>
      </c>
      <c r="C1346" s="71" t="s">
        <v>799</v>
      </c>
      <c r="D1346" s="71">
        <v>213.7508877518427</v>
      </c>
      <c r="E1346" s="71">
        <v>3.84</v>
      </c>
      <c r="F1346" s="71">
        <v>0</v>
      </c>
      <c r="G1346" s="71">
        <v>0</v>
      </c>
      <c r="H1346" s="71">
        <v>0</v>
      </c>
      <c r="I1346" s="71">
        <v>0</v>
      </c>
      <c r="J1346" s="71">
        <v>0</v>
      </c>
      <c r="K1346" s="71">
        <v>0</v>
      </c>
      <c r="L1346" s="241">
        <v>5</v>
      </c>
    </row>
    <row r="1347" spans="1:12" x14ac:dyDescent="0.15">
      <c r="A1347" s="240">
        <v>40323</v>
      </c>
      <c r="B1347" s="71" t="s">
        <v>795</v>
      </c>
      <c r="C1347" s="71" t="s">
        <v>799</v>
      </c>
      <c r="D1347" s="71">
        <v>132.54348785375919</v>
      </c>
      <c r="E1347" s="71">
        <v>3.84</v>
      </c>
      <c r="F1347" s="71">
        <v>0</v>
      </c>
      <c r="G1347" s="71">
        <v>0</v>
      </c>
      <c r="H1347" s="71">
        <v>0</v>
      </c>
      <c r="I1347" s="71">
        <v>0</v>
      </c>
      <c r="J1347" s="71">
        <v>0</v>
      </c>
      <c r="K1347" s="71">
        <v>0</v>
      </c>
      <c r="L1347" s="241">
        <v>5</v>
      </c>
    </row>
    <row r="1348" spans="1:12" x14ac:dyDescent="0.15">
      <c r="A1348" s="240">
        <v>40330</v>
      </c>
      <c r="B1348" s="71" t="s">
        <v>795</v>
      </c>
      <c r="C1348" s="71" t="s">
        <v>799</v>
      </c>
      <c r="D1348" s="71">
        <v>218.02627803729501</v>
      </c>
      <c r="E1348" s="71">
        <v>3.9445454550000001</v>
      </c>
      <c r="F1348" s="71">
        <v>0</v>
      </c>
      <c r="G1348" s="71">
        <v>0</v>
      </c>
      <c r="H1348" s="71">
        <v>0</v>
      </c>
      <c r="I1348" s="71">
        <v>0</v>
      </c>
      <c r="J1348" s="71">
        <v>0</v>
      </c>
      <c r="K1348" s="71">
        <v>0</v>
      </c>
      <c r="L1348" s="241">
        <v>5</v>
      </c>
    </row>
    <row r="1349" spans="1:12" x14ac:dyDescent="0.15">
      <c r="A1349" s="240">
        <v>40337</v>
      </c>
      <c r="B1349" s="71" t="s">
        <v>795</v>
      </c>
      <c r="C1349" s="71" t="s">
        <v>799</v>
      </c>
      <c r="D1349" s="71">
        <v>227.033600200477</v>
      </c>
      <c r="E1349" s="71">
        <v>4.7172727270000001</v>
      </c>
      <c r="F1349" s="71">
        <v>0</v>
      </c>
      <c r="G1349" s="71">
        <v>0</v>
      </c>
      <c r="H1349" s="71">
        <v>0</v>
      </c>
      <c r="I1349" s="71">
        <v>0</v>
      </c>
      <c r="J1349" s="71">
        <v>0</v>
      </c>
      <c r="K1349" s="71">
        <v>0</v>
      </c>
      <c r="L1349" s="241">
        <v>5</v>
      </c>
    </row>
    <row r="1350" spans="1:12" x14ac:dyDescent="0.15">
      <c r="A1350" s="240">
        <v>40344</v>
      </c>
      <c r="B1350" s="71" t="s">
        <v>795</v>
      </c>
      <c r="C1350" s="71" t="s">
        <v>799</v>
      </c>
      <c r="D1350" s="71">
        <v>85.514249671789258</v>
      </c>
      <c r="E1350" s="71">
        <v>4.7172727270000001</v>
      </c>
      <c r="F1350" s="71">
        <v>0</v>
      </c>
      <c r="G1350" s="71">
        <v>0</v>
      </c>
      <c r="H1350" s="71">
        <v>0</v>
      </c>
      <c r="I1350" s="71">
        <v>0</v>
      </c>
      <c r="J1350" s="71">
        <v>0</v>
      </c>
      <c r="K1350" s="71">
        <v>0</v>
      </c>
      <c r="L1350" s="241">
        <v>5</v>
      </c>
    </row>
    <row r="1351" spans="1:12" x14ac:dyDescent="0.15">
      <c r="A1351" s="240">
        <v>40351</v>
      </c>
      <c r="B1351" s="71" t="s">
        <v>795</v>
      </c>
      <c r="C1351" s="71" t="s">
        <v>799</v>
      </c>
      <c r="D1351" s="71">
        <v>126.2558412824357</v>
      </c>
      <c r="E1351" s="71">
        <v>4.7172727270000001</v>
      </c>
      <c r="F1351" s="71">
        <v>0</v>
      </c>
      <c r="G1351" s="71">
        <v>0</v>
      </c>
      <c r="H1351" s="71">
        <v>0</v>
      </c>
      <c r="I1351" s="71">
        <v>0</v>
      </c>
      <c r="J1351" s="71">
        <v>0</v>
      </c>
      <c r="K1351" s="71">
        <v>0</v>
      </c>
      <c r="L1351" s="241">
        <v>5</v>
      </c>
    </row>
    <row r="1352" spans="1:12" x14ac:dyDescent="0.15">
      <c r="A1352" s="240">
        <v>40358</v>
      </c>
      <c r="B1352" s="71" t="s">
        <v>795</v>
      </c>
      <c r="C1352" s="71" t="s">
        <v>799</v>
      </c>
      <c r="D1352" s="71">
        <v>201.41865996004589</v>
      </c>
      <c r="E1352" s="71">
        <v>4.7172727270000001</v>
      </c>
      <c r="F1352" s="71">
        <v>0</v>
      </c>
      <c r="G1352" s="71">
        <v>0</v>
      </c>
      <c r="H1352" s="71">
        <v>0</v>
      </c>
      <c r="I1352" s="71">
        <v>0</v>
      </c>
      <c r="J1352" s="71">
        <v>0</v>
      </c>
      <c r="K1352" s="71">
        <v>0</v>
      </c>
      <c r="L1352" s="241">
        <v>5</v>
      </c>
    </row>
    <row r="1353" spans="1:12" x14ac:dyDescent="0.15">
      <c r="A1353" s="240">
        <v>40365</v>
      </c>
      <c r="B1353" s="71" t="s">
        <v>795</v>
      </c>
      <c r="C1353" s="71" t="s">
        <v>799</v>
      </c>
      <c r="D1353" s="71">
        <v>108.88387293745161</v>
      </c>
      <c r="E1353" s="71">
        <v>4.5354545450000003</v>
      </c>
      <c r="F1353" s="71">
        <v>0</v>
      </c>
      <c r="G1353" s="71">
        <v>0</v>
      </c>
      <c r="H1353" s="71">
        <v>0</v>
      </c>
      <c r="I1353" s="71">
        <v>0</v>
      </c>
      <c r="J1353" s="71">
        <v>0</v>
      </c>
      <c r="K1353" s="71">
        <v>0</v>
      </c>
      <c r="L1353" s="241">
        <v>5</v>
      </c>
    </row>
    <row r="1354" spans="1:12" x14ac:dyDescent="0.15">
      <c r="A1354" s="240">
        <v>40372</v>
      </c>
      <c r="B1354" s="71" t="s">
        <v>795</v>
      </c>
      <c r="C1354" s="71" t="s">
        <v>799</v>
      </c>
      <c r="D1354" s="71">
        <v>206.90462914242838</v>
      </c>
      <c r="E1354" s="71">
        <v>4.5354545450000003</v>
      </c>
      <c r="F1354" s="71">
        <v>0</v>
      </c>
      <c r="G1354" s="71">
        <v>0</v>
      </c>
      <c r="H1354" s="71">
        <v>0</v>
      </c>
      <c r="I1354" s="71">
        <v>0</v>
      </c>
      <c r="J1354" s="71">
        <v>0</v>
      </c>
      <c r="K1354" s="71">
        <v>0</v>
      </c>
      <c r="L1354" s="241">
        <v>5</v>
      </c>
    </row>
    <row r="1355" spans="1:12" x14ac:dyDescent="0.15">
      <c r="A1355" s="240">
        <v>40302</v>
      </c>
      <c r="B1355" s="71" t="s">
        <v>795</v>
      </c>
      <c r="C1355" s="71" t="s">
        <v>800</v>
      </c>
      <c r="D1355" s="71">
        <v>131.66975301436872</v>
      </c>
      <c r="E1355" s="71">
        <v>3.99</v>
      </c>
      <c r="F1355" s="71">
        <v>0</v>
      </c>
      <c r="G1355" s="71">
        <v>0</v>
      </c>
      <c r="H1355" s="71">
        <v>0</v>
      </c>
      <c r="I1355" s="71">
        <v>0</v>
      </c>
      <c r="J1355" s="71">
        <v>0</v>
      </c>
      <c r="K1355" s="71">
        <v>2</v>
      </c>
      <c r="L1355" s="241">
        <v>1</v>
      </c>
    </row>
    <row r="1356" spans="1:12" x14ac:dyDescent="0.15">
      <c r="A1356" s="240">
        <v>40309</v>
      </c>
      <c r="B1356" s="71" t="s">
        <v>795</v>
      </c>
      <c r="C1356" s="71" t="s">
        <v>800</v>
      </c>
      <c r="D1356" s="71">
        <v>140.28213301703792</v>
      </c>
      <c r="E1356" s="71">
        <v>3.99</v>
      </c>
      <c r="F1356" s="71">
        <v>0</v>
      </c>
      <c r="G1356" s="71">
        <v>0</v>
      </c>
      <c r="H1356" s="71">
        <v>0</v>
      </c>
      <c r="I1356" s="71">
        <v>0</v>
      </c>
      <c r="J1356" s="71">
        <v>0</v>
      </c>
      <c r="K1356" s="71">
        <v>2</v>
      </c>
      <c r="L1356" s="241">
        <v>1</v>
      </c>
    </row>
    <row r="1357" spans="1:12" x14ac:dyDescent="0.15">
      <c r="A1357" s="240">
        <v>40316</v>
      </c>
      <c r="B1357" s="71" t="s">
        <v>795</v>
      </c>
      <c r="C1357" s="71" t="s">
        <v>800</v>
      </c>
      <c r="D1357" s="71">
        <v>187.40270000237732</v>
      </c>
      <c r="E1357" s="71">
        <v>3.74</v>
      </c>
      <c r="F1357" s="71">
        <v>0</v>
      </c>
      <c r="G1357" s="71">
        <v>0</v>
      </c>
      <c r="H1357" s="71">
        <v>0</v>
      </c>
      <c r="I1357" s="71">
        <v>0</v>
      </c>
      <c r="J1357" s="71">
        <v>0</v>
      </c>
      <c r="K1357" s="71">
        <v>2</v>
      </c>
      <c r="L1357" s="241">
        <v>1</v>
      </c>
    </row>
    <row r="1358" spans="1:12" x14ac:dyDescent="0.15">
      <c r="A1358" s="240">
        <v>40323</v>
      </c>
      <c r="B1358" s="71" t="s">
        <v>795</v>
      </c>
      <c r="C1358" s="71" t="s">
        <v>800</v>
      </c>
      <c r="D1358" s="71">
        <v>190.10765770326026</v>
      </c>
      <c r="E1358" s="71">
        <v>3.74</v>
      </c>
      <c r="F1358" s="71">
        <v>0</v>
      </c>
      <c r="G1358" s="71">
        <v>0</v>
      </c>
      <c r="H1358" s="71">
        <v>0</v>
      </c>
      <c r="I1358" s="71">
        <v>0</v>
      </c>
      <c r="J1358" s="71">
        <v>0</v>
      </c>
      <c r="K1358" s="71">
        <v>2</v>
      </c>
      <c r="L1358" s="241">
        <v>1</v>
      </c>
    </row>
    <row r="1359" spans="1:12" x14ac:dyDescent="0.15">
      <c r="A1359" s="240">
        <v>40330</v>
      </c>
      <c r="B1359" s="71" t="s">
        <v>795</v>
      </c>
      <c r="C1359" s="71" t="s">
        <v>800</v>
      </c>
      <c r="D1359" s="71">
        <v>148.66909476520459</v>
      </c>
      <c r="E1359" s="71">
        <v>3.74</v>
      </c>
      <c r="F1359" s="71">
        <v>0</v>
      </c>
      <c r="G1359" s="71">
        <v>0</v>
      </c>
      <c r="H1359" s="71">
        <v>0</v>
      </c>
      <c r="I1359" s="71">
        <v>0</v>
      </c>
      <c r="J1359" s="71">
        <v>0</v>
      </c>
      <c r="K1359" s="71">
        <v>2</v>
      </c>
      <c r="L1359" s="241">
        <v>1</v>
      </c>
    </row>
    <row r="1360" spans="1:12" x14ac:dyDescent="0.15">
      <c r="A1360" s="240">
        <v>40337</v>
      </c>
      <c r="B1360" s="71" t="s">
        <v>795</v>
      </c>
      <c r="C1360" s="71" t="s">
        <v>800</v>
      </c>
      <c r="D1360" s="71">
        <v>174.01389194140611</v>
      </c>
      <c r="E1360" s="71">
        <v>4.4344444440000004</v>
      </c>
      <c r="F1360" s="71">
        <v>0</v>
      </c>
      <c r="G1360" s="71">
        <v>0</v>
      </c>
      <c r="H1360" s="71">
        <v>0</v>
      </c>
      <c r="I1360" s="71">
        <v>0</v>
      </c>
      <c r="J1360" s="71">
        <v>0</v>
      </c>
      <c r="K1360" s="71">
        <v>2</v>
      </c>
      <c r="L1360" s="241">
        <v>1</v>
      </c>
    </row>
    <row r="1361" spans="1:12" x14ac:dyDescent="0.15">
      <c r="A1361" s="240">
        <v>40344</v>
      </c>
      <c r="B1361" s="71" t="s">
        <v>795</v>
      </c>
      <c r="C1361" s="71" t="s">
        <v>800</v>
      </c>
      <c r="D1361" s="71">
        <v>230.16780940285602</v>
      </c>
      <c r="E1361" s="71">
        <v>3.99</v>
      </c>
      <c r="F1361" s="71">
        <v>0</v>
      </c>
      <c r="G1361" s="71">
        <v>0</v>
      </c>
      <c r="H1361" s="71">
        <v>0</v>
      </c>
      <c r="I1361" s="71">
        <v>0</v>
      </c>
      <c r="J1361" s="71">
        <v>0</v>
      </c>
      <c r="K1361" s="71">
        <v>2</v>
      </c>
      <c r="L1361" s="241">
        <v>1</v>
      </c>
    </row>
    <row r="1362" spans="1:12" x14ac:dyDescent="0.15">
      <c r="A1362" s="240">
        <v>40351</v>
      </c>
      <c r="B1362" s="71" t="s">
        <v>795</v>
      </c>
      <c r="C1362" s="71" t="s">
        <v>800</v>
      </c>
      <c r="D1362" s="71">
        <v>103.5966979343234</v>
      </c>
      <c r="E1362" s="71">
        <v>3.99</v>
      </c>
      <c r="F1362" s="71">
        <v>0</v>
      </c>
      <c r="G1362" s="71">
        <v>0</v>
      </c>
      <c r="H1362" s="71">
        <v>0</v>
      </c>
      <c r="I1362" s="71">
        <v>0</v>
      </c>
      <c r="J1362" s="71">
        <v>0</v>
      </c>
      <c r="K1362" s="71">
        <v>2</v>
      </c>
      <c r="L1362" s="241">
        <v>1</v>
      </c>
    </row>
    <row r="1363" spans="1:12" x14ac:dyDescent="0.15">
      <c r="A1363" s="240">
        <v>40358</v>
      </c>
      <c r="B1363" s="71" t="s">
        <v>795</v>
      </c>
      <c r="C1363" s="71" t="s">
        <v>800</v>
      </c>
      <c r="D1363" s="71">
        <v>181.25127564666602</v>
      </c>
      <c r="E1363" s="71">
        <v>3.99</v>
      </c>
      <c r="F1363" s="71">
        <v>0</v>
      </c>
      <c r="G1363" s="71">
        <v>0</v>
      </c>
      <c r="H1363" s="71">
        <v>0</v>
      </c>
      <c r="I1363" s="71">
        <v>0</v>
      </c>
      <c r="J1363" s="71">
        <v>0</v>
      </c>
      <c r="K1363" s="71">
        <v>2</v>
      </c>
      <c r="L1363" s="241">
        <v>1</v>
      </c>
    </row>
    <row r="1364" spans="1:12" x14ac:dyDescent="0.15">
      <c r="A1364" s="240">
        <v>40365</v>
      </c>
      <c r="B1364" s="71" t="s">
        <v>795</v>
      </c>
      <c r="C1364" s="71" t="s">
        <v>800</v>
      </c>
      <c r="D1364" s="71">
        <v>134.42582676456578</v>
      </c>
      <c r="E1364" s="71">
        <v>4.59</v>
      </c>
      <c r="F1364" s="71">
        <v>0</v>
      </c>
      <c r="G1364" s="71">
        <v>0</v>
      </c>
      <c r="H1364" s="71">
        <v>0</v>
      </c>
      <c r="I1364" s="71">
        <v>0</v>
      </c>
      <c r="J1364" s="71">
        <v>0</v>
      </c>
      <c r="K1364" s="71">
        <v>2</v>
      </c>
      <c r="L1364" s="241">
        <v>1</v>
      </c>
    </row>
    <row r="1365" spans="1:12" x14ac:dyDescent="0.15">
      <c r="A1365" s="240">
        <v>40372</v>
      </c>
      <c r="B1365" s="71" t="s">
        <v>795</v>
      </c>
      <c r="C1365" s="71" t="s">
        <v>800</v>
      </c>
      <c r="D1365" s="71">
        <v>143.39206059961762</v>
      </c>
      <c r="E1365" s="71">
        <v>4.59</v>
      </c>
      <c r="F1365" s="71">
        <v>0</v>
      </c>
      <c r="G1365" s="71">
        <v>0</v>
      </c>
      <c r="H1365" s="71">
        <v>0</v>
      </c>
      <c r="I1365" s="71">
        <v>0</v>
      </c>
      <c r="J1365" s="71">
        <v>0</v>
      </c>
      <c r="K1365" s="71">
        <v>2</v>
      </c>
      <c r="L1365" s="241">
        <v>1</v>
      </c>
    </row>
    <row r="1366" spans="1:12" x14ac:dyDescent="0.15">
      <c r="A1366" s="240">
        <v>40302</v>
      </c>
      <c r="B1366" s="71" t="s">
        <v>795</v>
      </c>
      <c r="C1366" s="71" t="s">
        <v>801</v>
      </c>
      <c r="D1366" s="71">
        <v>136.50867259413042</v>
      </c>
      <c r="E1366" s="71">
        <v>3.99</v>
      </c>
      <c r="F1366" s="71">
        <v>0</v>
      </c>
      <c r="G1366" s="71">
        <v>0</v>
      </c>
      <c r="H1366" s="71">
        <v>0</v>
      </c>
      <c r="I1366" s="71">
        <v>0</v>
      </c>
      <c r="J1366" s="71">
        <v>0</v>
      </c>
      <c r="K1366" s="71">
        <v>1</v>
      </c>
      <c r="L1366" s="241">
        <v>1</v>
      </c>
    </row>
    <row r="1367" spans="1:12" x14ac:dyDescent="0.15">
      <c r="A1367" s="240">
        <v>40309</v>
      </c>
      <c r="B1367" s="71" t="s">
        <v>795</v>
      </c>
      <c r="C1367" s="71" t="s">
        <v>801</v>
      </c>
      <c r="D1367" s="71">
        <v>221.58173422450722</v>
      </c>
      <c r="E1367" s="71">
        <v>3.99</v>
      </c>
      <c r="F1367" s="71">
        <v>0</v>
      </c>
      <c r="G1367" s="71">
        <v>0</v>
      </c>
      <c r="H1367" s="71">
        <v>0</v>
      </c>
      <c r="I1367" s="71">
        <v>0</v>
      </c>
      <c r="J1367" s="71">
        <v>0</v>
      </c>
      <c r="K1367" s="71">
        <v>1</v>
      </c>
      <c r="L1367" s="241">
        <v>1</v>
      </c>
    </row>
    <row r="1368" spans="1:12" x14ac:dyDescent="0.15">
      <c r="A1368" s="240">
        <v>40316</v>
      </c>
      <c r="B1368" s="71" t="s">
        <v>795</v>
      </c>
      <c r="C1368" s="71" t="s">
        <v>801</v>
      </c>
      <c r="D1368" s="71">
        <v>231.25145156130358</v>
      </c>
      <c r="E1368" s="71">
        <v>3.7757142859999999</v>
      </c>
      <c r="F1368" s="71">
        <v>0</v>
      </c>
      <c r="G1368" s="71">
        <v>0</v>
      </c>
      <c r="H1368" s="71">
        <v>0</v>
      </c>
      <c r="I1368" s="71">
        <v>0</v>
      </c>
      <c r="J1368" s="71">
        <v>0</v>
      </c>
      <c r="K1368" s="71">
        <v>1</v>
      </c>
      <c r="L1368" s="241">
        <v>1</v>
      </c>
    </row>
    <row r="1369" spans="1:12" x14ac:dyDescent="0.15">
      <c r="A1369" s="240">
        <v>40323</v>
      </c>
      <c r="B1369" s="71" t="s">
        <v>795</v>
      </c>
      <c r="C1369" s="71" t="s">
        <v>801</v>
      </c>
      <c r="D1369" s="71">
        <v>136.01133611519785</v>
      </c>
      <c r="E1369" s="71">
        <v>3.7757142859999999</v>
      </c>
      <c r="F1369" s="71">
        <v>0</v>
      </c>
      <c r="G1369" s="71">
        <v>0</v>
      </c>
      <c r="H1369" s="71">
        <v>0</v>
      </c>
      <c r="I1369" s="71">
        <v>0</v>
      </c>
      <c r="J1369" s="71">
        <v>0</v>
      </c>
      <c r="K1369" s="71">
        <v>1</v>
      </c>
      <c r="L1369" s="241">
        <v>1</v>
      </c>
    </row>
    <row r="1370" spans="1:12" x14ac:dyDescent="0.15">
      <c r="A1370" s="240">
        <v>40330</v>
      </c>
      <c r="B1370" s="71" t="s">
        <v>795</v>
      </c>
      <c r="C1370" s="71" t="s">
        <v>801</v>
      </c>
      <c r="D1370" s="71">
        <v>213.82001807499972</v>
      </c>
      <c r="E1370" s="71">
        <v>3.7042857140000001</v>
      </c>
      <c r="F1370" s="71">
        <v>0</v>
      </c>
      <c r="G1370" s="71">
        <v>0</v>
      </c>
      <c r="H1370" s="71">
        <v>0</v>
      </c>
      <c r="I1370" s="71">
        <v>0</v>
      </c>
      <c r="J1370" s="71">
        <v>0</v>
      </c>
      <c r="K1370" s="71">
        <v>1</v>
      </c>
      <c r="L1370" s="241">
        <v>1</v>
      </c>
    </row>
    <row r="1371" spans="1:12" x14ac:dyDescent="0.15">
      <c r="A1371" s="240">
        <v>40337</v>
      </c>
      <c r="B1371" s="71" t="s">
        <v>795</v>
      </c>
      <c r="C1371" s="71" t="s">
        <v>801</v>
      </c>
      <c r="D1371" s="71">
        <v>155.71857244785772</v>
      </c>
      <c r="E1371" s="71">
        <v>3.99</v>
      </c>
      <c r="F1371" s="71">
        <v>0</v>
      </c>
      <c r="G1371" s="71">
        <v>0</v>
      </c>
      <c r="H1371" s="71">
        <v>0</v>
      </c>
      <c r="I1371" s="71">
        <v>0</v>
      </c>
      <c r="J1371" s="71">
        <v>0</v>
      </c>
      <c r="K1371" s="71">
        <v>1</v>
      </c>
      <c r="L1371" s="241">
        <v>1</v>
      </c>
    </row>
    <row r="1372" spans="1:12" x14ac:dyDescent="0.15">
      <c r="A1372" s="240">
        <v>40344</v>
      </c>
      <c r="B1372" s="71" t="s">
        <v>795</v>
      </c>
      <c r="C1372" s="71" t="s">
        <v>801</v>
      </c>
      <c r="D1372" s="71">
        <v>196.57879370651298</v>
      </c>
      <c r="E1372" s="71">
        <v>3.99</v>
      </c>
      <c r="F1372" s="71">
        <v>0</v>
      </c>
      <c r="G1372" s="71">
        <v>0</v>
      </c>
      <c r="H1372" s="71">
        <v>0</v>
      </c>
      <c r="I1372" s="71">
        <v>0</v>
      </c>
      <c r="J1372" s="71">
        <v>0</v>
      </c>
      <c r="K1372" s="71">
        <v>1</v>
      </c>
      <c r="L1372" s="241">
        <v>1</v>
      </c>
    </row>
    <row r="1373" spans="1:12" x14ac:dyDescent="0.15">
      <c r="A1373" s="240">
        <v>40351</v>
      </c>
      <c r="B1373" s="71" t="s">
        <v>795</v>
      </c>
      <c r="C1373" s="71" t="s">
        <v>801</v>
      </c>
      <c r="D1373" s="71">
        <v>147.89412723322428</v>
      </c>
      <c r="E1373" s="71">
        <v>3.99</v>
      </c>
      <c r="F1373" s="71">
        <v>0</v>
      </c>
      <c r="G1373" s="71">
        <v>0</v>
      </c>
      <c r="H1373" s="71">
        <v>0</v>
      </c>
      <c r="I1373" s="71">
        <v>0</v>
      </c>
      <c r="J1373" s="71">
        <v>0</v>
      </c>
      <c r="K1373" s="71">
        <v>1</v>
      </c>
      <c r="L1373" s="241">
        <v>1</v>
      </c>
    </row>
    <row r="1374" spans="1:12" x14ac:dyDescent="0.15">
      <c r="A1374" s="240">
        <v>40358</v>
      </c>
      <c r="B1374" s="71" t="s">
        <v>795</v>
      </c>
      <c r="C1374" s="71" t="s">
        <v>801</v>
      </c>
      <c r="D1374" s="71">
        <v>218.22040005340662</v>
      </c>
      <c r="E1374" s="71">
        <v>3.99</v>
      </c>
      <c r="F1374" s="71">
        <v>0</v>
      </c>
      <c r="G1374" s="71">
        <v>0</v>
      </c>
      <c r="H1374" s="71">
        <v>0</v>
      </c>
      <c r="I1374" s="71">
        <v>0</v>
      </c>
      <c r="J1374" s="71">
        <v>0</v>
      </c>
      <c r="K1374" s="71">
        <v>1</v>
      </c>
      <c r="L1374" s="241">
        <v>1</v>
      </c>
    </row>
    <row r="1375" spans="1:12" x14ac:dyDescent="0.15">
      <c r="A1375" s="240">
        <v>40365</v>
      </c>
      <c r="B1375" s="71" t="s">
        <v>795</v>
      </c>
      <c r="C1375" s="71" t="s">
        <v>801</v>
      </c>
      <c r="D1375" s="71">
        <v>182.41421867655149</v>
      </c>
      <c r="E1375" s="71">
        <v>3.7757142859999999</v>
      </c>
      <c r="F1375" s="71">
        <v>0</v>
      </c>
      <c r="G1375" s="71">
        <v>0</v>
      </c>
      <c r="H1375" s="71">
        <v>0</v>
      </c>
      <c r="I1375" s="71">
        <v>0</v>
      </c>
      <c r="J1375" s="71">
        <v>0</v>
      </c>
      <c r="K1375" s="71">
        <v>1</v>
      </c>
      <c r="L1375" s="241">
        <v>1</v>
      </c>
    </row>
    <row r="1376" spans="1:12" x14ac:dyDescent="0.15">
      <c r="A1376" s="240">
        <v>40372</v>
      </c>
      <c r="B1376" s="71" t="s">
        <v>795</v>
      </c>
      <c r="C1376" s="71" t="s">
        <v>801</v>
      </c>
      <c r="D1376" s="71">
        <v>114.82582802226139</v>
      </c>
      <c r="E1376" s="71">
        <v>3.7757142859999999</v>
      </c>
      <c r="F1376" s="71">
        <v>0</v>
      </c>
      <c r="G1376" s="71">
        <v>0</v>
      </c>
      <c r="H1376" s="71">
        <v>0</v>
      </c>
      <c r="I1376" s="71">
        <v>0</v>
      </c>
      <c r="J1376" s="71">
        <v>0</v>
      </c>
      <c r="K1376" s="71">
        <v>1</v>
      </c>
      <c r="L1376" s="241">
        <v>1</v>
      </c>
    </row>
    <row r="1377" spans="1:12" x14ac:dyDescent="0.15">
      <c r="A1377" s="240">
        <v>40302</v>
      </c>
      <c r="B1377" s="71" t="s">
        <v>795</v>
      </c>
      <c r="C1377" s="71" t="s">
        <v>802</v>
      </c>
      <c r="D1377" s="71">
        <v>81.346044438377049</v>
      </c>
      <c r="E1377" s="71">
        <v>4.3899999999999997</v>
      </c>
      <c r="F1377" s="71">
        <v>0</v>
      </c>
      <c r="G1377" s="71">
        <v>0</v>
      </c>
      <c r="H1377" s="71">
        <v>0</v>
      </c>
      <c r="I1377" s="71">
        <v>0</v>
      </c>
      <c r="J1377" s="71">
        <v>0</v>
      </c>
      <c r="K1377" s="71">
        <v>0</v>
      </c>
      <c r="L1377" s="241">
        <v>1</v>
      </c>
    </row>
    <row r="1378" spans="1:12" x14ac:dyDescent="0.15">
      <c r="A1378" s="240">
        <v>40309</v>
      </c>
      <c r="B1378" s="71" t="s">
        <v>795</v>
      </c>
      <c r="C1378" s="71" t="s">
        <v>802</v>
      </c>
      <c r="D1378" s="71">
        <v>292.9571057977376</v>
      </c>
      <c r="E1378" s="71">
        <v>4.3899999999999997</v>
      </c>
      <c r="F1378" s="71">
        <v>0</v>
      </c>
      <c r="G1378" s="71">
        <v>0</v>
      </c>
      <c r="H1378" s="71">
        <v>0</v>
      </c>
      <c r="I1378" s="71">
        <v>0</v>
      </c>
      <c r="J1378" s="71">
        <v>0</v>
      </c>
      <c r="K1378" s="71">
        <v>0</v>
      </c>
      <c r="L1378" s="241">
        <v>1</v>
      </c>
    </row>
    <row r="1379" spans="1:12" x14ac:dyDescent="0.15">
      <c r="A1379" s="240">
        <v>40316</v>
      </c>
      <c r="B1379" s="71" t="s">
        <v>795</v>
      </c>
      <c r="C1379" s="71" t="s">
        <v>802</v>
      </c>
      <c r="D1379" s="71">
        <v>113.4574577865564</v>
      </c>
      <c r="E1379" s="71">
        <v>3.84</v>
      </c>
      <c r="F1379" s="71">
        <v>0</v>
      </c>
      <c r="G1379" s="71">
        <v>0</v>
      </c>
      <c r="H1379" s="71">
        <v>0</v>
      </c>
      <c r="I1379" s="71">
        <v>0</v>
      </c>
      <c r="J1379" s="71">
        <v>0</v>
      </c>
      <c r="K1379" s="71">
        <v>0</v>
      </c>
      <c r="L1379" s="241">
        <v>1</v>
      </c>
    </row>
    <row r="1380" spans="1:12" x14ac:dyDescent="0.15">
      <c r="A1380" s="240">
        <v>40323</v>
      </c>
      <c r="B1380" s="71" t="s">
        <v>795</v>
      </c>
      <c r="C1380" s="71" t="s">
        <v>802</v>
      </c>
      <c r="D1380" s="71">
        <v>200.75526010989131</v>
      </c>
      <c r="E1380" s="71">
        <v>3.84</v>
      </c>
      <c r="F1380" s="71">
        <v>0</v>
      </c>
      <c r="G1380" s="71">
        <v>0</v>
      </c>
      <c r="H1380" s="71">
        <v>0</v>
      </c>
      <c r="I1380" s="71">
        <v>0</v>
      </c>
      <c r="J1380" s="71">
        <v>0</v>
      </c>
      <c r="K1380" s="71">
        <v>0</v>
      </c>
      <c r="L1380" s="241">
        <v>1</v>
      </c>
    </row>
    <row r="1381" spans="1:12" x14ac:dyDescent="0.15">
      <c r="A1381" s="240">
        <v>40330</v>
      </c>
      <c r="B1381" s="71" t="s">
        <v>795</v>
      </c>
      <c r="C1381" s="71" t="s">
        <v>802</v>
      </c>
      <c r="D1381" s="71">
        <v>254.35960867994169</v>
      </c>
      <c r="E1381" s="71">
        <v>3.84</v>
      </c>
      <c r="F1381" s="71">
        <v>0</v>
      </c>
      <c r="G1381" s="71">
        <v>0</v>
      </c>
      <c r="H1381" s="71">
        <v>0</v>
      </c>
      <c r="I1381" s="71">
        <v>0</v>
      </c>
      <c r="J1381" s="71">
        <v>0</v>
      </c>
      <c r="K1381" s="71">
        <v>0</v>
      </c>
      <c r="L1381" s="241">
        <v>1</v>
      </c>
    </row>
    <row r="1382" spans="1:12" x14ac:dyDescent="0.15">
      <c r="A1382" s="240">
        <v>40337</v>
      </c>
      <c r="B1382" s="71" t="s">
        <v>795</v>
      </c>
      <c r="C1382" s="71" t="s">
        <v>802</v>
      </c>
      <c r="D1382" s="71">
        <v>201.02925789137549</v>
      </c>
      <c r="E1382" s="71">
        <v>4.3899999999999997</v>
      </c>
      <c r="F1382" s="71">
        <v>0</v>
      </c>
      <c r="G1382" s="71">
        <v>0</v>
      </c>
      <c r="H1382" s="71">
        <v>0</v>
      </c>
      <c r="I1382" s="71">
        <v>0</v>
      </c>
      <c r="J1382" s="71">
        <v>0</v>
      </c>
      <c r="K1382" s="71">
        <v>0</v>
      </c>
      <c r="L1382" s="241">
        <v>1</v>
      </c>
    </row>
    <row r="1383" spans="1:12" x14ac:dyDescent="0.15">
      <c r="A1383" s="240">
        <v>40344</v>
      </c>
      <c r="B1383" s="71" t="s">
        <v>795</v>
      </c>
      <c r="C1383" s="71" t="s">
        <v>802</v>
      </c>
      <c r="D1383" s="71">
        <v>192.68515704647308</v>
      </c>
      <c r="E1383" s="71">
        <v>4.3899999999999997</v>
      </c>
      <c r="F1383" s="71">
        <v>0</v>
      </c>
      <c r="G1383" s="71">
        <v>0</v>
      </c>
      <c r="H1383" s="71">
        <v>0</v>
      </c>
      <c r="I1383" s="71">
        <v>0</v>
      </c>
      <c r="J1383" s="71">
        <v>0</v>
      </c>
      <c r="K1383" s="71">
        <v>0</v>
      </c>
      <c r="L1383" s="241">
        <v>1</v>
      </c>
    </row>
    <row r="1384" spans="1:12" x14ac:dyDescent="0.15">
      <c r="A1384" s="240">
        <v>40351</v>
      </c>
      <c r="B1384" s="71" t="s">
        <v>795</v>
      </c>
      <c r="C1384" s="71" t="s">
        <v>802</v>
      </c>
      <c r="D1384" s="71">
        <v>173.72088185135905</v>
      </c>
      <c r="E1384" s="71">
        <v>4.3899999999999997</v>
      </c>
      <c r="F1384" s="71">
        <v>0</v>
      </c>
      <c r="G1384" s="71">
        <v>0</v>
      </c>
      <c r="H1384" s="71">
        <v>0</v>
      </c>
      <c r="I1384" s="71">
        <v>0</v>
      </c>
      <c r="J1384" s="71">
        <v>0</v>
      </c>
      <c r="K1384" s="71">
        <v>0</v>
      </c>
      <c r="L1384" s="241">
        <v>1</v>
      </c>
    </row>
    <row r="1385" spans="1:12" x14ac:dyDescent="0.15">
      <c r="A1385" s="240">
        <v>40358</v>
      </c>
      <c r="B1385" s="71" t="s">
        <v>795</v>
      </c>
      <c r="C1385" s="71" t="s">
        <v>802</v>
      </c>
      <c r="D1385" s="71">
        <v>278.58287156651318</v>
      </c>
      <c r="E1385" s="71">
        <v>4.3899999999999997</v>
      </c>
      <c r="F1385" s="71">
        <v>0</v>
      </c>
      <c r="G1385" s="71">
        <v>0</v>
      </c>
      <c r="H1385" s="71">
        <v>0</v>
      </c>
      <c r="I1385" s="71">
        <v>0</v>
      </c>
      <c r="J1385" s="71">
        <v>0</v>
      </c>
      <c r="K1385" s="71">
        <v>0</v>
      </c>
      <c r="L1385" s="241">
        <v>1</v>
      </c>
    </row>
    <row r="1386" spans="1:12" x14ac:dyDescent="0.15">
      <c r="A1386" s="240">
        <v>40365</v>
      </c>
      <c r="B1386" s="71" t="s">
        <v>795</v>
      </c>
      <c r="C1386" s="71" t="s">
        <v>802</v>
      </c>
      <c r="D1386" s="71">
        <v>122.22976754874949</v>
      </c>
      <c r="E1386" s="71">
        <v>4.1900000000000004</v>
      </c>
      <c r="F1386" s="71">
        <v>0</v>
      </c>
      <c r="G1386" s="71">
        <v>0</v>
      </c>
      <c r="H1386" s="71">
        <v>0</v>
      </c>
      <c r="I1386" s="71">
        <v>0</v>
      </c>
      <c r="J1386" s="71">
        <v>0</v>
      </c>
      <c r="K1386" s="71">
        <v>0</v>
      </c>
      <c r="L1386" s="241">
        <v>1</v>
      </c>
    </row>
    <row r="1387" spans="1:12" x14ac:dyDescent="0.15">
      <c r="A1387" s="240">
        <v>40372</v>
      </c>
      <c r="B1387" s="71" t="s">
        <v>795</v>
      </c>
      <c r="C1387" s="71" t="s">
        <v>802</v>
      </c>
      <c r="D1387" s="71">
        <v>166.89302576362266</v>
      </c>
      <c r="E1387" s="71">
        <v>4.1900000000000004</v>
      </c>
      <c r="F1387" s="71">
        <v>0</v>
      </c>
      <c r="G1387" s="71">
        <v>0</v>
      </c>
      <c r="H1387" s="71">
        <v>0</v>
      </c>
      <c r="I1387" s="71">
        <v>0</v>
      </c>
      <c r="J1387" s="71">
        <v>0</v>
      </c>
      <c r="K1387" s="71">
        <v>0</v>
      </c>
      <c r="L1387" s="241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04CD-2EF9-1549-9AF3-6BA945300FED}">
  <dimension ref="A1:I49"/>
  <sheetViews>
    <sheetView workbookViewId="0">
      <selection activeCell="K30" sqref="K30"/>
    </sheetView>
  </sheetViews>
  <sheetFormatPr baseColWidth="10" defaultRowHeight="13" x14ac:dyDescent="0.15"/>
  <cols>
    <col min="1" max="1" width="19.5" customWidth="1"/>
    <col min="257" max="257" width="19.5" customWidth="1"/>
    <col min="513" max="513" width="19.5" customWidth="1"/>
    <col min="769" max="769" width="19.5" customWidth="1"/>
    <col min="1025" max="1025" width="19.5" customWidth="1"/>
    <col min="1281" max="1281" width="19.5" customWidth="1"/>
    <col min="1537" max="1537" width="19.5" customWidth="1"/>
    <col min="1793" max="1793" width="19.5" customWidth="1"/>
    <col min="2049" max="2049" width="19.5" customWidth="1"/>
    <col min="2305" max="2305" width="19.5" customWidth="1"/>
    <col min="2561" max="2561" width="19.5" customWidth="1"/>
    <col min="2817" max="2817" width="19.5" customWidth="1"/>
    <col min="3073" max="3073" width="19.5" customWidth="1"/>
    <col min="3329" max="3329" width="19.5" customWidth="1"/>
    <col min="3585" max="3585" width="19.5" customWidth="1"/>
    <col min="3841" max="3841" width="19.5" customWidth="1"/>
    <col min="4097" max="4097" width="19.5" customWidth="1"/>
    <col min="4353" max="4353" width="19.5" customWidth="1"/>
    <col min="4609" max="4609" width="19.5" customWidth="1"/>
    <col min="4865" max="4865" width="19.5" customWidth="1"/>
    <col min="5121" max="5121" width="19.5" customWidth="1"/>
    <col min="5377" max="5377" width="19.5" customWidth="1"/>
    <col min="5633" max="5633" width="19.5" customWidth="1"/>
    <col min="5889" max="5889" width="19.5" customWidth="1"/>
    <col min="6145" max="6145" width="19.5" customWidth="1"/>
    <col min="6401" max="6401" width="19.5" customWidth="1"/>
    <col min="6657" max="6657" width="19.5" customWidth="1"/>
    <col min="6913" max="6913" width="19.5" customWidth="1"/>
    <col min="7169" max="7169" width="19.5" customWidth="1"/>
    <col min="7425" max="7425" width="19.5" customWidth="1"/>
    <col min="7681" max="7681" width="19.5" customWidth="1"/>
    <col min="7937" max="7937" width="19.5" customWidth="1"/>
    <col min="8193" max="8193" width="19.5" customWidth="1"/>
    <col min="8449" max="8449" width="19.5" customWidth="1"/>
    <col min="8705" max="8705" width="19.5" customWidth="1"/>
    <col min="8961" max="8961" width="19.5" customWidth="1"/>
    <col min="9217" max="9217" width="19.5" customWidth="1"/>
    <col min="9473" max="9473" width="19.5" customWidth="1"/>
    <col min="9729" max="9729" width="19.5" customWidth="1"/>
    <col min="9985" max="9985" width="19.5" customWidth="1"/>
    <col min="10241" max="10241" width="19.5" customWidth="1"/>
    <col min="10497" max="10497" width="19.5" customWidth="1"/>
    <col min="10753" max="10753" width="19.5" customWidth="1"/>
    <col min="11009" max="11009" width="19.5" customWidth="1"/>
    <col min="11265" max="11265" width="19.5" customWidth="1"/>
    <col min="11521" max="11521" width="19.5" customWidth="1"/>
    <col min="11777" max="11777" width="19.5" customWidth="1"/>
    <col min="12033" max="12033" width="19.5" customWidth="1"/>
    <col min="12289" max="12289" width="19.5" customWidth="1"/>
    <col min="12545" max="12545" width="19.5" customWidth="1"/>
    <col min="12801" max="12801" width="19.5" customWidth="1"/>
    <col min="13057" max="13057" width="19.5" customWidth="1"/>
    <col min="13313" max="13313" width="19.5" customWidth="1"/>
    <col min="13569" max="13569" width="19.5" customWidth="1"/>
    <col min="13825" max="13825" width="19.5" customWidth="1"/>
    <col min="14081" max="14081" width="19.5" customWidth="1"/>
    <col min="14337" max="14337" width="19.5" customWidth="1"/>
    <col min="14593" max="14593" width="19.5" customWidth="1"/>
    <col min="14849" max="14849" width="19.5" customWidth="1"/>
    <col min="15105" max="15105" width="19.5" customWidth="1"/>
    <col min="15361" max="15361" width="19.5" customWidth="1"/>
    <col min="15617" max="15617" width="19.5" customWidth="1"/>
    <col min="15873" max="15873" width="19.5" customWidth="1"/>
    <col min="16129" max="16129" width="19.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243" t="s">
        <v>1</v>
      </c>
      <c r="B3" s="243"/>
    </row>
    <row r="4" spans="1:9" x14ac:dyDescent="0.15">
      <c r="A4" t="s">
        <v>2</v>
      </c>
      <c r="B4">
        <v>0.81991768910669405</v>
      </c>
    </row>
    <row r="5" spans="1:9" x14ac:dyDescent="0.15">
      <c r="A5" s="85" t="s">
        <v>803</v>
      </c>
      <c r="B5" s="248">
        <v>0.67226501691006146</v>
      </c>
    </row>
    <row r="6" spans="1:9" x14ac:dyDescent="0.15">
      <c r="A6" s="85" t="s">
        <v>804</v>
      </c>
      <c r="B6">
        <v>0.67083904889081591</v>
      </c>
    </row>
    <row r="7" spans="1:9" x14ac:dyDescent="0.15">
      <c r="A7" t="s">
        <v>5</v>
      </c>
      <c r="B7">
        <v>63.682802694555953</v>
      </c>
    </row>
    <row r="8" spans="1:9" ht="14" thickBot="1" x14ac:dyDescent="0.2">
      <c r="A8" s="75" t="s">
        <v>6</v>
      </c>
      <c r="B8" s="75">
        <v>1386</v>
      </c>
    </row>
    <row r="10" spans="1:9" ht="14" thickBot="1" x14ac:dyDescent="0.2">
      <c r="A10" t="s">
        <v>7</v>
      </c>
    </row>
    <row r="11" spans="1:9" x14ac:dyDescent="0.15">
      <c r="A11" s="244"/>
      <c r="B11" s="244" t="s">
        <v>8</v>
      </c>
      <c r="C11" s="244" t="s">
        <v>9</v>
      </c>
      <c r="D11" s="244" t="s">
        <v>10</v>
      </c>
      <c r="E11" s="244" t="s">
        <v>11</v>
      </c>
      <c r="F11" s="244" t="s">
        <v>12</v>
      </c>
    </row>
    <row r="12" spans="1:9" x14ac:dyDescent="0.15">
      <c r="A12" t="s">
        <v>13</v>
      </c>
      <c r="B12">
        <v>6</v>
      </c>
      <c r="C12">
        <v>11471661.250672381</v>
      </c>
      <c r="D12">
        <v>1911943.5417787302</v>
      </c>
      <c r="E12">
        <v>471.44466624555628</v>
      </c>
      <c r="F12">
        <v>0</v>
      </c>
    </row>
    <row r="13" spans="1:9" x14ac:dyDescent="0.15">
      <c r="A13" t="s">
        <v>14</v>
      </c>
      <c r="B13">
        <v>1379</v>
      </c>
      <c r="C13">
        <v>5592533.6161075309</v>
      </c>
      <c r="D13">
        <v>4055.4993590337426</v>
      </c>
    </row>
    <row r="14" spans="1:9" ht="14" thickBot="1" x14ac:dyDescent="0.2">
      <c r="A14" s="75" t="s">
        <v>15</v>
      </c>
      <c r="B14" s="75">
        <v>1385</v>
      </c>
      <c r="C14" s="75">
        <v>17064194.866779912</v>
      </c>
      <c r="D14" s="75"/>
      <c r="E14" s="75"/>
      <c r="F14" s="75"/>
    </row>
    <row r="15" spans="1:9" ht="14" thickBot="1" x14ac:dyDescent="0.2"/>
    <row r="16" spans="1:9" x14ac:dyDescent="0.15">
      <c r="A16" s="244"/>
      <c r="B16" s="244" t="s">
        <v>16</v>
      </c>
      <c r="C16" s="244" t="s">
        <v>5</v>
      </c>
      <c r="D16" s="244" t="s">
        <v>17</v>
      </c>
      <c r="E16" s="244" t="s">
        <v>18</v>
      </c>
      <c r="F16" s="244" t="s">
        <v>19</v>
      </c>
      <c r="G16" s="244" t="s">
        <v>20</v>
      </c>
      <c r="H16" s="244" t="s">
        <v>21</v>
      </c>
      <c r="I16" s="244" t="s">
        <v>22</v>
      </c>
    </row>
    <row r="17" spans="1:9" x14ac:dyDescent="0.15">
      <c r="A17" t="s">
        <v>23</v>
      </c>
      <c r="B17" s="249">
        <v>294.18903594802026</v>
      </c>
      <c r="C17">
        <v>15.787095887936371</v>
      </c>
      <c r="D17">
        <v>18.634778558152885</v>
      </c>
      <c r="E17">
        <v>2.6593233730880514E-69</v>
      </c>
      <c r="F17">
        <v>263.21971485607565</v>
      </c>
      <c r="G17">
        <v>325.15835703996487</v>
      </c>
      <c r="H17">
        <v>263.21971485607565</v>
      </c>
      <c r="I17">
        <v>325.15835703996487</v>
      </c>
    </row>
    <row r="18" spans="1:9" x14ac:dyDescent="0.15">
      <c r="A18" t="s">
        <v>653</v>
      </c>
      <c r="B18" s="249">
        <v>-28.609164557729187</v>
      </c>
      <c r="C18">
        <v>3.9447141821132363</v>
      </c>
      <c r="D18">
        <v>-7.2525316757937768</v>
      </c>
      <c r="E18" s="250">
        <v>6.7964864883617512E-13</v>
      </c>
      <c r="F18">
        <v>-36.347454170270545</v>
      </c>
      <c r="G18">
        <v>-20.870874945187829</v>
      </c>
      <c r="H18">
        <v>-36.347454170270545</v>
      </c>
      <c r="I18">
        <v>-20.870874945187829</v>
      </c>
    </row>
    <row r="19" spans="1:9" x14ac:dyDescent="0.15">
      <c r="A19" t="s">
        <v>654</v>
      </c>
      <c r="B19" s="249">
        <v>76.951206032677064</v>
      </c>
      <c r="C19">
        <v>3.8408041933442969</v>
      </c>
      <c r="D19">
        <v>20.03518069627847</v>
      </c>
      <c r="E19" s="250">
        <v>1.4149283744923716E-78</v>
      </c>
      <c r="F19">
        <v>69.416755164746405</v>
      </c>
      <c r="G19">
        <v>84.485656900607722</v>
      </c>
      <c r="H19">
        <v>69.416755164746405</v>
      </c>
      <c r="I19">
        <v>84.485656900607722</v>
      </c>
    </row>
    <row r="20" spans="1:9" x14ac:dyDescent="0.15">
      <c r="A20" t="s">
        <v>655</v>
      </c>
      <c r="B20" s="249">
        <v>304.95971595975891</v>
      </c>
      <c r="C20">
        <v>9.0142802151194488</v>
      </c>
      <c r="D20">
        <v>33.830733977878438</v>
      </c>
      <c r="E20" s="250">
        <v>3.5438090534078571E-183</v>
      </c>
      <c r="F20">
        <v>287.27653088402116</v>
      </c>
      <c r="G20">
        <v>322.64290103549666</v>
      </c>
      <c r="H20">
        <v>287.27653088402116</v>
      </c>
      <c r="I20">
        <v>322.64290103549666</v>
      </c>
    </row>
    <row r="21" spans="1:9" x14ac:dyDescent="0.15">
      <c r="A21" t="s">
        <v>656</v>
      </c>
      <c r="B21" s="249">
        <v>111.26053390159839</v>
      </c>
      <c r="C21">
        <v>7.4009666617831202</v>
      </c>
      <c r="D21">
        <v>15.033243491843038</v>
      </c>
      <c r="E21" s="250">
        <v>2.0449655525028147E-47</v>
      </c>
      <c r="F21">
        <v>96.742163039311876</v>
      </c>
      <c r="G21">
        <v>125.77890476388491</v>
      </c>
      <c r="H21">
        <v>96.742163039311876</v>
      </c>
      <c r="I21">
        <v>125.77890476388491</v>
      </c>
    </row>
    <row r="22" spans="1:9" x14ac:dyDescent="0.15">
      <c r="A22" t="s">
        <v>657</v>
      </c>
      <c r="B22" s="249">
        <v>73.663093893467703</v>
      </c>
      <c r="C22">
        <v>4.8912511500641056</v>
      </c>
      <c r="D22">
        <v>15.060174101365099</v>
      </c>
      <c r="E22" s="250">
        <v>1.4416497075447442E-47</v>
      </c>
      <c r="F22">
        <v>64.067996195769524</v>
      </c>
      <c r="G22">
        <v>83.258191591165883</v>
      </c>
      <c r="H22">
        <v>64.067996195769524</v>
      </c>
      <c r="I22">
        <v>83.258191591165883</v>
      </c>
    </row>
    <row r="23" spans="1:9" ht="14" thickBot="1" x14ac:dyDescent="0.2">
      <c r="A23" s="75" t="s">
        <v>658</v>
      </c>
      <c r="B23" s="251">
        <v>67.700203109432522</v>
      </c>
      <c r="C23" s="75">
        <v>6.5392131811138521</v>
      </c>
      <c r="D23" s="75">
        <v>10.352958564642002</v>
      </c>
      <c r="E23" s="252">
        <v>3.0525428834431597E-24</v>
      </c>
      <c r="F23" s="75">
        <v>54.872321773173454</v>
      </c>
      <c r="G23" s="75">
        <v>80.52808444569159</v>
      </c>
      <c r="H23" s="75">
        <v>54.872321773173454</v>
      </c>
      <c r="I23" s="75">
        <v>80.52808444569159</v>
      </c>
    </row>
    <row r="26" spans="1:9" ht="18" x14ac:dyDescent="0.2">
      <c r="B26" s="253" t="s">
        <v>805</v>
      </c>
    </row>
    <row r="29" spans="1:9" ht="16" x14ac:dyDescent="0.2">
      <c r="A29" s="254" t="s">
        <v>806</v>
      </c>
    </row>
    <row r="30" spans="1:9" x14ac:dyDescent="0.15">
      <c r="A30" s="85"/>
    </row>
    <row r="33" spans="1:1" ht="16" x14ac:dyDescent="0.2">
      <c r="A33" s="254" t="s">
        <v>807</v>
      </c>
    </row>
    <row r="34" spans="1:1" x14ac:dyDescent="0.15">
      <c r="A34" s="85"/>
    </row>
    <row r="37" spans="1:1" ht="16" x14ac:dyDescent="0.2">
      <c r="A37" s="254" t="s">
        <v>808</v>
      </c>
    </row>
    <row r="38" spans="1:1" x14ac:dyDescent="0.15">
      <c r="A38" s="85"/>
    </row>
    <row r="41" spans="1:1" ht="16" x14ac:dyDescent="0.2">
      <c r="A41" s="254" t="s">
        <v>809</v>
      </c>
    </row>
    <row r="45" spans="1:1" ht="16" x14ac:dyDescent="0.2">
      <c r="A45" s="254" t="s">
        <v>810</v>
      </c>
    </row>
    <row r="49" spans="1:1" ht="16" x14ac:dyDescent="0.2">
      <c r="A49" s="254" t="s">
        <v>811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6FC92-7094-AC41-809D-1767E7296AD9}">
  <dimension ref="B1:X501"/>
  <sheetViews>
    <sheetView workbookViewId="0">
      <selection activeCell="H23" sqref="H23"/>
    </sheetView>
  </sheetViews>
  <sheetFormatPr baseColWidth="10" defaultRowHeight="16" x14ac:dyDescent="0.2"/>
  <cols>
    <col min="1" max="1" width="10.83203125" style="255"/>
    <col min="2" max="2" width="39" style="255" bestFit="1" customWidth="1"/>
    <col min="3" max="3" width="17.5" style="256" bestFit="1" customWidth="1"/>
    <col min="4" max="4" width="12.1640625" style="256" bestFit="1" customWidth="1"/>
    <col min="5" max="5" width="19.83203125" style="256" bestFit="1" customWidth="1"/>
    <col min="6" max="6" width="15.1640625" style="256" bestFit="1" customWidth="1"/>
    <col min="7" max="7" width="18.5" style="256" bestFit="1" customWidth="1"/>
    <col min="8" max="10" width="10.83203125" style="255"/>
    <col min="11" max="11" width="18.6640625" style="255" customWidth="1"/>
    <col min="12" max="20" width="10.83203125" style="255"/>
    <col min="21" max="21" width="14.5" style="255" customWidth="1"/>
    <col min="22" max="22" width="15" style="255" bestFit="1" customWidth="1"/>
    <col min="23" max="257" width="10.83203125" style="255"/>
    <col min="258" max="258" width="39" style="255" bestFit="1" customWidth="1"/>
    <col min="259" max="259" width="17.5" style="255" bestFit="1" customWidth="1"/>
    <col min="260" max="260" width="12.1640625" style="255" bestFit="1" customWidth="1"/>
    <col min="261" max="261" width="19.83203125" style="255" bestFit="1" customWidth="1"/>
    <col min="262" max="262" width="15.1640625" style="255" bestFit="1" customWidth="1"/>
    <col min="263" max="263" width="18.5" style="255" bestFit="1" customWidth="1"/>
    <col min="264" max="266" width="10.83203125" style="255"/>
    <col min="267" max="267" width="18.6640625" style="255" customWidth="1"/>
    <col min="268" max="276" width="10.83203125" style="255"/>
    <col min="277" max="277" width="14.5" style="255" customWidth="1"/>
    <col min="278" max="278" width="15" style="255" bestFit="1" customWidth="1"/>
    <col min="279" max="513" width="10.83203125" style="255"/>
    <col min="514" max="514" width="39" style="255" bestFit="1" customWidth="1"/>
    <col min="515" max="515" width="17.5" style="255" bestFit="1" customWidth="1"/>
    <col min="516" max="516" width="12.1640625" style="255" bestFit="1" customWidth="1"/>
    <col min="517" max="517" width="19.83203125" style="255" bestFit="1" customWidth="1"/>
    <col min="518" max="518" width="15.1640625" style="255" bestFit="1" customWidth="1"/>
    <col min="519" max="519" width="18.5" style="255" bestFit="1" customWidth="1"/>
    <col min="520" max="522" width="10.83203125" style="255"/>
    <col min="523" max="523" width="18.6640625" style="255" customWidth="1"/>
    <col min="524" max="532" width="10.83203125" style="255"/>
    <col min="533" max="533" width="14.5" style="255" customWidth="1"/>
    <col min="534" max="534" width="15" style="255" bestFit="1" customWidth="1"/>
    <col min="535" max="769" width="10.83203125" style="255"/>
    <col min="770" max="770" width="39" style="255" bestFit="1" customWidth="1"/>
    <col min="771" max="771" width="17.5" style="255" bestFit="1" customWidth="1"/>
    <col min="772" max="772" width="12.1640625" style="255" bestFit="1" customWidth="1"/>
    <col min="773" max="773" width="19.83203125" style="255" bestFit="1" customWidth="1"/>
    <col min="774" max="774" width="15.1640625" style="255" bestFit="1" customWidth="1"/>
    <col min="775" max="775" width="18.5" style="255" bestFit="1" customWidth="1"/>
    <col min="776" max="778" width="10.83203125" style="255"/>
    <col min="779" max="779" width="18.6640625" style="255" customWidth="1"/>
    <col min="780" max="788" width="10.83203125" style="255"/>
    <col min="789" max="789" width="14.5" style="255" customWidth="1"/>
    <col min="790" max="790" width="15" style="255" bestFit="1" customWidth="1"/>
    <col min="791" max="1025" width="10.83203125" style="255"/>
    <col min="1026" max="1026" width="39" style="255" bestFit="1" customWidth="1"/>
    <col min="1027" max="1027" width="17.5" style="255" bestFit="1" customWidth="1"/>
    <col min="1028" max="1028" width="12.1640625" style="255" bestFit="1" customWidth="1"/>
    <col min="1029" max="1029" width="19.83203125" style="255" bestFit="1" customWidth="1"/>
    <col min="1030" max="1030" width="15.1640625" style="255" bestFit="1" customWidth="1"/>
    <col min="1031" max="1031" width="18.5" style="255" bestFit="1" customWidth="1"/>
    <col min="1032" max="1034" width="10.83203125" style="255"/>
    <col min="1035" max="1035" width="18.6640625" style="255" customWidth="1"/>
    <col min="1036" max="1044" width="10.83203125" style="255"/>
    <col min="1045" max="1045" width="14.5" style="255" customWidth="1"/>
    <col min="1046" max="1046" width="15" style="255" bestFit="1" customWidth="1"/>
    <col min="1047" max="1281" width="10.83203125" style="255"/>
    <col min="1282" max="1282" width="39" style="255" bestFit="1" customWidth="1"/>
    <col min="1283" max="1283" width="17.5" style="255" bestFit="1" customWidth="1"/>
    <col min="1284" max="1284" width="12.1640625" style="255" bestFit="1" customWidth="1"/>
    <col min="1285" max="1285" width="19.83203125" style="255" bestFit="1" customWidth="1"/>
    <col min="1286" max="1286" width="15.1640625" style="255" bestFit="1" customWidth="1"/>
    <col min="1287" max="1287" width="18.5" style="255" bestFit="1" customWidth="1"/>
    <col min="1288" max="1290" width="10.83203125" style="255"/>
    <col min="1291" max="1291" width="18.6640625" style="255" customWidth="1"/>
    <col min="1292" max="1300" width="10.83203125" style="255"/>
    <col min="1301" max="1301" width="14.5" style="255" customWidth="1"/>
    <col min="1302" max="1302" width="15" style="255" bestFit="1" customWidth="1"/>
    <col min="1303" max="1537" width="10.83203125" style="255"/>
    <col min="1538" max="1538" width="39" style="255" bestFit="1" customWidth="1"/>
    <col min="1539" max="1539" width="17.5" style="255" bestFit="1" customWidth="1"/>
    <col min="1540" max="1540" width="12.1640625" style="255" bestFit="1" customWidth="1"/>
    <col min="1541" max="1541" width="19.83203125" style="255" bestFit="1" customWidth="1"/>
    <col min="1542" max="1542" width="15.1640625" style="255" bestFit="1" customWidth="1"/>
    <col min="1543" max="1543" width="18.5" style="255" bestFit="1" customWidth="1"/>
    <col min="1544" max="1546" width="10.83203125" style="255"/>
    <col min="1547" max="1547" width="18.6640625" style="255" customWidth="1"/>
    <col min="1548" max="1556" width="10.83203125" style="255"/>
    <col min="1557" max="1557" width="14.5" style="255" customWidth="1"/>
    <col min="1558" max="1558" width="15" style="255" bestFit="1" customWidth="1"/>
    <col min="1559" max="1793" width="10.83203125" style="255"/>
    <col min="1794" max="1794" width="39" style="255" bestFit="1" customWidth="1"/>
    <col min="1795" max="1795" width="17.5" style="255" bestFit="1" customWidth="1"/>
    <col min="1796" max="1796" width="12.1640625" style="255" bestFit="1" customWidth="1"/>
    <col min="1797" max="1797" width="19.83203125" style="255" bestFit="1" customWidth="1"/>
    <col min="1798" max="1798" width="15.1640625" style="255" bestFit="1" customWidth="1"/>
    <col min="1799" max="1799" width="18.5" style="255" bestFit="1" customWidth="1"/>
    <col min="1800" max="1802" width="10.83203125" style="255"/>
    <col min="1803" max="1803" width="18.6640625" style="255" customWidth="1"/>
    <col min="1804" max="1812" width="10.83203125" style="255"/>
    <col min="1813" max="1813" width="14.5" style="255" customWidth="1"/>
    <col min="1814" max="1814" width="15" style="255" bestFit="1" customWidth="1"/>
    <col min="1815" max="2049" width="10.83203125" style="255"/>
    <col min="2050" max="2050" width="39" style="255" bestFit="1" customWidth="1"/>
    <col min="2051" max="2051" width="17.5" style="255" bestFit="1" customWidth="1"/>
    <col min="2052" max="2052" width="12.1640625" style="255" bestFit="1" customWidth="1"/>
    <col min="2053" max="2053" width="19.83203125" style="255" bestFit="1" customWidth="1"/>
    <col min="2054" max="2054" width="15.1640625" style="255" bestFit="1" customWidth="1"/>
    <col min="2055" max="2055" width="18.5" style="255" bestFit="1" customWidth="1"/>
    <col min="2056" max="2058" width="10.83203125" style="255"/>
    <col min="2059" max="2059" width="18.6640625" style="255" customWidth="1"/>
    <col min="2060" max="2068" width="10.83203125" style="255"/>
    <col min="2069" max="2069" width="14.5" style="255" customWidth="1"/>
    <col min="2070" max="2070" width="15" style="255" bestFit="1" customWidth="1"/>
    <col min="2071" max="2305" width="10.83203125" style="255"/>
    <col min="2306" max="2306" width="39" style="255" bestFit="1" customWidth="1"/>
    <col min="2307" max="2307" width="17.5" style="255" bestFit="1" customWidth="1"/>
    <col min="2308" max="2308" width="12.1640625" style="255" bestFit="1" customWidth="1"/>
    <col min="2309" max="2309" width="19.83203125" style="255" bestFit="1" customWidth="1"/>
    <col min="2310" max="2310" width="15.1640625" style="255" bestFit="1" customWidth="1"/>
    <col min="2311" max="2311" width="18.5" style="255" bestFit="1" customWidth="1"/>
    <col min="2312" max="2314" width="10.83203125" style="255"/>
    <col min="2315" max="2315" width="18.6640625" style="255" customWidth="1"/>
    <col min="2316" max="2324" width="10.83203125" style="255"/>
    <col min="2325" max="2325" width="14.5" style="255" customWidth="1"/>
    <col min="2326" max="2326" width="15" style="255" bestFit="1" customWidth="1"/>
    <col min="2327" max="2561" width="10.83203125" style="255"/>
    <col min="2562" max="2562" width="39" style="255" bestFit="1" customWidth="1"/>
    <col min="2563" max="2563" width="17.5" style="255" bestFit="1" customWidth="1"/>
    <col min="2564" max="2564" width="12.1640625" style="255" bestFit="1" customWidth="1"/>
    <col min="2565" max="2565" width="19.83203125" style="255" bestFit="1" customWidth="1"/>
    <col min="2566" max="2566" width="15.1640625" style="255" bestFit="1" customWidth="1"/>
    <col min="2567" max="2567" width="18.5" style="255" bestFit="1" customWidth="1"/>
    <col min="2568" max="2570" width="10.83203125" style="255"/>
    <col min="2571" max="2571" width="18.6640625" style="255" customWidth="1"/>
    <col min="2572" max="2580" width="10.83203125" style="255"/>
    <col min="2581" max="2581" width="14.5" style="255" customWidth="1"/>
    <col min="2582" max="2582" width="15" style="255" bestFit="1" customWidth="1"/>
    <col min="2583" max="2817" width="10.83203125" style="255"/>
    <col min="2818" max="2818" width="39" style="255" bestFit="1" customWidth="1"/>
    <col min="2819" max="2819" width="17.5" style="255" bestFit="1" customWidth="1"/>
    <col min="2820" max="2820" width="12.1640625" style="255" bestFit="1" customWidth="1"/>
    <col min="2821" max="2821" width="19.83203125" style="255" bestFit="1" customWidth="1"/>
    <col min="2822" max="2822" width="15.1640625" style="255" bestFit="1" customWidth="1"/>
    <col min="2823" max="2823" width="18.5" style="255" bestFit="1" customWidth="1"/>
    <col min="2824" max="2826" width="10.83203125" style="255"/>
    <col min="2827" max="2827" width="18.6640625" style="255" customWidth="1"/>
    <col min="2828" max="2836" width="10.83203125" style="255"/>
    <col min="2837" max="2837" width="14.5" style="255" customWidth="1"/>
    <col min="2838" max="2838" width="15" style="255" bestFit="1" customWidth="1"/>
    <col min="2839" max="3073" width="10.83203125" style="255"/>
    <col min="3074" max="3074" width="39" style="255" bestFit="1" customWidth="1"/>
    <col min="3075" max="3075" width="17.5" style="255" bestFit="1" customWidth="1"/>
    <col min="3076" max="3076" width="12.1640625" style="255" bestFit="1" customWidth="1"/>
    <col min="3077" max="3077" width="19.83203125" style="255" bestFit="1" customWidth="1"/>
    <col min="3078" max="3078" width="15.1640625" style="255" bestFit="1" customWidth="1"/>
    <col min="3079" max="3079" width="18.5" style="255" bestFit="1" customWidth="1"/>
    <col min="3080" max="3082" width="10.83203125" style="255"/>
    <col min="3083" max="3083" width="18.6640625" style="255" customWidth="1"/>
    <col min="3084" max="3092" width="10.83203125" style="255"/>
    <col min="3093" max="3093" width="14.5" style="255" customWidth="1"/>
    <col min="3094" max="3094" width="15" style="255" bestFit="1" customWidth="1"/>
    <col min="3095" max="3329" width="10.83203125" style="255"/>
    <col min="3330" max="3330" width="39" style="255" bestFit="1" customWidth="1"/>
    <col min="3331" max="3331" width="17.5" style="255" bestFit="1" customWidth="1"/>
    <col min="3332" max="3332" width="12.1640625" style="255" bestFit="1" customWidth="1"/>
    <col min="3333" max="3333" width="19.83203125" style="255" bestFit="1" customWidth="1"/>
    <col min="3334" max="3334" width="15.1640625" style="255" bestFit="1" customWidth="1"/>
    <col min="3335" max="3335" width="18.5" style="255" bestFit="1" customWidth="1"/>
    <col min="3336" max="3338" width="10.83203125" style="255"/>
    <col min="3339" max="3339" width="18.6640625" style="255" customWidth="1"/>
    <col min="3340" max="3348" width="10.83203125" style="255"/>
    <col min="3349" max="3349" width="14.5" style="255" customWidth="1"/>
    <col min="3350" max="3350" width="15" style="255" bestFit="1" customWidth="1"/>
    <col min="3351" max="3585" width="10.83203125" style="255"/>
    <col min="3586" max="3586" width="39" style="255" bestFit="1" customWidth="1"/>
    <col min="3587" max="3587" width="17.5" style="255" bestFit="1" customWidth="1"/>
    <col min="3588" max="3588" width="12.1640625" style="255" bestFit="1" customWidth="1"/>
    <col min="3589" max="3589" width="19.83203125" style="255" bestFit="1" customWidth="1"/>
    <col min="3590" max="3590" width="15.1640625" style="255" bestFit="1" customWidth="1"/>
    <col min="3591" max="3591" width="18.5" style="255" bestFit="1" customWidth="1"/>
    <col min="3592" max="3594" width="10.83203125" style="255"/>
    <col min="3595" max="3595" width="18.6640625" style="255" customWidth="1"/>
    <col min="3596" max="3604" width="10.83203125" style="255"/>
    <col min="3605" max="3605" width="14.5" style="255" customWidth="1"/>
    <col min="3606" max="3606" width="15" style="255" bestFit="1" customWidth="1"/>
    <col min="3607" max="3841" width="10.83203125" style="255"/>
    <col min="3842" max="3842" width="39" style="255" bestFit="1" customWidth="1"/>
    <col min="3843" max="3843" width="17.5" style="255" bestFit="1" customWidth="1"/>
    <col min="3844" max="3844" width="12.1640625" style="255" bestFit="1" customWidth="1"/>
    <col min="3845" max="3845" width="19.83203125" style="255" bestFit="1" customWidth="1"/>
    <col min="3846" max="3846" width="15.1640625" style="255" bestFit="1" customWidth="1"/>
    <col min="3847" max="3847" width="18.5" style="255" bestFit="1" customWidth="1"/>
    <col min="3848" max="3850" width="10.83203125" style="255"/>
    <col min="3851" max="3851" width="18.6640625" style="255" customWidth="1"/>
    <col min="3852" max="3860" width="10.83203125" style="255"/>
    <col min="3861" max="3861" width="14.5" style="255" customWidth="1"/>
    <col min="3862" max="3862" width="15" style="255" bestFit="1" customWidth="1"/>
    <col min="3863" max="4097" width="10.83203125" style="255"/>
    <col min="4098" max="4098" width="39" style="255" bestFit="1" customWidth="1"/>
    <col min="4099" max="4099" width="17.5" style="255" bestFit="1" customWidth="1"/>
    <col min="4100" max="4100" width="12.1640625" style="255" bestFit="1" customWidth="1"/>
    <col min="4101" max="4101" width="19.83203125" style="255" bestFit="1" customWidth="1"/>
    <col min="4102" max="4102" width="15.1640625" style="255" bestFit="1" customWidth="1"/>
    <col min="4103" max="4103" width="18.5" style="255" bestFit="1" customWidth="1"/>
    <col min="4104" max="4106" width="10.83203125" style="255"/>
    <col min="4107" max="4107" width="18.6640625" style="255" customWidth="1"/>
    <col min="4108" max="4116" width="10.83203125" style="255"/>
    <col min="4117" max="4117" width="14.5" style="255" customWidth="1"/>
    <col min="4118" max="4118" width="15" style="255" bestFit="1" customWidth="1"/>
    <col min="4119" max="4353" width="10.83203125" style="255"/>
    <col min="4354" max="4354" width="39" style="255" bestFit="1" customWidth="1"/>
    <col min="4355" max="4355" width="17.5" style="255" bestFit="1" customWidth="1"/>
    <col min="4356" max="4356" width="12.1640625" style="255" bestFit="1" customWidth="1"/>
    <col min="4357" max="4357" width="19.83203125" style="255" bestFit="1" customWidth="1"/>
    <col min="4358" max="4358" width="15.1640625" style="255" bestFit="1" customWidth="1"/>
    <col min="4359" max="4359" width="18.5" style="255" bestFit="1" customWidth="1"/>
    <col min="4360" max="4362" width="10.83203125" style="255"/>
    <col min="4363" max="4363" width="18.6640625" style="255" customWidth="1"/>
    <col min="4364" max="4372" width="10.83203125" style="255"/>
    <col min="4373" max="4373" width="14.5" style="255" customWidth="1"/>
    <col min="4374" max="4374" width="15" style="255" bestFit="1" customWidth="1"/>
    <col min="4375" max="4609" width="10.83203125" style="255"/>
    <col min="4610" max="4610" width="39" style="255" bestFit="1" customWidth="1"/>
    <col min="4611" max="4611" width="17.5" style="255" bestFit="1" customWidth="1"/>
    <col min="4612" max="4612" width="12.1640625" style="255" bestFit="1" customWidth="1"/>
    <col min="4613" max="4613" width="19.83203125" style="255" bestFit="1" customWidth="1"/>
    <col min="4614" max="4614" width="15.1640625" style="255" bestFit="1" customWidth="1"/>
    <col min="4615" max="4615" width="18.5" style="255" bestFit="1" customWidth="1"/>
    <col min="4616" max="4618" width="10.83203125" style="255"/>
    <col min="4619" max="4619" width="18.6640625" style="255" customWidth="1"/>
    <col min="4620" max="4628" width="10.83203125" style="255"/>
    <col min="4629" max="4629" width="14.5" style="255" customWidth="1"/>
    <col min="4630" max="4630" width="15" style="255" bestFit="1" customWidth="1"/>
    <col min="4631" max="4865" width="10.83203125" style="255"/>
    <col min="4866" max="4866" width="39" style="255" bestFit="1" customWidth="1"/>
    <col min="4867" max="4867" width="17.5" style="255" bestFit="1" customWidth="1"/>
    <col min="4868" max="4868" width="12.1640625" style="255" bestFit="1" customWidth="1"/>
    <col min="4869" max="4869" width="19.83203125" style="255" bestFit="1" customWidth="1"/>
    <col min="4870" max="4870" width="15.1640625" style="255" bestFit="1" customWidth="1"/>
    <col min="4871" max="4871" width="18.5" style="255" bestFit="1" customWidth="1"/>
    <col min="4872" max="4874" width="10.83203125" style="255"/>
    <col min="4875" max="4875" width="18.6640625" style="255" customWidth="1"/>
    <col min="4876" max="4884" width="10.83203125" style="255"/>
    <col min="4885" max="4885" width="14.5" style="255" customWidth="1"/>
    <col min="4886" max="4886" width="15" style="255" bestFit="1" customWidth="1"/>
    <col min="4887" max="5121" width="10.83203125" style="255"/>
    <col min="5122" max="5122" width="39" style="255" bestFit="1" customWidth="1"/>
    <col min="5123" max="5123" width="17.5" style="255" bestFit="1" customWidth="1"/>
    <col min="5124" max="5124" width="12.1640625" style="255" bestFit="1" customWidth="1"/>
    <col min="5125" max="5125" width="19.83203125" style="255" bestFit="1" customWidth="1"/>
    <col min="5126" max="5126" width="15.1640625" style="255" bestFit="1" customWidth="1"/>
    <col min="5127" max="5127" width="18.5" style="255" bestFit="1" customWidth="1"/>
    <col min="5128" max="5130" width="10.83203125" style="255"/>
    <col min="5131" max="5131" width="18.6640625" style="255" customWidth="1"/>
    <col min="5132" max="5140" width="10.83203125" style="255"/>
    <col min="5141" max="5141" width="14.5" style="255" customWidth="1"/>
    <col min="5142" max="5142" width="15" style="255" bestFit="1" customWidth="1"/>
    <col min="5143" max="5377" width="10.83203125" style="255"/>
    <col min="5378" max="5378" width="39" style="255" bestFit="1" customWidth="1"/>
    <col min="5379" max="5379" width="17.5" style="255" bestFit="1" customWidth="1"/>
    <col min="5380" max="5380" width="12.1640625" style="255" bestFit="1" customWidth="1"/>
    <col min="5381" max="5381" width="19.83203125" style="255" bestFit="1" customWidth="1"/>
    <col min="5382" max="5382" width="15.1640625" style="255" bestFit="1" customWidth="1"/>
    <col min="5383" max="5383" width="18.5" style="255" bestFit="1" customWidth="1"/>
    <col min="5384" max="5386" width="10.83203125" style="255"/>
    <col min="5387" max="5387" width="18.6640625" style="255" customWidth="1"/>
    <col min="5388" max="5396" width="10.83203125" style="255"/>
    <col min="5397" max="5397" width="14.5" style="255" customWidth="1"/>
    <col min="5398" max="5398" width="15" style="255" bestFit="1" customWidth="1"/>
    <col min="5399" max="5633" width="10.83203125" style="255"/>
    <col min="5634" max="5634" width="39" style="255" bestFit="1" customWidth="1"/>
    <col min="5635" max="5635" width="17.5" style="255" bestFit="1" customWidth="1"/>
    <col min="5636" max="5636" width="12.1640625" style="255" bestFit="1" customWidth="1"/>
    <col min="5637" max="5637" width="19.83203125" style="255" bestFit="1" customWidth="1"/>
    <col min="5638" max="5638" width="15.1640625" style="255" bestFit="1" customWidth="1"/>
    <col min="5639" max="5639" width="18.5" style="255" bestFit="1" customWidth="1"/>
    <col min="5640" max="5642" width="10.83203125" style="255"/>
    <col min="5643" max="5643" width="18.6640625" style="255" customWidth="1"/>
    <col min="5644" max="5652" width="10.83203125" style="255"/>
    <col min="5653" max="5653" width="14.5" style="255" customWidth="1"/>
    <col min="5654" max="5654" width="15" style="255" bestFit="1" customWidth="1"/>
    <col min="5655" max="5889" width="10.83203125" style="255"/>
    <col min="5890" max="5890" width="39" style="255" bestFit="1" customWidth="1"/>
    <col min="5891" max="5891" width="17.5" style="255" bestFit="1" customWidth="1"/>
    <col min="5892" max="5892" width="12.1640625" style="255" bestFit="1" customWidth="1"/>
    <col min="5893" max="5893" width="19.83203125" style="255" bestFit="1" customWidth="1"/>
    <col min="5894" max="5894" width="15.1640625" style="255" bestFit="1" customWidth="1"/>
    <col min="5895" max="5895" width="18.5" style="255" bestFit="1" customWidth="1"/>
    <col min="5896" max="5898" width="10.83203125" style="255"/>
    <col min="5899" max="5899" width="18.6640625" style="255" customWidth="1"/>
    <col min="5900" max="5908" width="10.83203125" style="255"/>
    <col min="5909" max="5909" width="14.5" style="255" customWidth="1"/>
    <col min="5910" max="5910" width="15" style="255" bestFit="1" customWidth="1"/>
    <col min="5911" max="6145" width="10.83203125" style="255"/>
    <col min="6146" max="6146" width="39" style="255" bestFit="1" customWidth="1"/>
    <col min="6147" max="6147" width="17.5" style="255" bestFit="1" customWidth="1"/>
    <col min="6148" max="6148" width="12.1640625" style="255" bestFit="1" customWidth="1"/>
    <col min="6149" max="6149" width="19.83203125" style="255" bestFit="1" customWidth="1"/>
    <col min="6150" max="6150" width="15.1640625" style="255" bestFit="1" customWidth="1"/>
    <col min="6151" max="6151" width="18.5" style="255" bestFit="1" customWidth="1"/>
    <col min="6152" max="6154" width="10.83203125" style="255"/>
    <col min="6155" max="6155" width="18.6640625" style="255" customWidth="1"/>
    <col min="6156" max="6164" width="10.83203125" style="255"/>
    <col min="6165" max="6165" width="14.5" style="255" customWidth="1"/>
    <col min="6166" max="6166" width="15" style="255" bestFit="1" customWidth="1"/>
    <col min="6167" max="6401" width="10.83203125" style="255"/>
    <col min="6402" max="6402" width="39" style="255" bestFit="1" customWidth="1"/>
    <col min="6403" max="6403" width="17.5" style="255" bestFit="1" customWidth="1"/>
    <col min="6404" max="6404" width="12.1640625" style="255" bestFit="1" customWidth="1"/>
    <col min="6405" max="6405" width="19.83203125" style="255" bestFit="1" customWidth="1"/>
    <col min="6406" max="6406" width="15.1640625" style="255" bestFit="1" customWidth="1"/>
    <col min="6407" max="6407" width="18.5" style="255" bestFit="1" customWidth="1"/>
    <col min="6408" max="6410" width="10.83203125" style="255"/>
    <col min="6411" max="6411" width="18.6640625" style="255" customWidth="1"/>
    <col min="6412" max="6420" width="10.83203125" style="255"/>
    <col min="6421" max="6421" width="14.5" style="255" customWidth="1"/>
    <col min="6422" max="6422" width="15" style="255" bestFit="1" customWidth="1"/>
    <col min="6423" max="6657" width="10.83203125" style="255"/>
    <col min="6658" max="6658" width="39" style="255" bestFit="1" customWidth="1"/>
    <col min="6659" max="6659" width="17.5" style="255" bestFit="1" customWidth="1"/>
    <col min="6660" max="6660" width="12.1640625" style="255" bestFit="1" customWidth="1"/>
    <col min="6661" max="6661" width="19.83203125" style="255" bestFit="1" customWidth="1"/>
    <col min="6662" max="6662" width="15.1640625" style="255" bestFit="1" customWidth="1"/>
    <col min="6663" max="6663" width="18.5" style="255" bestFit="1" customWidth="1"/>
    <col min="6664" max="6666" width="10.83203125" style="255"/>
    <col min="6667" max="6667" width="18.6640625" style="255" customWidth="1"/>
    <col min="6668" max="6676" width="10.83203125" style="255"/>
    <col min="6677" max="6677" width="14.5" style="255" customWidth="1"/>
    <col min="6678" max="6678" width="15" style="255" bestFit="1" customWidth="1"/>
    <col min="6679" max="6913" width="10.83203125" style="255"/>
    <col min="6914" max="6914" width="39" style="255" bestFit="1" customWidth="1"/>
    <col min="6915" max="6915" width="17.5" style="255" bestFit="1" customWidth="1"/>
    <col min="6916" max="6916" width="12.1640625" style="255" bestFit="1" customWidth="1"/>
    <col min="6917" max="6917" width="19.83203125" style="255" bestFit="1" customWidth="1"/>
    <col min="6918" max="6918" width="15.1640625" style="255" bestFit="1" customWidth="1"/>
    <col min="6919" max="6919" width="18.5" style="255" bestFit="1" customWidth="1"/>
    <col min="6920" max="6922" width="10.83203125" style="255"/>
    <col min="6923" max="6923" width="18.6640625" style="255" customWidth="1"/>
    <col min="6924" max="6932" width="10.83203125" style="255"/>
    <col min="6933" max="6933" width="14.5" style="255" customWidth="1"/>
    <col min="6934" max="6934" width="15" style="255" bestFit="1" customWidth="1"/>
    <col min="6935" max="7169" width="10.83203125" style="255"/>
    <col min="7170" max="7170" width="39" style="255" bestFit="1" customWidth="1"/>
    <col min="7171" max="7171" width="17.5" style="255" bestFit="1" customWidth="1"/>
    <col min="7172" max="7172" width="12.1640625" style="255" bestFit="1" customWidth="1"/>
    <col min="7173" max="7173" width="19.83203125" style="255" bestFit="1" customWidth="1"/>
    <col min="7174" max="7174" width="15.1640625" style="255" bestFit="1" customWidth="1"/>
    <col min="7175" max="7175" width="18.5" style="255" bestFit="1" customWidth="1"/>
    <col min="7176" max="7178" width="10.83203125" style="255"/>
    <col min="7179" max="7179" width="18.6640625" style="255" customWidth="1"/>
    <col min="7180" max="7188" width="10.83203125" style="255"/>
    <col min="7189" max="7189" width="14.5" style="255" customWidth="1"/>
    <col min="7190" max="7190" width="15" style="255" bestFit="1" customWidth="1"/>
    <col min="7191" max="7425" width="10.83203125" style="255"/>
    <col min="7426" max="7426" width="39" style="255" bestFit="1" customWidth="1"/>
    <col min="7427" max="7427" width="17.5" style="255" bestFit="1" customWidth="1"/>
    <col min="7428" max="7428" width="12.1640625" style="255" bestFit="1" customWidth="1"/>
    <col min="7429" max="7429" width="19.83203125" style="255" bestFit="1" customWidth="1"/>
    <col min="7430" max="7430" width="15.1640625" style="255" bestFit="1" customWidth="1"/>
    <col min="7431" max="7431" width="18.5" style="255" bestFit="1" customWidth="1"/>
    <col min="7432" max="7434" width="10.83203125" style="255"/>
    <col min="7435" max="7435" width="18.6640625" style="255" customWidth="1"/>
    <col min="7436" max="7444" width="10.83203125" style="255"/>
    <col min="7445" max="7445" width="14.5" style="255" customWidth="1"/>
    <col min="7446" max="7446" width="15" style="255" bestFit="1" customWidth="1"/>
    <col min="7447" max="7681" width="10.83203125" style="255"/>
    <col min="7682" max="7682" width="39" style="255" bestFit="1" customWidth="1"/>
    <col min="7683" max="7683" width="17.5" style="255" bestFit="1" customWidth="1"/>
    <col min="7684" max="7684" width="12.1640625" style="255" bestFit="1" customWidth="1"/>
    <col min="7685" max="7685" width="19.83203125" style="255" bestFit="1" customWidth="1"/>
    <col min="7686" max="7686" width="15.1640625" style="255" bestFit="1" customWidth="1"/>
    <col min="7687" max="7687" width="18.5" style="255" bestFit="1" customWidth="1"/>
    <col min="7688" max="7690" width="10.83203125" style="255"/>
    <col min="7691" max="7691" width="18.6640625" style="255" customWidth="1"/>
    <col min="7692" max="7700" width="10.83203125" style="255"/>
    <col min="7701" max="7701" width="14.5" style="255" customWidth="1"/>
    <col min="7702" max="7702" width="15" style="255" bestFit="1" customWidth="1"/>
    <col min="7703" max="7937" width="10.83203125" style="255"/>
    <col min="7938" max="7938" width="39" style="255" bestFit="1" customWidth="1"/>
    <col min="7939" max="7939" width="17.5" style="255" bestFit="1" customWidth="1"/>
    <col min="7940" max="7940" width="12.1640625" style="255" bestFit="1" customWidth="1"/>
    <col min="7941" max="7941" width="19.83203125" style="255" bestFit="1" customWidth="1"/>
    <col min="7942" max="7942" width="15.1640625" style="255" bestFit="1" customWidth="1"/>
    <col min="7943" max="7943" width="18.5" style="255" bestFit="1" customWidth="1"/>
    <col min="7944" max="7946" width="10.83203125" style="255"/>
    <col min="7947" max="7947" width="18.6640625" style="255" customWidth="1"/>
    <col min="7948" max="7956" width="10.83203125" style="255"/>
    <col min="7957" max="7957" width="14.5" style="255" customWidth="1"/>
    <col min="7958" max="7958" width="15" style="255" bestFit="1" customWidth="1"/>
    <col min="7959" max="8193" width="10.83203125" style="255"/>
    <col min="8194" max="8194" width="39" style="255" bestFit="1" customWidth="1"/>
    <col min="8195" max="8195" width="17.5" style="255" bestFit="1" customWidth="1"/>
    <col min="8196" max="8196" width="12.1640625" style="255" bestFit="1" customWidth="1"/>
    <col min="8197" max="8197" width="19.83203125" style="255" bestFit="1" customWidth="1"/>
    <col min="8198" max="8198" width="15.1640625" style="255" bestFit="1" customWidth="1"/>
    <col min="8199" max="8199" width="18.5" style="255" bestFit="1" customWidth="1"/>
    <col min="8200" max="8202" width="10.83203125" style="255"/>
    <col min="8203" max="8203" width="18.6640625" style="255" customWidth="1"/>
    <col min="8204" max="8212" width="10.83203125" style="255"/>
    <col min="8213" max="8213" width="14.5" style="255" customWidth="1"/>
    <col min="8214" max="8214" width="15" style="255" bestFit="1" customWidth="1"/>
    <col min="8215" max="8449" width="10.83203125" style="255"/>
    <col min="8450" max="8450" width="39" style="255" bestFit="1" customWidth="1"/>
    <col min="8451" max="8451" width="17.5" style="255" bestFit="1" customWidth="1"/>
    <col min="8452" max="8452" width="12.1640625" style="255" bestFit="1" customWidth="1"/>
    <col min="8453" max="8453" width="19.83203125" style="255" bestFit="1" customWidth="1"/>
    <col min="8454" max="8454" width="15.1640625" style="255" bestFit="1" customWidth="1"/>
    <col min="8455" max="8455" width="18.5" style="255" bestFit="1" customWidth="1"/>
    <col min="8456" max="8458" width="10.83203125" style="255"/>
    <col min="8459" max="8459" width="18.6640625" style="255" customWidth="1"/>
    <col min="8460" max="8468" width="10.83203125" style="255"/>
    <col min="8469" max="8469" width="14.5" style="255" customWidth="1"/>
    <col min="8470" max="8470" width="15" style="255" bestFit="1" customWidth="1"/>
    <col min="8471" max="8705" width="10.83203125" style="255"/>
    <col min="8706" max="8706" width="39" style="255" bestFit="1" customWidth="1"/>
    <col min="8707" max="8707" width="17.5" style="255" bestFit="1" customWidth="1"/>
    <col min="8708" max="8708" width="12.1640625" style="255" bestFit="1" customWidth="1"/>
    <col min="8709" max="8709" width="19.83203125" style="255" bestFit="1" customWidth="1"/>
    <col min="8710" max="8710" width="15.1640625" style="255" bestFit="1" customWidth="1"/>
    <col min="8711" max="8711" width="18.5" style="255" bestFit="1" customWidth="1"/>
    <col min="8712" max="8714" width="10.83203125" style="255"/>
    <col min="8715" max="8715" width="18.6640625" style="255" customWidth="1"/>
    <col min="8716" max="8724" width="10.83203125" style="255"/>
    <col min="8725" max="8725" width="14.5" style="255" customWidth="1"/>
    <col min="8726" max="8726" width="15" style="255" bestFit="1" customWidth="1"/>
    <col min="8727" max="8961" width="10.83203125" style="255"/>
    <col min="8962" max="8962" width="39" style="255" bestFit="1" customWidth="1"/>
    <col min="8963" max="8963" width="17.5" style="255" bestFit="1" customWidth="1"/>
    <col min="8964" max="8964" width="12.1640625" style="255" bestFit="1" customWidth="1"/>
    <col min="8965" max="8965" width="19.83203125" style="255" bestFit="1" customWidth="1"/>
    <col min="8966" max="8966" width="15.1640625" style="255" bestFit="1" customWidth="1"/>
    <col min="8967" max="8967" width="18.5" style="255" bestFit="1" customWidth="1"/>
    <col min="8968" max="8970" width="10.83203125" style="255"/>
    <col min="8971" max="8971" width="18.6640625" style="255" customWidth="1"/>
    <col min="8972" max="8980" width="10.83203125" style="255"/>
    <col min="8981" max="8981" width="14.5" style="255" customWidth="1"/>
    <col min="8982" max="8982" width="15" style="255" bestFit="1" customWidth="1"/>
    <col min="8983" max="9217" width="10.83203125" style="255"/>
    <col min="9218" max="9218" width="39" style="255" bestFit="1" customWidth="1"/>
    <col min="9219" max="9219" width="17.5" style="255" bestFit="1" customWidth="1"/>
    <col min="9220" max="9220" width="12.1640625" style="255" bestFit="1" customWidth="1"/>
    <col min="9221" max="9221" width="19.83203125" style="255" bestFit="1" customWidth="1"/>
    <col min="9222" max="9222" width="15.1640625" style="255" bestFit="1" customWidth="1"/>
    <col min="9223" max="9223" width="18.5" style="255" bestFit="1" customWidth="1"/>
    <col min="9224" max="9226" width="10.83203125" style="255"/>
    <col min="9227" max="9227" width="18.6640625" style="255" customWidth="1"/>
    <col min="9228" max="9236" width="10.83203125" style="255"/>
    <col min="9237" max="9237" width="14.5" style="255" customWidth="1"/>
    <col min="9238" max="9238" width="15" style="255" bestFit="1" customWidth="1"/>
    <col min="9239" max="9473" width="10.83203125" style="255"/>
    <col min="9474" max="9474" width="39" style="255" bestFit="1" customWidth="1"/>
    <col min="9475" max="9475" width="17.5" style="255" bestFit="1" customWidth="1"/>
    <col min="9476" max="9476" width="12.1640625" style="255" bestFit="1" customWidth="1"/>
    <col min="9477" max="9477" width="19.83203125" style="255" bestFit="1" customWidth="1"/>
    <col min="9478" max="9478" width="15.1640625" style="255" bestFit="1" customWidth="1"/>
    <col min="9479" max="9479" width="18.5" style="255" bestFit="1" customWidth="1"/>
    <col min="9480" max="9482" width="10.83203125" style="255"/>
    <col min="9483" max="9483" width="18.6640625" style="255" customWidth="1"/>
    <col min="9484" max="9492" width="10.83203125" style="255"/>
    <col min="9493" max="9493" width="14.5" style="255" customWidth="1"/>
    <col min="9494" max="9494" width="15" style="255" bestFit="1" customWidth="1"/>
    <col min="9495" max="9729" width="10.83203125" style="255"/>
    <col min="9730" max="9730" width="39" style="255" bestFit="1" customWidth="1"/>
    <col min="9731" max="9731" width="17.5" style="255" bestFit="1" customWidth="1"/>
    <col min="9732" max="9732" width="12.1640625" style="255" bestFit="1" customWidth="1"/>
    <col min="9733" max="9733" width="19.83203125" style="255" bestFit="1" customWidth="1"/>
    <col min="9734" max="9734" width="15.1640625" style="255" bestFit="1" customWidth="1"/>
    <col min="9735" max="9735" width="18.5" style="255" bestFit="1" customWidth="1"/>
    <col min="9736" max="9738" width="10.83203125" style="255"/>
    <col min="9739" max="9739" width="18.6640625" style="255" customWidth="1"/>
    <col min="9740" max="9748" width="10.83203125" style="255"/>
    <col min="9749" max="9749" width="14.5" style="255" customWidth="1"/>
    <col min="9750" max="9750" width="15" style="255" bestFit="1" customWidth="1"/>
    <col min="9751" max="9985" width="10.83203125" style="255"/>
    <col min="9986" max="9986" width="39" style="255" bestFit="1" customWidth="1"/>
    <col min="9987" max="9987" width="17.5" style="255" bestFit="1" customWidth="1"/>
    <col min="9988" max="9988" width="12.1640625" style="255" bestFit="1" customWidth="1"/>
    <col min="9989" max="9989" width="19.83203125" style="255" bestFit="1" customWidth="1"/>
    <col min="9990" max="9990" width="15.1640625" style="255" bestFit="1" customWidth="1"/>
    <col min="9991" max="9991" width="18.5" style="255" bestFit="1" customWidth="1"/>
    <col min="9992" max="9994" width="10.83203125" style="255"/>
    <col min="9995" max="9995" width="18.6640625" style="255" customWidth="1"/>
    <col min="9996" max="10004" width="10.83203125" style="255"/>
    <col min="10005" max="10005" width="14.5" style="255" customWidth="1"/>
    <col min="10006" max="10006" width="15" style="255" bestFit="1" customWidth="1"/>
    <col min="10007" max="10241" width="10.83203125" style="255"/>
    <col min="10242" max="10242" width="39" style="255" bestFit="1" customWidth="1"/>
    <col min="10243" max="10243" width="17.5" style="255" bestFit="1" customWidth="1"/>
    <col min="10244" max="10244" width="12.1640625" style="255" bestFit="1" customWidth="1"/>
    <col min="10245" max="10245" width="19.83203125" style="255" bestFit="1" customWidth="1"/>
    <col min="10246" max="10246" width="15.1640625" style="255" bestFit="1" customWidth="1"/>
    <col min="10247" max="10247" width="18.5" style="255" bestFit="1" customWidth="1"/>
    <col min="10248" max="10250" width="10.83203125" style="255"/>
    <col min="10251" max="10251" width="18.6640625" style="255" customWidth="1"/>
    <col min="10252" max="10260" width="10.83203125" style="255"/>
    <col min="10261" max="10261" width="14.5" style="255" customWidth="1"/>
    <col min="10262" max="10262" width="15" style="255" bestFit="1" customWidth="1"/>
    <col min="10263" max="10497" width="10.83203125" style="255"/>
    <col min="10498" max="10498" width="39" style="255" bestFit="1" customWidth="1"/>
    <col min="10499" max="10499" width="17.5" style="255" bestFit="1" customWidth="1"/>
    <col min="10500" max="10500" width="12.1640625" style="255" bestFit="1" customWidth="1"/>
    <col min="10501" max="10501" width="19.83203125" style="255" bestFit="1" customWidth="1"/>
    <col min="10502" max="10502" width="15.1640625" style="255" bestFit="1" customWidth="1"/>
    <col min="10503" max="10503" width="18.5" style="255" bestFit="1" customWidth="1"/>
    <col min="10504" max="10506" width="10.83203125" style="255"/>
    <col min="10507" max="10507" width="18.6640625" style="255" customWidth="1"/>
    <col min="10508" max="10516" width="10.83203125" style="255"/>
    <col min="10517" max="10517" width="14.5" style="255" customWidth="1"/>
    <col min="10518" max="10518" width="15" style="255" bestFit="1" customWidth="1"/>
    <col min="10519" max="10753" width="10.83203125" style="255"/>
    <col min="10754" max="10754" width="39" style="255" bestFit="1" customWidth="1"/>
    <col min="10755" max="10755" width="17.5" style="255" bestFit="1" customWidth="1"/>
    <col min="10756" max="10756" width="12.1640625" style="255" bestFit="1" customWidth="1"/>
    <col min="10757" max="10757" width="19.83203125" style="255" bestFit="1" customWidth="1"/>
    <col min="10758" max="10758" width="15.1640625" style="255" bestFit="1" customWidth="1"/>
    <col min="10759" max="10759" width="18.5" style="255" bestFit="1" customWidth="1"/>
    <col min="10760" max="10762" width="10.83203125" style="255"/>
    <col min="10763" max="10763" width="18.6640625" style="255" customWidth="1"/>
    <col min="10764" max="10772" width="10.83203125" style="255"/>
    <col min="10773" max="10773" width="14.5" style="255" customWidth="1"/>
    <col min="10774" max="10774" width="15" style="255" bestFit="1" customWidth="1"/>
    <col min="10775" max="11009" width="10.83203125" style="255"/>
    <col min="11010" max="11010" width="39" style="255" bestFit="1" customWidth="1"/>
    <col min="11011" max="11011" width="17.5" style="255" bestFit="1" customWidth="1"/>
    <col min="11012" max="11012" width="12.1640625" style="255" bestFit="1" customWidth="1"/>
    <col min="11013" max="11013" width="19.83203125" style="255" bestFit="1" customWidth="1"/>
    <col min="11014" max="11014" width="15.1640625" style="255" bestFit="1" customWidth="1"/>
    <col min="11015" max="11015" width="18.5" style="255" bestFit="1" customWidth="1"/>
    <col min="11016" max="11018" width="10.83203125" style="255"/>
    <col min="11019" max="11019" width="18.6640625" style="255" customWidth="1"/>
    <col min="11020" max="11028" width="10.83203125" style="255"/>
    <col min="11029" max="11029" width="14.5" style="255" customWidth="1"/>
    <col min="11030" max="11030" width="15" style="255" bestFit="1" customWidth="1"/>
    <col min="11031" max="11265" width="10.83203125" style="255"/>
    <col min="11266" max="11266" width="39" style="255" bestFit="1" customWidth="1"/>
    <col min="11267" max="11267" width="17.5" style="255" bestFit="1" customWidth="1"/>
    <col min="11268" max="11268" width="12.1640625" style="255" bestFit="1" customWidth="1"/>
    <col min="11269" max="11269" width="19.83203125" style="255" bestFit="1" customWidth="1"/>
    <col min="11270" max="11270" width="15.1640625" style="255" bestFit="1" customWidth="1"/>
    <col min="11271" max="11271" width="18.5" style="255" bestFit="1" customWidth="1"/>
    <col min="11272" max="11274" width="10.83203125" style="255"/>
    <col min="11275" max="11275" width="18.6640625" style="255" customWidth="1"/>
    <col min="11276" max="11284" width="10.83203125" style="255"/>
    <col min="11285" max="11285" width="14.5" style="255" customWidth="1"/>
    <col min="11286" max="11286" width="15" style="255" bestFit="1" customWidth="1"/>
    <col min="11287" max="11521" width="10.83203125" style="255"/>
    <col min="11522" max="11522" width="39" style="255" bestFit="1" customWidth="1"/>
    <col min="11523" max="11523" width="17.5" style="255" bestFit="1" customWidth="1"/>
    <col min="11524" max="11524" width="12.1640625" style="255" bestFit="1" customWidth="1"/>
    <col min="11525" max="11525" width="19.83203125" style="255" bestFit="1" customWidth="1"/>
    <col min="11526" max="11526" width="15.1640625" style="255" bestFit="1" customWidth="1"/>
    <col min="11527" max="11527" width="18.5" style="255" bestFit="1" customWidth="1"/>
    <col min="11528" max="11530" width="10.83203125" style="255"/>
    <col min="11531" max="11531" width="18.6640625" style="255" customWidth="1"/>
    <col min="11532" max="11540" width="10.83203125" style="255"/>
    <col min="11541" max="11541" width="14.5" style="255" customWidth="1"/>
    <col min="11542" max="11542" width="15" style="255" bestFit="1" customWidth="1"/>
    <col min="11543" max="11777" width="10.83203125" style="255"/>
    <col min="11778" max="11778" width="39" style="255" bestFit="1" customWidth="1"/>
    <col min="11779" max="11779" width="17.5" style="255" bestFit="1" customWidth="1"/>
    <col min="11780" max="11780" width="12.1640625" style="255" bestFit="1" customWidth="1"/>
    <col min="11781" max="11781" width="19.83203125" style="255" bestFit="1" customWidth="1"/>
    <col min="11782" max="11782" width="15.1640625" style="255" bestFit="1" customWidth="1"/>
    <col min="11783" max="11783" width="18.5" style="255" bestFit="1" customWidth="1"/>
    <col min="11784" max="11786" width="10.83203125" style="255"/>
    <col min="11787" max="11787" width="18.6640625" style="255" customWidth="1"/>
    <col min="11788" max="11796" width="10.83203125" style="255"/>
    <col min="11797" max="11797" width="14.5" style="255" customWidth="1"/>
    <col min="11798" max="11798" width="15" style="255" bestFit="1" customWidth="1"/>
    <col min="11799" max="12033" width="10.83203125" style="255"/>
    <col min="12034" max="12034" width="39" style="255" bestFit="1" customWidth="1"/>
    <col min="12035" max="12035" width="17.5" style="255" bestFit="1" customWidth="1"/>
    <col min="12036" max="12036" width="12.1640625" style="255" bestFit="1" customWidth="1"/>
    <col min="12037" max="12037" width="19.83203125" style="255" bestFit="1" customWidth="1"/>
    <col min="12038" max="12038" width="15.1640625" style="255" bestFit="1" customWidth="1"/>
    <col min="12039" max="12039" width="18.5" style="255" bestFit="1" customWidth="1"/>
    <col min="12040" max="12042" width="10.83203125" style="255"/>
    <col min="12043" max="12043" width="18.6640625" style="255" customWidth="1"/>
    <col min="12044" max="12052" width="10.83203125" style="255"/>
    <col min="12053" max="12053" width="14.5" style="255" customWidth="1"/>
    <col min="12054" max="12054" width="15" style="255" bestFit="1" customWidth="1"/>
    <col min="12055" max="12289" width="10.83203125" style="255"/>
    <col min="12290" max="12290" width="39" style="255" bestFit="1" customWidth="1"/>
    <col min="12291" max="12291" width="17.5" style="255" bestFit="1" customWidth="1"/>
    <col min="12292" max="12292" width="12.1640625" style="255" bestFit="1" customWidth="1"/>
    <col min="12293" max="12293" width="19.83203125" style="255" bestFit="1" customWidth="1"/>
    <col min="12294" max="12294" width="15.1640625" style="255" bestFit="1" customWidth="1"/>
    <col min="12295" max="12295" width="18.5" style="255" bestFit="1" customWidth="1"/>
    <col min="12296" max="12298" width="10.83203125" style="255"/>
    <col min="12299" max="12299" width="18.6640625" style="255" customWidth="1"/>
    <col min="12300" max="12308" width="10.83203125" style="255"/>
    <col min="12309" max="12309" width="14.5" style="255" customWidth="1"/>
    <col min="12310" max="12310" width="15" style="255" bestFit="1" customWidth="1"/>
    <col min="12311" max="12545" width="10.83203125" style="255"/>
    <col min="12546" max="12546" width="39" style="255" bestFit="1" customWidth="1"/>
    <col min="12547" max="12547" width="17.5" style="255" bestFit="1" customWidth="1"/>
    <col min="12548" max="12548" width="12.1640625" style="255" bestFit="1" customWidth="1"/>
    <col min="12549" max="12549" width="19.83203125" style="255" bestFit="1" customWidth="1"/>
    <col min="12550" max="12550" width="15.1640625" style="255" bestFit="1" customWidth="1"/>
    <col min="12551" max="12551" width="18.5" style="255" bestFit="1" customWidth="1"/>
    <col min="12552" max="12554" width="10.83203125" style="255"/>
    <col min="12555" max="12555" width="18.6640625" style="255" customWidth="1"/>
    <col min="12556" max="12564" width="10.83203125" style="255"/>
    <col min="12565" max="12565" width="14.5" style="255" customWidth="1"/>
    <col min="12566" max="12566" width="15" style="255" bestFit="1" customWidth="1"/>
    <col min="12567" max="12801" width="10.83203125" style="255"/>
    <col min="12802" max="12802" width="39" style="255" bestFit="1" customWidth="1"/>
    <col min="12803" max="12803" width="17.5" style="255" bestFit="1" customWidth="1"/>
    <col min="12804" max="12804" width="12.1640625" style="255" bestFit="1" customWidth="1"/>
    <col min="12805" max="12805" width="19.83203125" style="255" bestFit="1" customWidth="1"/>
    <col min="12806" max="12806" width="15.1640625" style="255" bestFit="1" customWidth="1"/>
    <col min="12807" max="12807" width="18.5" style="255" bestFit="1" customWidth="1"/>
    <col min="12808" max="12810" width="10.83203125" style="255"/>
    <col min="12811" max="12811" width="18.6640625" style="255" customWidth="1"/>
    <col min="12812" max="12820" width="10.83203125" style="255"/>
    <col min="12821" max="12821" width="14.5" style="255" customWidth="1"/>
    <col min="12822" max="12822" width="15" style="255" bestFit="1" customWidth="1"/>
    <col min="12823" max="13057" width="10.83203125" style="255"/>
    <col min="13058" max="13058" width="39" style="255" bestFit="1" customWidth="1"/>
    <col min="13059" max="13059" width="17.5" style="255" bestFit="1" customWidth="1"/>
    <col min="13060" max="13060" width="12.1640625" style="255" bestFit="1" customWidth="1"/>
    <col min="13061" max="13061" width="19.83203125" style="255" bestFit="1" customWidth="1"/>
    <col min="13062" max="13062" width="15.1640625" style="255" bestFit="1" customWidth="1"/>
    <col min="13063" max="13063" width="18.5" style="255" bestFit="1" customWidth="1"/>
    <col min="13064" max="13066" width="10.83203125" style="255"/>
    <col min="13067" max="13067" width="18.6640625" style="255" customWidth="1"/>
    <col min="13068" max="13076" width="10.83203125" style="255"/>
    <col min="13077" max="13077" width="14.5" style="255" customWidth="1"/>
    <col min="13078" max="13078" width="15" style="255" bestFit="1" customWidth="1"/>
    <col min="13079" max="13313" width="10.83203125" style="255"/>
    <col min="13314" max="13314" width="39" style="255" bestFit="1" customWidth="1"/>
    <col min="13315" max="13315" width="17.5" style="255" bestFit="1" customWidth="1"/>
    <col min="13316" max="13316" width="12.1640625" style="255" bestFit="1" customWidth="1"/>
    <col min="13317" max="13317" width="19.83203125" style="255" bestFit="1" customWidth="1"/>
    <col min="13318" max="13318" width="15.1640625" style="255" bestFit="1" customWidth="1"/>
    <col min="13319" max="13319" width="18.5" style="255" bestFit="1" customWidth="1"/>
    <col min="13320" max="13322" width="10.83203125" style="255"/>
    <col min="13323" max="13323" width="18.6640625" style="255" customWidth="1"/>
    <col min="13324" max="13332" width="10.83203125" style="255"/>
    <col min="13333" max="13333" width="14.5" style="255" customWidth="1"/>
    <col min="13334" max="13334" width="15" style="255" bestFit="1" customWidth="1"/>
    <col min="13335" max="13569" width="10.83203125" style="255"/>
    <col min="13570" max="13570" width="39" style="255" bestFit="1" customWidth="1"/>
    <col min="13571" max="13571" width="17.5" style="255" bestFit="1" customWidth="1"/>
    <col min="13572" max="13572" width="12.1640625" style="255" bestFit="1" customWidth="1"/>
    <col min="13573" max="13573" width="19.83203125" style="255" bestFit="1" customWidth="1"/>
    <col min="13574" max="13574" width="15.1640625" style="255" bestFit="1" customWidth="1"/>
    <col min="13575" max="13575" width="18.5" style="255" bestFit="1" customWidth="1"/>
    <col min="13576" max="13578" width="10.83203125" style="255"/>
    <col min="13579" max="13579" width="18.6640625" style="255" customWidth="1"/>
    <col min="13580" max="13588" width="10.83203125" style="255"/>
    <col min="13589" max="13589" width="14.5" style="255" customWidth="1"/>
    <col min="13590" max="13590" width="15" style="255" bestFit="1" customWidth="1"/>
    <col min="13591" max="13825" width="10.83203125" style="255"/>
    <col min="13826" max="13826" width="39" style="255" bestFit="1" customWidth="1"/>
    <col min="13827" max="13827" width="17.5" style="255" bestFit="1" customWidth="1"/>
    <col min="13828" max="13828" width="12.1640625" style="255" bestFit="1" customWidth="1"/>
    <col min="13829" max="13829" width="19.83203125" style="255" bestFit="1" customWidth="1"/>
    <col min="13830" max="13830" width="15.1640625" style="255" bestFit="1" customWidth="1"/>
    <col min="13831" max="13831" width="18.5" style="255" bestFit="1" customWidth="1"/>
    <col min="13832" max="13834" width="10.83203125" style="255"/>
    <col min="13835" max="13835" width="18.6640625" style="255" customWidth="1"/>
    <col min="13836" max="13844" width="10.83203125" style="255"/>
    <col min="13845" max="13845" width="14.5" style="255" customWidth="1"/>
    <col min="13846" max="13846" width="15" style="255" bestFit="1" customWidth="1"/>
    <col min="13847" max="14081" width="10.83203125" style="255"/>
    <col min="14082" max="14082" width="39" style="255" bestFit="1" customWidth="1"/>
    <col min="14083" max="14083" width="17.5" style="255" bestFit="1" customWidth="1"/>
    <col min="14084" max="14084" width="12.1640625" style="255" bestFit="1" customWidth="1"/>
    <col min="14085" max="14085" width="19.83203125" style="255" bestFit="1" customWidth="1"/>
    <col min="14086" max="14086" width="15.1640625" style="255" bestFit="1" customWidth="1"/>
    <col min="14087" max="14087" width="18.5" style="255" bestFit="1" customWidth="1"/>
    <col min="14088" max="14090" width="10.83203125" style="255"/>
    <col min="14091" max="14091" width="18.6640625" style="255" customWidth="1"/>
    <col min="14092" max="14100" width="10.83203125" style="255"/>
    <col min="14101" max="14101" width="14.5" style="255" customWidth="1"/>
    <col min="14102" max="14102" width="15" style="255" bestFit="1" customWidth="1"/>
    <col min="14103" max="14337" width="10.83203125" style="255"/>
    <col min="14338" max="14338" width="39" style="255" bestFit="1" customWidth="1"/>
    <col min="14339" max="14339" width="17.5" style="255" bestFit="1" customWidth="1"/>
    <col min="14340" max="14340" width="12.1640625" style="255" bestFit="1" customWidth="1"/>
    <col min="14341" max="14341" width="19.83203125" style="255" bestFit="1" customWidth="1"/>
    <col min="14342" max="14342" width="15.1640625" style="255" bestFit="1" customWidth="1"/>
    <col min="14343" max="14343" width="18.5" style="255" bestFit="1" customWidth="1"/>
    <col min="14344" max="14346" width="10.83203125" style="255"/>
    <col min="14347" max="14347" width="18.6640625" style="255" customWidth="1"/>
    <col min="14348" max="14356" width="10.83203125" style="255"/>
    <col min="14357" max="14357" width="14.5" style="255" customWidth="1"/>
    <col min="14358" max="14358" width="15" style="255" bestFit="1" customWidth="1"/>
    <col min="14359" max="14593" width="10.83203125" style="255"/>
    <col min="14594" max="14594" width="39" style="255" bestFit="1" customWidth="1"/>
    <col min="14595" max="14595" width="17.5" style="255" bestFit="1" customWidth="1"/>
    <col min="14596" max="14596" width="12.1640625" style="255" bestFit="1" customWidth="1"/>
    <col min="14597" max="14597" width="19.83203125" style="255" bestFit="1" customWidth="1"/>
    <col min="14598" max="14598" width="15.1640625" style="255" bestFit="1" customWidth="1"/>
    <col min="14599" max="14599" width="18.5" style="255" bestFit="1" customWidth="1"/>
    <col min="14600" max="14602" width="10.83203125" style="255"/>
    <col min="14603" max="14603" width="18.6640625" style="255" customWidth="1"/>
    <col min="14604" max="14612" width="10.83203125" style="255"/>
    <col min="14613" max="14613" width="14.5" style="255" customWidth="1"/>
    <col min="14614" max="14614" width="15" style="255" bestFit="1" customWidth="1"/>
    <col min="14615" max="14849" width="10.83203125" style="255"/>
    <col min="14850" max="14850" width="39" style="255" bestFit="1" customWidth="1"/>
    <col min="14851" max="14851" width="17.5" style="255" bestFit="1" customWidth="1"/>
    <col min="14852" max="14852" width="12.1640625" style="255" bestFit="1" customWidth="1"/>
    <col min="14853" max="14853" width="19.83203125" style="255" bestFit="1" customWidth="1"/>
    <col min="14854" max="14854" width="15.1640625" style="255" bestFit="1" customWidth="1"/>
    <col min="14855" max="14855" width="18.5" style="255" bestFit="1" customWidth="1"/>
    <col min="14856" max="14858" width="10.83203125" style="255"/>
    <col min="14859" max="14859" width="18.6640625" style="255" customWidth="1"/>
    <col min="14860" max="14868" width="10.83203125" style="255"/>
    <col min="14869" max="14869" width="14.5" style="255" customWidth="1"/>
    <col min="14870" max="14870" width="15" style="255" bestFit="1" customWidth="1"/>
    <col min="14871" max="15105" width="10.83203125" style="255"/>
    <col min="15106" max="15106" width="39" style="255" bestFit="1" customWidth="1"/>
    <col min="15107" max="15107" width="17.5" style="255" bestFit="1" customWidth="1"/>
    <col min="15108" max="15108" width="12.1640625" style="255" bestFit="1" customWidth="1"/>
    <col min="15109" max="15109" width="19.83203125" style="255" bestFit="1" customWidth="1"/>
    <col min="15110" max="15110" width="15.1640625" style="255" bestFit="1" customWidth="1"/>
    <col min="15111" max="15111" width="18.5" style="255" bestFit="1" customWidth="1"/>
    <col min="15112" max="15114" width="10.83203125" style="255"/>
    <col min="15115" max="15115" width="18.6640625" style="255" customWidth="1"/>
    <col min="15116" max="15124" width="10.83203125" style="255"/>
    <col min="15125" max="15125" width="14.5" style="255" customWidth="1"/>
    <col min="15126" max="15126" width="15" style="255" bestFit="1" customWidth="1"/>
    <col min="15127" max="15361" width="10.83203125" style="255"/>
    <col min="15362" max="15362" width="39" style="255" bestFit="1" customWidth="1"/>
    <col min="15363" max="15363" width="17.5" style="255" bestFit="1" customWidth="1"/>
    <col min="15364" max="15364" width="12.1640625" style="255" bestFit="1" customWidth="1"/>
    <col min="15365" max="15365" width="19.83203125" style="255" bestFit="1" customWidth="1"/>
    <col min="15366" max="15366" width="15.1640625" style="255" bestFit="1" customWidth="1"/>
    <col min="15367" max="15367" width="18.5" style="255" bestFit="1" customWidth="1"/>
    <col min="15368" max="15370" width="10.83203125" style="255"/>
    <col min="15371" max="15371" width="18.6640625" style="255" customWidth="1"/>
    <col min="15372" max="15380" width="10.83203125" style="255"/>
    <col min="15381" max="15381" width="14.5" style="255" customWidth="1"/>
    <col min="15382" max="15382" width="15" style="255" bestFit="1" customWidth="1"/>
    <col min="15383" max="15617" width="10.83203125" style="255"/>
    <col min="15618" max="15618" width="39" style="255" bestFit="1" customWidth="1"/>
    <col min="15619" max="15619" width="17.5" style="255" bestFit="1" customWidth="1"/>
    <col min="15620" max="15620" width="12.1640625" style="255" bestFit="1" customWidth="1"/>
    <col min="15621" max="15621" width="19.83203125" style="255" bestFit="1" customWidth="1"/>
    <col min="15622" max="15622" width="15.1640625" style="255" bestFit="1" customWidth="1"/>
    <col min="15623" max="15623" width="18.5" style="255" bestFit="1" customWidth="1"/>
    <col min="15624" max="15626" width="10.83203125" style="255"/>
    <col min="15627" max="15627" width="18.6640625" style="255" customWidth="1"/>
    <col min="15628" max="15636" width="10.83203125" style="255"/>
    <col min="15637" max="15637" width="14.5" style="255" customWidth="1"/>
    <col min="15638" max="15638" width="15" style="255" bestFit="1" customWidth="1"/>
    <col min="15639" max="15873" width="10.83203125" style="255"/>
    <col min="15874" max="15874" width="39" style="255" bestFit="1" customWidth="1"/>
    <col min="15875" max="15875" width="17.5" style="255" bestFit="1" customWidth="1"/>
    <col min="15876" max="15876" width="12.1640625" style="255" bestFit="1" customWidth="1"/>
    <col min="15877" max="15877" width="19.83203125" style="255" bestFit="1" customWidth="1"/>
    <col min="15878" max="15878" width="15.1640625" style="255" bestFit="1" customWidth="1"/>
    <col min="15879" max="15879" width="18.5" style="255" bestFit="1" customWidth="1"/>
    <col min="15880" max="15882" width="10.83203125" style="255"/>
    <col min="15883" max="15883" width="18.6640625" style="255" customWidth="1"/>
    <col min="15884" max="15892" width="10.83203125" style="255"/>
    <col min="15893" max="15893" width="14.5" style="255" customWidth="1"/>
    <col min="15894" max="15894" width="15" style="255" bestFit="1" customWidth="1"/>
    <col min="15895" max="16129" width="10.83203125" style="255"/>
    <col min="16130" max="16130" width="39" style="255" bestFit="1" customWidth="1"/>
    <col min="16131" max="16131" width="17.5" style="255" bestFit="1" customWidth="1"/>
    <col min="16132" max="16132" width="12.1640625" style="255" bestFit="1" customWidth="1"/>
    <col min="16133" max="16133" width="19.83203125" style="255" bestFit="1" customWidth="1"/>
    <col min="16134" max="16134" width="15.1640625" style="255" bestFit="1" customWidth="1"/>
    <col min="16135" max="16135" width="18.5" style="255" bestFit="1" customWidth="1"/>
    <col min="16136" max="16138" width="10.83203125" style="255"/>
    <col min="16139" max="16139" width="18.6640625" style="255" customWidth="1"/>
    <col min="16140" max="16148" width="10.83203125" style="255"/>
    <col min="16149" max="16149" width="14.5" style="255" customWidth="1"/>
    <col min="16150" max="16150" width="15" style="255" bestFit="1" customWidth="1"/>
    <col min="16151" max="16384" width="10.83203125" style="255"/>
  </cols>
  <sheetData>
    <row r="1" spans="2:24" x14ac:dyDescent="0.2">
      <c r="B1" s="255" t="s">
        <v>812</v>
      </c>
      <c r="C1" s="256" t="s">
        <v>813</v>
      </c>
      <c r="D1" s="256" t="s">
        <v>814</v>
      </c>
      <c r="E1" s="256" t="s">
        <v>815</v>
      </c>
      <c r="F1" s="256" t="s">
        <v>816</v>
      </c>
      <c r="G1" s="256" t="s">
        <v>817</v>
      </c>
    </row>
    <row r="2" spans="2:24" x14ac:dyDescent="0.2">
      <c r="B2" s="257" t="s">
        <v>818</v>
      </c>
      <c r="C2" s="258">
        <v>34.497267725112202</v>
      </c>
      <c r="D2" s="258">
        <v>12.655651149166699</v>
      </c>
      <c r="E2" s="258">
        <v>4.0826206329529597</v>
      </c>
      <c r="F2" s="258">
        <v>39.577668019526101</v>
      </c>
      <c r="G2" s="258">
        <v>587.95105396839995</v>
      </c>
      <c r="U2" s="259" t="s">
        <v>819</v>
      </c>
      <c r="V2" s="260" t="s">
        <v>394</v>
      </c>
      <c r="W2" s="260" t="s">
        <v>339</v>
      </c>
    </row>
    <row r="3" spans="2:24" x14ac:dyDescent="0.2">
      <c r="B3" s="255" t="s">
        <v>820</v>
      </c>
      <c r="C3" s="256">
        <v>31.926272026360099</v>
      </c>
      <c r="D3" s="256">
        <v>11.1094607286825</v>
      </c>
      <c r="E3" s="256">
        <v>2.6640341821326201</v>
      </c>
      <c r="F3" s="256">
        <v>37.268958868297702</v>
      </c>
      <c r="G3" s="256">
        <v>392.204933444326</v>
      </c>
      <c r="U3" s="259" t="s">
        <v>821</v>
      </c>
      <c r="V3" s="259" t="s">
        <v>822</v>
      </c>
      <c r="W3" s="260" t="s">
        <v>343</v>
      </c>
    </row>
    <row r="4" spans="2:24" x14ac:dyDescent="0.2">
      <c r="B4" s="255" t="s">
        <v>823</v>
      </c>
      <c r="C4" s="256">
        <v>33.000914755642597</v>
      </c>
      <c r="D4" s="256">
        <v>11.3302780577775</v>
      </c>
      <c r="E4" s="256">
        <v>4.1045432023764201</v>
      </c>
      <c r="F4" s="256">
        <v>37.110597442120799</v>
      </c>
      <c r="G4" s="256">
        <v>487.54750486747201</v>
      </c>
      <c r="U4" s="259" t="s">
        <v>824</v>
      </c>
      <c r="V4" s="260" t="s">
        <v>825</v>
      </c>
      <c r="W4" s="261">
        <v>0.24</v>
      </c>
      <c r="X4" s="262" t="s">
        <v>826</v>
      </c>
    </row>
    <row r="5" spans="2:24" x14ac:dyDescent="0.2">
      <c r="B5" s="255" t="s">
        <v>827</v>
      </c>
      <c r="C5" s="256">
        <v>34.3055566297555</v>
      </c>
      <c r="D5" s="256">
        <v>13.7175136651425</v>
      </c>
      <c r="E5" s="256">
        <v>3.12017878274809</v>
      </c>
      <c r="F5" s="256">
        <v>36.721282677903098</v>
      </c>
      <c r="G5" s="256">
        <v>581.85234403521702</v>
      </c>
      <c r="U5" s="259" t="s">
        <v>828</v>
      </c>
      <c r="V5" s="260" t="s">
        <v>825</v>
      </c>
      <c r="W5" s="263">
        <v>0.13</v>
      </c>
      <c r="X5" s="262" t="s">
        <v>826</v>
      </c>
    </row>
    <row r="6" spans="2:24" x14ac:dyDescent="0.2">
      <c r="B6" s="255" t="s">
        <v>829</v>
      </c>
      <c r="C6" s="256">
        <v>33.3306725236463</v>
      </c>
      <c r="D6" s="256">
        <v>12.7951885510781</v>
      </c>
      <c r="E6" s="256">
        <v>4.4463083183514298</v>
      </c>
      <c r="F6" s="256">
        <v>37.536653300594701</v>
      </c>
      <c r="G6" s="256">
        <v>599.40609204576299</v>
      </c>
      <c r="U6" s="259" t="s">
        <v>830</v>
      </c>
      <c r="V6" s="260" t="s">
        <v>825</v>
      </c>
      <c r="W6" s="261">
        <v>0.65</v>
      </c>
    </row>
    <row r="7" spans="2:24" x14ac:dyDescent="0.2">
      <c r="B7" s="255" t="s">
        <v>831</v>
      </c>
      <c r="C7" s="256">
        <v>33.871037879341898</v>
      </c>
      <c r="D7" s="256">
        <v>12.026925339755</v>
      </c>
      <c r="E7" s="256">
        <v>5.4935072013641904</v>
      </c>
      <c r="F7" s="256">
        <v>34.476877629250502</v>
      </c>
      <c r="G7" s="256">
        <v>637.10244791507398</v>
      </c>
    </row>
    <row r="8" spans="2:24" x14ac:dyDescent="0.2">
      <c r="B8" s="255" t="s">
        <v>832</v>
      </c>
      <c r="C8" s="256">
        <v>32.021595501386997</v>
      </c>
      <c r="D8" s="256">
        <v>11.366348309710499</v>
      </c>
      <c r="E8" s="256">
        <v>4.6850172465709097</v>
      </c>
      <c r="F8" s="256">
        <v>36.683776152869598</v>
      </c>
      <c r="G8" s="256">
        <v>521.57217475782704</v>
      </c>
      <c r="U8" s="255" t="s">
        <v>833</v>
      </c>
    </row>
    <row r="9" spans="2:24" x14ac:dyDescent="0.2">
      <c r="B9" s="255" t="s">
        <v>834</v>
      </c>
      <c r="C9" s="256">
        <v>32.739142938380297</v>
      </c>
      <c r="D9" s="256">
        <v>12.351958973002899</v>
      </c>
      <c r="E9" s="256">
        <v>4.4342734348999304</v>
      </c>
      <c r="F9" s="256">
        <v>37.373358858547498</v>
      </c>
      <c r="G9" s="256">
        <v>549.90414610529399</v>
      </c>
      <c r="U9" s="255" t="s">
        <v>835</v>
      </c>
    </row>
    <row r="10" spans="2:24" x14ac:dyDescent="0.2">
      <c r="B10" s="255" t="s">
        <v>836</v>
      </c>
      <c r="C10" s="256">
        <v>33.987772895685602</v>
      </c>
      <c r="D10" s="256">
        <v>13.3862352756764</v>
      </c>
      <c r="E10" s="256">
        <v>3.2734335777477099</v>
      </c>
      <c r="F10" s="256">
        <v>37.534497341555699</v>
      </c>
      <c r="G10" s="256">
        <v>570.200408963619</v>
      </c>
    </row>
    <row r="11" spans="2:24" x14ac:dyDescent="0.2">
      <c r="B11" s="255" t="s">
        <v>837</v>
      </c>
      <c r="C11" s="256">
        <v>31.936548618448899</v>
      </c>
      <c r="D11" s="256">
        <v>11.8141282949721</v>
      </c>
      <c r="E11" s="256">
        <v>3.2028060715534501</v>
      </c>
      <c r="F11" s="256">
        <v>37.145168223528103</v>
      </c>
      <c r="G11" s="256">
        <v>427.19938489532802</v>
      </c>
    </row>
    <row r="12" spans="2:24" x14ac:dyDescent="0.2">
      <c r="B12" s="255" t="s">
        <v>838</v>
      </c>
      <c r="C12" s="256">
        <v>33.9925727749537</v>
      </c>
      <c r="D12" s="256">
        <v>13.338975447662101</v>
      </c>
      <c r="E12" s="256">
        <v>2.4826077705105898</v>
      </c>
      <c r="F12" s="256">
        <v>37.225806131621098</v>
      </c>
      <c r="G12" s="256">
        <v>492.60601271799601</v>
      </c>
    </row>
    <row r="13" spans="2:24" x14ac:dyDescent="0.2">
      <c r="B13" s="255" t="s">
        <v>839</v>
      </c>
      <c r="C13" s="256">
        <v>33.879360824804898</v>
      </c>
      <c r="D13" s="256">
        <v>11.5847829995352</v>
      </c>
      <c r="E13" s="256">
        <v>3.7132092029404302</v>
      </c>
      <c r="F13" s="256">
        <v>37.087926070983798</v>
      </c>
      <c r="G13" s="256">
        <v>522.33740460693502</v>
      </c>
    </row>
    <row r="14" spans="2:24" x14ac:dyDescent="0.2">
      <c r="B14" s="255" t="s">
        <v>840</v>
      </c>
      <c r="C14" s="256">
        <v>29.5324289670579</v>
      </c>
      <c r="D14" s="256">
        <v>10.961298400154</v>
      </c>
      <c r="E14" s="256">
        <v>4.04642316429958</v>
      </c>
      <c r="F14" s="256">
        <v>37.420215575025303</v>
      </c>
      <c r="G14" s="256">
        <v>408.64035107262703</v>
      </c>
    </row>
    <row r="15" spans="2:24" x14ac:dyDescent="0.2">
      <c r="B15" s="255" t="s">
        <v>841</v>
      </c>
      <c r="C15" s="256">
        <v>33.190334043722601</v>
      </c>
      <c r="D15" s="256">
        <v>12.959226091609301</v>
      </c>
      <c r="E15" s="256">
        <v>3.9185418391589901</v>
      </c>
      <c r="F15" s="256">
        <v>36.144666700041903</v>
      </c>
      <c r="G15" s="256">
        <v>573.41586733138604</v>
      </c>
    </row>
    <row r="16" spans="2:24" x14ac:dyDescent="0.2">
      <c r="B16" s="255" t="s">
        <v>842</v>
      </c>
      <c r="C16" s="256">
        <v>32.387975853153797</v>
      </c>
      <c r="D16" s="256">
        <v>13.1487256920565</v>
      </c>
      <c r="E16" s="256">
        <v>2.4945436466592401</v>
      </c>
      <c r="F16" s="256">
        <v>36.619957082799203</v>
      </c>
      <c r="G16" s="256">
        <v>470.452733300955</v>
      </c>
    </row>
    <row r="17" spans="2:7" x14ac:dyDescent="0.2">
      <c r="B17" s="255" t="s">
        <v>843</v>
      </c>
      <c r="C17" s="256">
        <v>30.7377203726281</v>
      </c>
      <c r="D17" s="256">
        <v>12.636606052000101</v>
      </c>
      <c r="E17" s="256">
        <v>3.3578468423262899</v>
      </c>
      <c r="F17" s="256">
        <v>36.213763093698603</v>
      </c>
      <c r="G17" s="256">
        <v>461.78074219622903</v>
      </c>
    </row>
    <row r="18" spans="2:7" x14ac:dyDescent="0.2">
      <c r="B18" s="255" t="s">
        <v>844</v>
      </c>
      <c r="C18" s="256">
        <v>32.125386897287797</v>
      </c>
      <c r="D18" s="256">
        <v>11.733861690857299</v>
      </c>
      <c r="E18" s="256">
        <v>3.1361327164897799</v>
      </c>
      <c r="F18" s="256">
        <v>34.8940927514398</v>
      </c>
      <c r="G18" s="256">
        <v>457.84769594494799</v>
      </c>
    </row>
    <row r="19" spans="2:7" x14ac:dyDescent="0.2">
      <c r="B19" s="255" t="s">
        <v>845</v>
      </c>
      <c r="C19" s="256">
        <v>32.338899323067103</v>
      </c>
      <c r="D19" s="256">
        <v>12.0131946940144</v>
      </c>
      <c r="E19" s="256">
        <v>2.4208061609014799</v>
      </c>
      <c r="F19" s="256">
        <v>38.385136594138402</v>
      </c>
      <c r="G19" s="256">
        <v>407.70454754954397</v>
      </c>
    </row>
    <row r="20" spans="2:7" x14ac:dyDescent="0.2">
      <c r="B20" s="255" t="s">
        <v>846</v>
      </c>
      <c r="C20" s="256">
        <v>32.187812045932098</v>
      </c>
      <c r="D20" s="256">
        <v>14.715387544156499</v>
      </c>
      <c r="E20" s="256">
        <v>1.5165755808319401</v>
      </c>
      <c r="F20" s="256">
        <v>38.2441145943435</v>
      </c>
      <c r="G20" s="256">
        <v>452.315675480035</v>
      </c>
    </row>
    <row r="21" spans="2:7" x14ac:dyDescent="0.2">
      <c r="B21" s="255" t="s">
        <v>847</v>
      </c>
      <c r="C21" s="256">
        <v>32.6178560628234</v>
      </c>
      <c r="D21" s="256">
        <v>13.989592555825199</v>
      </c>
      <c r="E21" s="256">
        <v>4.0645485504379701</v>
      </c>
      <c r="F21" s="256">
        <v>37.190503800397899</v>
      </c>
      <c r="G21" s="256">
        <v>605.06103880489195</v>
      </c>
    </row>
    <row r="22" spans="2:7" x14ac:dyDescent="0.2">
      <c r="B22" s="255" t="s">
        <v>848</v>
      </c>
      <c r="C22" s="256">
        <v>32.9127851111597</v>
      </c>
      <c r="D22" s="256">
        <v>11.365492025516099</v>
      </c>
      <c r="E22" s="256">
        <v>4.5999373576149898</v>
      </c>
      <c r="F22" s="256">
        <v>37.6077925242069</v>
      </c>
      <c r="G22" s="256">
        <v>534.70574380602204</v>
      </c>
    </row>
    <row r="23" spans="2:7" x14ac:dyDescent="0.2">
      <c r="B23" s="255" t="s">
        <v>849</v>
      </c>
      <c r="C23" s="256">
        <v>33.503087256719702</v>
      </c>
      <c r="D23" s="256">
        <v>12.877983696256299</v>
      </c>
      <c r="E23" s="256">
        <v>1.5591519399570699</v>
      </c>
      <c r="F23" s="256">
        <v>37.441021335565999</v>
      </c>
      <c r="G23" s="256">
        <v>419.93877483917902</v>
      </c>
    </row>
    <row r="24" spans="2:7" x14ac:dyDescent="0.2">
      <c r="B24" s="255" t="s">
        <v>850</v>
      </c>
      <c r="C24" s="256">
        <v>31.531604482572899</v>
      </c>
      <c r="D24" s="256">
        <v>13.378562784168899</v>
      </c>
      <c r="E24" s="256">
        <v>2.2451477874052799</v>
      </c>
      <c r="F24" s="256">
        <v>38.734006289897103</v>
      </c>
      <c r="G24" s="256">
        <v>436.51560572936199</v>
      </c>
    </row>
    <row r="25" spans="2:7" x14ac:dyDescent="0.2">
      <c r="B25" s="255" t="s">
        <v>851</v>
      </c>
      <c r="C25" s="256">
        <v>32.903250973372003</v>
      </c>
      <c r="D25" s="256">
        <v>11.657575922065501</v>
      </c>
      <c r="E25" s="256">
        <v>3.91930230855318</v>
      </c>
      <c r="F25" s="256">
        <v>36.772603761258701</v>
      </c>
      <c r="G25" s="256">
        <v>519.34098913078799</v>
      </c>
    </row>
    <row r="26" spans="2:7" x14ac:dyDescent="0.2">
      <c r="B26" s="255" t="s">
        <v>852</v>
      </c>
      <c r="C26" s="256">
        <v>34.507550998526597</v>
      </c>
      <c r="D26" s="256">
        <v>12.893669504071701</v>
      </c>
      <c r="E26" s="256">
        <v>5.7051539706010201</v>
      </c>
      <c r="F26" s="256">
        <v>37.6357558779059</v>
      </c>
      <c r="G26" s="256">
        <v>700.91709161739595</v>
      </c>
    </row>
    <row r="27" spans="2:7" x14ac:dyDescent="0.2">
      <c r="B27" s="255" t="s">
        <v>853</v>
      </c>
      <c r="C27" s="256">
        <v>33.029331953506798</v>
      </c>
      <c r="D27" s="256">
        <v>11.765812645482301</v>
      </c>
      <c r="E27" s="256">
        <v>2.7217359920452102</v>
      </c>
      <c r="F27" s="256">
        <v>37.738524945579002</v>
      </c>
      <c r="G27" s="256">
        <v>423.17999168059703</v>
      </c>
    </row>
    <row r="28" spans="2:7" x14ac:dyDescent="0.2">
      <c r="B28" s="255" t="s">
        <v>854</v>
      </c>
      <c r="C28" s="256">
        <v>33.541231313100297</v>
      </c>
      <c r="D28" s="256">
        <v>12.783891784274999</v>
      </c>
      <c r="E28" s="256">
        <v>4.6481993164285997</v>
      </c>
      <c r="F28" s="256">
        <v>36.430649621049298</v>
      </c>
      <c r="G28" s="256">
        <v>619.89563986163603</v>
      </c>
    </row>
    <row r="29" spans="2:7" x14ac:dyDescent="0.2">
      <c r="B29" s="255" t="s">
        <v>855</v>
      </c>
      <c r="C29" s="256">
        <v>32.3359896374077</v>
      </c>
      <c r="D29" s="256">
        <v>13.007819424388501</v>
      </c>
      <c r="E29" s="256">
        <v>2.9963645262685299</v>
      </c>
      <c r="F29" s="256">
        <v>37.851779169436</v>
      </c>
      <c r="G29" s="256">
        <v>486.83893476506199</v>
      </c>
    </row>
    <row r="30" spans="2:7" x14ac:dyDescent="0.2">
      <c r="B30" s="255" t="s">
        <v>856</v>
      </c>
      <c r="C30" s="256">
        <v>33.1102050577177</v>
      </c>
      <c r="D30" s="256">
        <v>11.982044994015601</v>
      </c>
      <c r="E30" s="256">
        <v>3.9234887455274299</v>
      </c>
      <c r="F30" s="256">
        <v>35.293087754360499</v>
      </c>
      <c r="G30" s="256">
        <v>529.53766533685098</v>
      </c>
    </row>
    <row r="31" spans="2:7" x14ac:dyDescent="0.2">
      <c r="B31" s="255" t="s">
        <v>857</v>
      </c>
      <c r="C31" s="256">
        <v>33.105437942468399</v>
      </c>
      <c r="D31" s="256">
        <v>11.9650200029978</v>
      </c>
      <c r="E31" s="256">
        <v>4.7425775195733104</v>
      </c>
      <c r="F31" s="256">
        <v>37.277811742072103</v>
      </c>
      <c r="G31" s="256">
        <v>554.722083833076</v>
      </c>
    </row>
    <row r="32" spans="2:7" x14ac:dyDescent="0.2">
      <c r="B32" s="255" t="s">
        <v>858</v>
      </c>
      <c r="C32" s="256">
        <v>33.241900434461201</v>
      </c>
      <c r="D32" s="256">
        <v>12.305417813429401</v>
      </c>
      <c r="E32" s="256">
        <v>3.0623681453116798</v>
      </c>
      <c r="F32" s="256">
        <v>36.163648171044599</v>
      </c>
      <c r="G32" s="256">
        <v>497.58667130044</v>
      </c>
    </row>
    <row r="33" spans="2:19" x14ac:dyDescent="0.2">
      <c r="B33" s="255" t="s">
        <v>859</v>
      </c>
      <c r="C33" s="256">
        <v>33.461056295518297</v>
      </c>
      <c r="D33" s="256">
        <v>10.8691638141303</v>
      </c>
      <c r="E33" s="256">
        <v>3.4714134524776701</v>
      </c>
      <c r="F33" s="256">
        <v>35.622442420645399</v>
      </c>
      <c r="G33" s="256">
        <v>447.68790653605799</v>
      </c>
    </row>
    <row r="34" spans="2:19" x14ac:dyDescent="0.2">
      <c r="B34" s="255" t="s">
        <v>860</v>
      </c>
      <c r="C34" s="256">
        <v>32.175501237949298</v>
      </c>
      <c r="D34" s="256">
        <v>13.3874921055796</v>
      </c>
      <c r="E34" s="256">
        <v>4.3430629153889901</v>
      </c>
      <c r="F34" s="256">
        <v>35.694174985697799</v>
      </c>
      <c r="G34" s="256">
        <v>588.71260550957504</v>
      </c>
    </row>
    <row r="35" spans="2:19" x14ac:dyDescent="0.2">
      <c r="B35" s="255" t="s">
        <v>861</v>
      </c>
      <c r="C35" s="256">
        <v>32.728360003133702</v>
      </c>
      <c r="D35" s="256">
        <v>13.104507242875799</v>
      </c>
      <c r="E35" s="256">
        <v>2.8200972339734598</v>
      </c>
      <c r="F35" s="256">
        <v>38.878040506759802</v>
      </c>
      <c r="G35" s="256">
        <v>491.073223679519</v>
      </c>
      <c r="K35" t="s">
        <v>0</v>
      </c>
      <c r="L35"/>
      <c r="M35"/>
      <c r="N35"/>
      <c r="O35"/>
      <c r="P35"/>
      <c r="Q35"/>
      <c r="R35"/>
      <c r="S35"/>
    </row>
    <row r="36" spans="2:19" ht="17" thickBot="1" x14ac:dyDescent="0.25">
      <c r="B36" s="255" t="s">
        <v>862</v>
      </c>
      <c r="C36" s="256">
        <v>32.820309945415303</v>
      </c>
      <c r="D36" s="256">
        <v>11.6348932525504</v>
      </c>
      <c r="E36" s="256">
        <v>4.1245852967146499</v>
      </c>
      <c r="F36" s="256">
        <v>35.368626325363003</v>
      </c>
      <c r="G36" s="256">
        <v>507.44183233961598</v>
      </c>
      <c r="K36"/>
      <c r="L36"/>
      <c r="M36"/>
      <c r="N36"/>
      <c r="O36"/>
      <c r="P36"/>
      <c r="Q36"/>
      <c r="R36"/>
      <c r="S36"/>
    </row>
    <row r="37" spans="2:19" x14ac:dyDescent="0.2">
      <c r="B37" s="255" t="s">
        <v>863</v>
      </c>
      <c r="C37" s="256">
        <v>33.616037892767601</v>
      </c>
      <c r="D37" s="256">
        <v>11.936386499892199</v>
      </c>
      <c r="E37" s="256">
        <v>3.6492861577147</v>
      </c>
      <c r="F37" s="256">
        <v>38.768640998026598</v>
      </c>
      <c r="G37" s="256">
        <v>521.88357316647796</v>
      </c>
      <c r="K37" s="243" t="s">
        <v>1</v>
      </c>
      <c r="L37" s="243"/>
      <c r="M37"/>
      <c r="N37"/>
      <c r="O37"/>
      <c r="P37"/>
      <c r="Q37"/>
      <c r="R37"/>
      <c r="S37"/>
    </row>
    <row r="38" spans="2:19" x14ac:dyDescent="0.2">
      <c r="B38" s="255" t="s">
        <v>864</v>
      </c>
      <c r="C38" s="256">
        <v>31.721652360509001</v>
      </c>
      <c r="D38" s="256">
        <v>11.7550237030538</v>
      </c>
      <c r="E38" s="256">
        <v>1.8473704233395001</v>
      </c>
      <c r="F38" s="256">
        <v>36.765722357858301</v>
      </c>
      <c r="G38" s="256">
        <v>347.77692663187202</v>
      </c>
      <c r="K38" t="s">
        <v>2</v>
      </c>
      <c r="L38">
        <v>0.99212677467280985</v>
      </c>
      <c r="M38"/>
      <c r="N38"/>
      <c r="O38"/>
      <c r="P38"/>
      <c r="Q38"/>
      <c r="R38"/>
      <c r="S38"/>
    </row>
    <row r="39" spans="2:19" x14ac:dyDescent="0.2">
      <c r="B39" s="255" t="s">
        <v>865</v>
      </c>
      <c r="C39" s="256">
        <v>32.865327174876398</v>
      </c>
      <c r="D39" s="256">
        <v>11.9844175236349</v>
      </c>
      <c r="E39" s="256">
        <v>3.4523885826307201</v>
      </c>
      <c r="F39" s="256">
        <v>37.044361400299699</v>
      </c>
      <c r="G39" s="256">
        <v>490.73863214395402</v>
      </c>
      <c r="K39" t="s">
        <v>3</v>
      </c>
      <c r="L39">
        <v>0.98431553702267249</v>
      </c>
      <c r="M39"/>
      <c r="N39"/>
      <c r="O39"/>
      <c r="P39"/>
      <c r="Q39"/>
      <c r="R39"/>
      <c r="S39"/>
    </row>
    <row r="40" spans="2:19" x14ac:dyDescent="0.2">
      <c r="B40" s="255" t="s">
        <v>866</v>
      </c>
      <c r="C40" s="256">
        <v>32.749368181120403</v>
      </c>
      <c r="D40" s="256">
        <v>9.9549759691744093</v>
      </c>
      <c r="E40" s="256">
        <v>4.6504912690944602</v>
      </c>
      <c r="F40" s="256">
        <v>37.388314867198197</v>
      </c>
      <c r="G40" s="256">
        <v>478.17033405408699</v>
      </c>
      <c r="K40" t="s">
        <v>4</v>
      </c>
      <c r="L40">
        <v>0.98418879388750224</v>
      </c>
      <c r="M40"/>
      <c r="N40"/>
      <c r="O40"/>
      <c r="P40"/>
      <c r="Q40"/>
      <c r="R40"/>
      <c r="S40"/>
    </row>
    <row r="41" spans="2:19" x14ac:dyDescent="0.2">
      <c r="B41" s="255" t="s">
        <v>867</v>
      </c>
      <c r="C41" s="256">
        <v>32.5672304802751</v>
      </c>
      <c r="D41" s="256">
        <v>12.489013215743601</v>
      </c>
      <c r="E41" s="256">
        <v>4.2224362253427703</v>
      </c>
      <c r="F41" s="256">
        <v>36.371479814068501</v>
      </c>
      <c r="G41" s="256">
        <v>537.846195269595</v>
      </c>
      <c r="K41" t="s">
        <v>5</v>
      </c>
      <c r="L41">
        <v>9.9732483194749655</v>
      </c>
      <c r="M41"/>
      <c r="N41"/>
      <c r="O41"/>
      <c r="P41"/>
      <c r="Q41"/>
      <c r="R41"/>
      <c r="S41"/>
    </row>
    <row r="42" spans="2:19" ht="17" thickBot="1" x14ac:dyDescent="0.25">
      <c r="B42" s="255" t="s">
        <v>868</v>
      </c>
      <c r="C42" s="256">
        <v>32.070546220925401</v>
      </c>
      <c r="D42" s="256">
        <v>11.7331062203834</v>
      </c>
      <c r="E42" s="256">
        <v>4.6712754609062497</v>
      </c>
      <c r="F42" s="256">
        <v>37.534291011121198</v>
      </c>
      <c r="G42" s="256">
        <v>532.75178758183597</v>
      </c>
      <c r="K42" s="75" t="s">
        <v>6</v>
      </c>
      <c r="L42" s="75">
        <v>500</v>
      </c>
      <c r="M42"/>
      <c r="N42"/>
      <c r="O42"/>
      <c r="P42"/>
      <c r="Q42"/>
      <c r="R42"/>
      <c r="S42"/>
    </row>
    <row r="43" spans="2:19" x14ac:dyDescent="0.2">
      <c r="B43" s="255" t="s">
        <v>869</v>
      </c>
      <c r="C43" s="256">
        <v>33.019547985723399</v>
      </c>
      <c r="D43" s="256">
        <v>10.6345613179202</v>
      </c>
      <c r="E43" s="256">
        <v>4.6461199766061503</v>
      </c>
      <c r="F43" s="256">
        <v>37.496690145612703</v>
      </c>
      <c r="G43" s="256">
        <v>501.87443028426901</v>
      </c>
      <c r="K43"/>
      <c r="L43"/>
      <c r="M43"/>
      <c r="N43"/>
      <c r="O43"/>
      <c r="P43"/>
      <c r="Q43"/>
      <c r="R43"/>
      <c r="S43"/>
    </row>
    <row r="44" spans="2:19" ht="17" thickBot="1" x14ac:dyDescent="0.25">
      <c r="B44" s="255" t="s">
        <v>870</v>
      </c>
      <c r="C44" s="256">
        <v>33.792039075016199</v>
      </c>
      <c r="D44" s="256">
        <v>12.507525374016</v>
      </c>
      <c r="E44" s="256">
        <v>4.2144950860378598</v>
      </c>
      <c r="F44" s="256">
        <v>37.142861984584499</v>
      </c>
      <c r="G44" s="256">
        <v>591.19717818058996</v>
      </c>
      <c r="K44" t="s">
        <v>7</v>
      </c>
      <c r="L44"/>
      <c r="M44"/>
      <c r="N44"/>
      <c r="O44"/>
      <c r="P44"/>
      <c r="Q44"/>
      <c r="R44"/>
      <c r="S44"/>
    </row>
    <row r="45" spans="2:19" x14ac:dyDescent="0.2">
      <c r="B45" s="255" t="s">
        <v>871</v>
      </c>
      <c r="C45" s="256">
        <v>32.893980621810996</v>
      </c>
      <c r="D45" s="256">
        <v>11.5298782057649</v>
      </c>
      <c r="E45" s="256">
        <v>4.6432585498001302</v>
      </c>
      <c r="F45" s="256">
        <v>36.888086054199199</v>
      </c>
      <c r="G45" s="256">
        <v>547.24434341599795</v>
      </c>
      <c r="K45" s="244"/>
      <c r="L45" s="244" t="s">
        <v>8</v>
      </c>
      <c r="M45" s="244" t="s">
        <v>9</v>
      </c>
      <c r="N45" s="244" t="s">
        <v>10</v>
      </c>
      <c r="O45" s="244" t="s">
        <v>11</v>
      </c>
      <c r="P45" s="244" t="s">
        <v>12</v>
      </c>
      <c r="Q45"/>
      <c r="R45"/>
      <c r="S45"/>
    </row>
    <row r="46" spans="2:19" x14ac:dyDescent="0.2">
      <c r="B46" s="255" t="s">
        <v>872</v>
      </c>
      <c r="C46" s="256">
        <v>32.0444861274404</v>
      </c>
      <c r="D46" s="256">
        <v>13.414934735851601</v>
      </c>
      <c r="E46" s="256">
        <v>2.2586863869468399</v>
      </c>
      <c r="F46" s="256">
        <v>36.112435010777901</v>
      </c>
      <c r="G46" s="256">
        <v>448.22982918654998</v>
      </c>
      <c r="K46" t="s">
        <v>13</v>
      </c>
      <c r="L46">
        <v>4</v>
      </c>
      <c r="M46">
        <v>3089890.9389558318</v>
      </c>
      <c r="N46">
        <v>772472.73473895795</v>
      </c>
      <c r="O46">
        <v>7766.2236751513328</v>
      </c>
      <c r="P46">
        <v>0</v>
      </c>
      <c r="Q46"/>
      <c r="R46"/>
      <c r="S46"/>
    </row>
    <row r="47" spans="2:19" x14ac:dyDescent="0.2">
      <c r="B47" s="255" t="s">
        <v>873</v>
      </c>
      <c r="C47" s="256">
        <v>34.555767994657401</v>
      </c>
      <c r="D47" s="256">
        <v>12.170525424959299</v>
      </c>
      <c r="E47" s="256">
        <v>3.6631054912838499</v>
      </c>
      <c r="F47" s="256">
        <v>39.131096733666602</v>
      </c>
      <c r="G47" s="256">
        <v>549.86059046449702</v>
      </c>
      <c r="K47" t="s">
        <v>14</v>
      </c>
      <c r="L47">
        <v>495</v>
      </c>
      <c r="M47">
        <v>49235.512610745565</v>
      </c>
      <c r="N47">
        <v>99.465682041910227</v>
      </c>
      <c r="O47"/>
      <c r="P47"/>
      <c r="Q47"/>
      <c r="R47"/>
      <c r="S47"/>
    </row>
    <row r="48" spans="2:19" ht="17" thickBot="1" x14ac:dyDescent="0.25">
      <c r="B48" s="255" t="s">
        <v>874</v>
      </c>
      <c r="C48" s="256">
        <v>34.5645577061916</v>
      </c>
      <c r="D48" s="256">
        <v>13.146551432907</v>
      </c>
      <c r="E48" s="256">
        <v>3.8768751769237602</v>
      </c>
      <c r="F48" s="256">
        <v>37.335445894325701</v>
      </c>
      <c r="G48" s="256">
        <v>593.91500296828895</v>
      </c>
      <c r="K48" s="75" t="s">
        <v>15</v>
      </c>
      <c r="L48" s="75">
        <v>499</v>
      </c>
      <c r="M48" s="75">
        <v>3139126.4515665774</v>
      </c>
      <c r="N48" s="75"/>
      <c r="O48" s="75"/>
      <c r="P48" s="75"/>
      <c r="Q48"/>
      <c r="R48"/>
      <c r="S48"/>
    </row>
    <row r="49" spans="2:19" ht="17" thickBot="1" x14ac:dyDescent="0.25">
      <c r="B49" s="255" t="s">
        <v>875</v>
      </c>
      <c r="C49" s="256">
        <v>32.726784597863897</v>
      </c>
      <c r="D49" s="256">
        <v>12.988510147185201</v>
      </c>
      <c r="E49" s="256">
        <v>4.1132261227241997</v>
      </c>
      <c r="F49" s="256">
        <v>36.462003258539603</v>
      </c>
      <c r="G49" s="256">
        <v>563.67287336010804</v>
      </c>
      <c r="K49"/>
      <c r="L49"/>
      <c r="M49"/>
      <c r="N49"/>
      <c r="O49"/>
      <c r="P49"/>
      <c r="Q49"/>
      <c r="R49"/>
      <c r="S49"/>
    </row>
    <row r="50" spans="2:19" x14ac:dyDescent="0.2">
      <c r="B50" s="255" t="s">
        <v>876</v>
      </c>
      <c r="C50" s="256">
        <v>33.117218732994701</v>
      </c>
      <c r="D50" s="256">
        <v>11.864126358942499</v>
      </c>
      <c r="E50" s="256">
        <v>3.2025311992107302</v>
      </c>
      <c r="F50" s="256">
        <v>36.582727765406197</v>
      </c>
      <c r="G50" s="256">
        <v>479.73194908594502</v>
      </c>
      <c r="K50" s="244"/>
      <c r="L50" s="244" t="s">
        <v>16</v>
      </c>
      <c r="M50" s="244" t="s">
        <v>5</v>
      </c>
      <c r="N50" s="244" t="s">
        <v>17</v>
      </c>
      <c r="O50" s="244" t="s">
        <v>18</v>
      </c>
      <c r="P50" s="244" t="s">
        <v>19</v>
      </c>
      <c r="Q50" s="244" t="s">
        <v>20</v>
      </c>
      <c r="R50" s="244" t="s">
        <v>21</v>
      </c>
      <c r="S50" s="244" t="s">
        <v>22</v>
      </c>
    </row>
    <row r="51" spans="2:19" x14ac:dyDescent="0.2">
      <c r="B51" s="255" t="s">
        <v>877</v>
      </c>
      <c r="C51" s="256">
        <v>31.661049822746001</v>
      </c>
      <c r="D51" s="256">
        <v>11.3980641900968</v>
      </c>
      <c r="E51" s="256">
        <v>3.1983992716849001</v>
      </c>
      <c r="F51" s="256">
        <v>36.5944567000682</v>
      </c>
      <c r="G51" s="256">
        <v>416.35835357989998</v>
      </c>
      <c r="K51" t="s">
        <v>23</v>
      </c>
      <c r="L51">
        <v>-1051.5942553006214</v>
      </c>
      <c r="M51">
        <v>22.992539134159173</v>
      </c>
      <c r="N51">
        <v>-45.736325560420873</v>
      </c>
      <c r="O51">
        <v>7.1752437072086615E-180</v>
      </c>
      <c r="P51">
        <v>-1096.7692602461843</v>
      </c>
      <c r="Q51">
        <v>-1006.4192503550585</v>
      </c>
      <c r="R51">
        <v>-1096.7692602461843</v>
      </c>
      <c r="S51">
        <v>-1006.4192503550585</v>
      </c>
    </row>
    <row r="52" spans="2:19" x14ac:dyDescent="0.2">
      <c r="B52" s="255" t="s">
        <v>878</v>
      </c>
      <c r="C52" s="256">
        <v>33.2563354698311</v>
      </c>
      <c r="D52" s="256">
        <v>13.858062462131199</v>
      </c>
      <c r="E52" s="256">
        <v>5.9767681260199996</v>
      </c>
      <c r="F52" s="256">
        <v>37.780264687228602</v>
      </c>
      <c r="G52" s="256">
        <v>725.58481405568</v>
      </c>
      <c r="K52" t="s">
        <v>813</v>
      </c>
      <c r="L52">
        <v>25.734271084705046</v>
      </c>
      <c r="M52">
        <v>0.45102677835352295</v>
      </c>
      <c r="N52">
        <v>57.057080243989546</v>
      </c>
      <c r="O52" s="264">
        <v>8.1741006341731744E-220</v>
      </c>
      <c r="P52">
        <v>24.848108107061957</v>
      </c>
      <c r="Q52">
        <v>26.620434062348135</v>
      </c>
      <c r="R52">
        <v>24.848108107061957</v>
      </c>
      <c r="S52">
        <v>26.620434062348135</v>
      </c>
    </row>
    <row r="53" spans="2:19" x14ac:dyDescent="0.2">
      <c r="B53" s="255" t="s">
        <v>879</v>
      </c>
      <c r="C53" s="256">
        <v>33.900224414015703</v>
      </c>
      <c r="D53" s="256">
        <v>10.9567909677916</v>
      </c>
      <c r="E53" s="256">
        <v>2.95266895792173</v>
      </c>
      <c r="F53" s="256">
        <v>37.266878259420899</v>
      </c>
      <c r="G53" s="256">
        <v>442.66725173862699</v>
      </c>
      <c r="K53" t="s">
        <v>814</v>
      </c>
      <c r="L53">
        <v>38.709153810834458</v>
      </c>
      <c r="M53">
        <v>0.45100715824354853</v>
      </c>
      <c r="N53">
        <v>85.82824707613868</v>
      </c>
      <c r="O53" s="264">
        <v>2.2173858737051558E-299</v>
      </c>
      <c r="P53">
        <v>37.823029382155447</v>
      </c>
      <c r="Q53">
        <v>39.595278239513469</v>
      </c>
      <c r="R53">
        <v>37.823029382155447</v>
      </c>
      <c r="S53">
        <v>39.595278239513469</v>
      </c>
    </row>
    <row r="54" spans="2:19" x14ac:dyDescent="0.2">
      <c r="B54" s="255" t="s">
        <v>880</v>
      </c>
      <c r="C54" s="256">
        <v>34.187774826957202</v>
      </c>
      <c r="D54" s="256">
        <v>10.3201162550591</v>
      </c>
      <c r="E54" s="256">
        <v>2.0948917061051699</v>
      </c>
      <c r="F54" s="256">
        <v>37.453405101523501</v>
      </c>
      <c r="G54" s="256">
        <v>384.62657156940497</v>
      </c>
      <c r="K54" t="s">
        <v>815</v>
      </c>
      <c r="L54">
        <v>61.577323754878499</v>
      </c>
      <c r="M54">
        <v>0.44833639737679121</v>
      </c>
      <c r="N54">
        <v>137.34625186615764</v>
      </c>
      <c r="O54" s="264">
        <v>0</v>
      </c>
      <c r="P54">
        <v>60.696446751664773</v>
      </c>
      <c r="Q54">
        <v>62.458200758092225</v>
      </c>
      <c r="R54">
        <v>60.696446751664773</v>
      </c>
      <c r="S54">
        <v>62.458200758092225</v>
      </c>
    </row>
    <row r="55" spans="2:19" ht="17" thickBot="1" x14ac:dyDescent="0.25">
      <c r="B55" s="255" t="s">
        <v>881</v>
      </c>
      <c r="C55" s="256">
        <v>33.7620692391313</v>
      </c>
      <c r="D55" s="256">
        <v>9.9845143965464604</v>
      </c>
      <c r="E55" s="256">
        <v>3.8554716845641801</v>
      </c>
      <c r="F55" s="256">
        <v>35.933449300959801</v>
      </c>
      <c r="G55" s="256">
        <v>451.45744686760202</v>
      </c>
      <c r="K55" s="75" t="s">
        <v>816</v>
      </c>
      <c r="L55" s="75">
        <v>0.4367388355942694</v>
      </c>
      <c r="M55" s="75">
        <v>0.44409375328352357</v>
      </c>
      <c r="N55" s="75">
        <v>0.98343836715811994</v>
      </c>
      <c r="O55" s="265">
        <v>0.32587216327078161</v>
      </c>
      <c r="P55" s="75">
        <v>-0.4358023563035619</v>
      </c>
      <c r="Q55" s="75">
        <v>1.3092800274921008</v>
      </c>
      <c r="R55" s="75">
        <v>-0.4358023563035619</v>
      </c>
      <c r="S55" s="75">
        <v>1.3092800274921008</v>
      </c>
    </row>
    <row r="56" spans="2:19" x14ac:dyDescent="0.2">
      <c r="B56" s="255" t="s">
        <v>882</v>
      </c>
      <c r="C56" s="256">
        <v>34.390163664343298</v>
      </c>
      <c r="D56" s="256">
        <v>12.6451951408435</v>
      </c>
      <c r="E56" s="256">
        <v>2.8745969103039499</v>
      </c>
      <c r="F56" s="256">
        <v>38.468321105879298</v>
      </c>
      <c r="G56" s="256">
        <v>522.40414125955999</v>
      </c>
      <c r="K56"/>
      <c r="L56"/>
      <c r="M56"/>
      <c r="N56"/>
      <c r="O56"/>
      <c r="P56"/>
      <c r="Q56"/>
      <c r="R56"/>
      <c r="S56"/>
    </row>
    <row r="57" spans="2:19" x14ac:dyDescent="0.2">
      <c r="B57" s="255" t="s">
        <v>883</v>
      </c>
      <c r="C57" s="256">
        <v>33.925296601199499</v>
      </c>
      <c r="D57" s="256">
        <v>11.588655423353</v>
      </c>
      <c r="E57" s="256">
        <v>3.3920504890738301</v>
      </c>
      <c r="F57" s="256">
        <v>35.252242022433002</v>
      </c>
      <c r="G57" s="256">
        <v>483.67330801904501</v>
      </c>
      <c r="K57"/>
      <c r="L57"/>
      <c r="M57"/>
      <c r="N57"/>
      <c r="O57"/>
      <c r="P57"/>
      <c r="Q57"/>
      <c r="R57"/>
      <c r="S57"/>
    </row>
    <row r="58" spans="2:19" x14ac:dyDescent="0.2">
      <c r="B58" s="255" t="s">
        <v>884</v>
      </c>
      <c r="C58" s="256">
        <v>32.688229296024403</v>
      </c>
      <c r="D58" s="256">
        <v>13.7615328471156</v>
      </c>
      <c r="E58" s="256">
        <v>2.9957611826130499</v>
      </c>
      <c r="F58" s="256">
        <v>39.252930950406203</v>
      </c>
      <c r="G58" s="256">
        <v>520.89879445023598</v>
      </c>
      <c r="K58" t="s">
        <v>0</v>
      </c>
      <c r="L58"/>
      <c r="M58"/>
      <c r="N58"/>
      <c r="O58"/>
      <c r="P58"/>
      <c r="Q58"/>
      <c r="R58"/>
      <c r="S58"/>
    </row>
    <row r="59" spans="2:19" ht="17" thickBot="1" x14ac:dyDescent="0.25">
      <c r="B59" s="255" t="s">
        <v>885</v>
      </c>
      <c r="C59" s="256">
        <v>34.3018702154015</v>
      </c>
      <c r="D59" s="256">
        <v>10.568294685632701</v>
      </c>
      <c r="E59" s="256">
        <v>3.3152247539154001</v>
      </c>
      <c r="F59" s="256">
        <v>36.173125631971899</v>
      </c>
      <c r="G59" s="256">
        <v>453.16950235469699</v>
      </c>
      <c r="K59"/>
      <c r="L59"/>
      <c r="M59"/>
      <c r="N59"/>
      <c r="O59"/>
      <c r="P59"/>
      <c r="Q59"/>
      <c r="R59"/>
      <c r="S59"/>
    </row>
    <row r="60" spans="2:19" x14ac:dyDescent="0.2">
      <c r="B60" s="255" t="s">
        <v>886</v>
      </c>
      <c r="C60" s="256">
        <v>32.843930222655104</v>
      </c>
      <c r="D60" s="256">
        <v>11.832286222863599</v>
      </c>
      <c r="E60" s="256">
        <v>3.4719191365417399</v>
      </c>
      <c r="F60" s="256">
        <v>36.814010562503597</v>
      </c>
      <c r="G60" s="256">
        <v>496.65070806858103</v>
      </c>
      <c r="K60" s="243" t="s">
        <v>1</v>
      </c>
      <c r="L60" s="243"/>
      <c r="M60"/>
      <c r="N60"/>
      <c r="O60"/>
      <c r="P60"/>
      <c r="Q60"/>
      <c r="R60"/>
      <c r="S60"/>
    </row>
    <row r="61" spans="2:19" x14ac:dyDescent="0.2">
      <c r="B61" s="255" t="s">
        <v>887</v>
      </c>
      <c r="C61" s="256">
        <v>33.754994728319197</v>
      </c>
      <c r="D61" s="256">
        <v>12.0641566321993</v>
      </c>
      <c r="E61" s="256">
        <v>3.9705556280753398</v>
      </c>
      <c r="F61" s="256">
        <v>37.271221692501904</v>
      </c>
      <c r="G61" s="256">
        <v>547.36514059404499</v>
      </c>
      <c r="K61" t="s">
        <v>2</v>
      </c>
      <c r="L61">
        <v>0.99211133048891975</v>
      </c>
      <c r="M61"/>
      <c r="N61"/>
      <c r="O61"/>
      <c r="P61"/>
      <c r="Q61"/>
      <c r="R61"/>
      <c r="S61"/>
    </row>
    <row r="62" spans="2:19" x14ac:dyDescent="0.2">
      <c r="B62" s="255" t="s">
        <v>888</v>
      </c>
      <c r="C62" s="256">
        <v>33.879784289702798</v>
      </c>
      <c r="D62" s="256">
        <v>12.495591602384801</v>
      </c>
      <c r="E62" s="256">
        <v>4.6393203318572596</v>
      </c>
      <c r="F62" s="256">
        <v>38.052609752572998</v>
      </c>
      <c r="G62" s="256">
        <v>616.85152296671197</v>
      </c>
      <c r="K62" t="s">
        <v>3</v>
      </c>
      <c r="L62" s="266">
        <v>0.98428489208449466</v>
      </c>
      <c r="M62" s="88" t="s">
        <v>889</v>
      </c>
      <c r="N62"/>
      <c r="O62"/>
      <c r="P62"/>
      <c r="Q62"/>
      <c r="R62"/>
      <c r="S62"/>
    </row>
    <row r="63" spans="2:19" x14ac:dyDescent="0.2">
      <c r="B63" s="255" t="s">
        <v>890</v>
      </c>
      <c r="C63" s="256">
        <v>33.0765356070971</v>
      </c>
      <c r="D63" s="256">
        <v>9.6073146875191604</v>
      </c>
      <c r="E63" s="256">
        <v>5.0812100924910997</v>
      </c>
      <c r="F63" s="256">
        <v>36.493992546737303</v>
      </c>
      <c r="G63" s="256">
        <v>507.212569000678</v>
      </c>
      <c r="K63" t="s">
        <v>4</v>
      </c>
      <c r="L63">
        <v>0.984189841028554</v>
      </c>
      <c r="M63"/>
      <c r="N63"/>
      <c r="O63"/>
      <c r="P63"/>
      <c r="Q63"/>
      <c r="R63"/>
      <c r="S63"/>
    </row>
    <row r="64" spans="2:19" x14ac:dyDescent="0.2">
      <c r="B64" s="255" t="s">
        <v>891</v>
      </c>
      <c r="C64" s="256">
        <v>32.227299136367201</v>
      </c>
      <c r="D64" s="256">
        <v>13.7286271774298</v>
      </c>
      <c r="E64" s="256">
        <v>4.8026306305233701</v>
      </c>
      <c r="F64" s="256">
        <v>37.997028009565497</v>
      </c>
      <c r="G64" s="256">
        <v>613.59932336890597</v>
      </c>
      <c r="K64" t="s">
        <v>5</v>
      </c>
      <c r="L64">
        <v>9.9729180609678387</v>
      </c>
      <c r="M64"/>
      <c r="N64"/>
      <c r="O64"/>
      <c r="P64"/>
      <c r="Q64"/>
      <c r="R64"/>
      <c r="S64"/>
    </row>
    <row r="65" spans="2:19" ht="17" thickBot="1" x14ac:dyDescent="0.25">
      <c r="B65" s="255" t="s">
        <v>892</v>
      </c>
      <c r="C65" s="256">
        <v>32.7897726183107</v>
      </c>
      <c r="D65" s="256">
        <v>11.670065919118899</v>
      </c>
      <c r="E65" s="256">
        <v>3.4146884225048901</v>
      </c>
      <c r="F65" s="256">
        <v>37.4087484767376</v>
      </c>
      <c r="G65" s="256">
        <v>483.15972078451699</v>
      </c>
      <c r="K65" s="75" t="s">
        <v>6</v>
      </c>
      <c r="L65" s="75">
        <v>500</v>
      </c>
      <c r="M65"/>
      <c r="N65"/>
      <c r="O65"/>
      <c r="P65"/>
      <c r="Q65"/>
      <c r="R65"/>
      <c r="S65"/>
    </row>
    <row r="66" spans="2:19" x14ac:dyDescent="0.2">
      <c r="B66" s="255" t="s">
        <v>893</v>
      </c>
      <c r="C66" s="256">
        <v>32.772609929600797</v>
      </c>
      <c r="D66" s="256">
        <v>13.2763130081753</v>
      </c>
      <c r="E66" s="256">
        <v>3.46229884746037</v>
      </c>
      <c r="F66" s="256">
        <v>36.600777054328603</v>
      </c>
      <c r="G66" s="256">
        <v>540.26340041054004</v>
      </c>
      <c r="K66"/>
      <c r="L66"/>
      <c r="M66"/>
      <c r="N66"/>
      <c r="O66"/>
      <c r="P66"/>
      <c r="Q66"/>
      <c r="R66"/>
      <c r="S66"/>
    </row>
    <row r="67" spans="2:19" ht="17" thickBot="1" x14ac:dyDescent="0.25">
      <c r="B67" s="255" t="s">
        <v>894</v>
      </c>
      <c r="C67" s="256">
        <v>34.374258045247402</v>
      </c>
      <c r="D67" s="256">
        <v>15.1269942887924</v>
      </c>
      <c r="E67" s="256">
        <v>5.3775935835869699</v>
      </c>
      <c r="F67" s="256">
        <v>37.157624094065199</v>
      </c>
      <c r="G67" s="256">
        <v>765.51846193883705</v>
      </c>
      <c r="K67" t="s">
        <v>7</v>
      </c>
      <c r="L67"/>
      <c r="M67"/>
      <c r="N67"/>
      <c r="O67"/>
      <c r="P67"/>
      <c r="Q67"/>
      <c r="R67"/>
      <c r="S67"/>
    </row>
    <row r="68" spans="2:19" x14ac:dyDescent="0.2">
      <c r="B68" s="255" t="s">
        <v>895</v>
      </c>
      <c r="C68" s="256">
        <v>33.078717214668899</v>
      </c>
      <c r="D68" s="256">
        <v>12.695789749023101</v>
      </c>
      <c r="E68" s="256">
        <v>4.00178634579808</v>
      </c>
      <c r="F68" s="256">
        <v>35.358444307206597</v>
      </c>
      <c r="G68" s="256">
        <v>553.60153468445003</v>
      </c>
      <c r="K68" s="244"/>
      <c r="L68" s="244" t="s">
        <v>8</v>
      </c>
      <c r="M68" s="244" t="s">
        <v>9</v>
      </c>
      <c r="N68" s="244" t="s">
        <v>10</v>
      </c>
      <c r="O68" s="244" t="s">
        <v>11</v>
      </c>
      <c r="P68" s="244" t="s">
        <v>12</v>
      </c>
      <c r="Q68"/>
      <c r="R68"/>
      <c r="S68"/>
    </row>
    <row r="69" spans="2:19" x14ac:dyDescent="0.2">
      <c r="B69" s="255" t="s">
        <v>896</v>
      </c>
      <c r="C69" s="256">
        <v>32.805220400971798</v>
      </c>
      <c r="D69" s="256">
        <v>11.8354760876142</v>
      </c>
      <c r="E69" s="256">
        <v>3.4395905595500702</v>
      </c>
      <c r="F69" s="256">
        <v>36.375066106372898</v>
      </c>
      <c r="G69" s="256">
        <v>469.31086149531001</v>
      </c>
      <c r="K69" t="s">
        <v>13</v>
      </c>
      <c r="L69">
        <v>3</v>
      </c>
      <c r="M69">
        <v>3089794.7406197912</v>
      </c>
      <c r="N69">
        <v>1029931.5802065971</v>
      </c>
      <c r="O69">
        <v>10355.328326915705</v>
      </c>
      <c r="P69">
        <v>0</v>
      </c>
      <c r="Q69"/>
      <c r="R69"/>
      <c r="S69"/>
    </row>
    <row r="70" spans="2:19" x14ac:dyDescent="0.2">
      <c r="B70" s="255" t="s">
        <v>897</v>
      </c>
      <c r="C70" s="256">
        <v>32.4307579300512</v>
      </c>
      <c r="D70" s="256">
        <v>11.3062323446735</v>
      </c>
      <c r="E70" s="256">
        <v>2.7795207192736</v>
      </c>
      <c r="F70" s="256">
        <v>37.680403228137102</v>
      </c>
      <c r="G70" s="256">
        <v>408.62018782983699</v>
      </c>
      <c r="K70" t="s">
        <v>14</v>
      </c>
      <c r="L70">
        <v>496</v>
      </c>
      <c r="M70">
        <v>49331.710946786145</v>
      </c>
      <c r="N70">
        <v>99.459094650778511</v>
      </c>
      <c r="O70"/>
      <c r="P70"/>
      <c r="Q70"/>
      <c r="R70"/>
      <c r="S70"/>
    </row>
    <row r="71" spans="2:19" ht="17" thickBot="1" x14ac:dyDescent="0.25">
      <c r="B71" s="255" t="s">
        <v>898</v>
      </c>
      <c r="C71" s="256">
        <v>32.179099972602302</v>
      </c>
      <c r="D71" s="256">
        <v>11.187538910878599</v>
      </c>
      <c r="E71" s="256">
        <v>3.5526497674265101</v>
      </c>
      <c r="F71" s="256">
        <v>40.005181638101803</v>
      </c>
      <c r="G71" s="256">
        <v>451.57568515949299</v>
      </c>
      <c r="K71" s="75" t="s">
        <v>15</v>
      </c>
      <c r="L71" s="75">
        <v>499</v>
      </c>
      <c r="M71" s="75">
        <v>3139126.4515665774</v>
      </c>
      <c r="N71" s="75"/>
      <c r="O71" s="75"/>
      <c r="P71" s="75"/>
      <c r="Q71"/>
      <c r="R71"/>
      <c r="S71"/>
    </row>
    <row r="72" spans="2:19" ht="17" thickBot="1" x14ac:dyDescent="0.25">
      <c r="B72" s="255" t="s">
        <v>899</v>
      </c>
      <c r="C72" s="256">
        <v>33.154175788321801</v>
      </c>
      <c r="D72" s="256">
        <v>11.8874941339716</v>
      </c>
      <c r="E72" s="256">
        <v>2.6022871120328701</v>
      </c>
      <c r="F72" s="256">
        <v>36.265000697022003</v>
      </c>
      <c r="G72" s="256">
        <v>444.96655165329202</v>
      </c>
      <c r="K72"/>
      <c r="L72"/>
      <c r="M72"/>
      <c r="N72"/>
      <c r="O72"/>
      <c r="P72"/>
      <c r="Q72"/>
      <c r="R72"/>
      <c r="S72"/>
    </row>
    <row r="73" spans="2:19" x14ac:dyDescent="0.2">
      <c r="B73" s="255" t="s">
        <v>900</v>
      </c>
      <c r="C73" s="256">
        <v>34.335895839792499</v>
      </c>
      <c r="D73" s="256">
        <v>12.2289347111239</v>
      </c>
      <c r="E73" s="256">
        <v>4.6943222744428201</v>
      </c>
      <c r="F73" s="256">
        <v>36.157191151114901</v>
      </c>
      <c r="G73" s="256">
        <v>595.82283669920298</v>
      </c>
      <c r="K73" s="244"/>
      <c r="L73" s="244" t="s">
        <v>16</v>
      </c>
      <c r="M73" s="244" t="s">
        <v>5</v>
      </c>
      <c r="N73" s="244" t="s">
        <v>17</v>
      </c>
      <c r="O73" s="244" t="s">
        <v>18</v>
      </c>
      <c r="P73" s="244" t="s">
        <v>19</v>
      </c>
      <c r="Q73" s="244" t="s">
        <v>20</v>
      </c>
      <c r="R73" s="244" t="s">
        <v>21</v>
      </c>
      <c r="S73" s="244" t="s">
        <v>22</v>
      </c>
    </row>
    <row r="74" spans="2:19" x14ac:dyDescent="0.2">
      <c r="B74" s="255" t="s">
        <v>901</v>
      </c>
      <c r="C74" s="256">
        <v>32.386251855585897</v>
      </c>
      <c r="D74" s="256">
        <v>10.674653472691899</v>
      </c>
      <c r="E74" s="256">
        <v>3.4015223445155001</v>
      </c>
      <c r="F74" s="256">
        <v>38.006583179477602</v>
      </c>
      <c r="G74" s="256">
        <v>418.15008109684902</v>
      </c>
      <c r="K74" t="s">
        <v>23</v>
      </c>
      <c r="L74" s="249">
        <v>-1035.3395809539377</v>
      </c>
      <c r="M74">
        <v>15.982851402100797</v>
      </c>
      <c r="N74">
        <v>-64.778152214932803</v>
      </c>
      <c r="O74">
        <v>3.5975823376352877E-244</v>
      </c>
      <c r="P74">
        <v>-1066.7420206359618</v>
      </c>
      <c r="Q74">
        <v>-1003.9371412719136</v>
      </c>
      <c r="R74">
        <v>-1066.7420206359618</v>
      </c>
      <c r="S74">
        <v>-1003.9371412719136</v>
      </c>
    </row>
    <row r="75" spans="2:19" x14ac:dyDescent="0.2">
      <c r="B75" s="255" t="s">
        <v>902</v>
      </c>
      <c r="C75" s="256">
        <v>32.808697592685</v>
      </c>
      <c r="D75" s="256">
        <v>12.817113090284201</v>
      </c>
      <c r="E75" s="256">
        <v>3.8515788003584599</v>
      </c>
      <c r="F75" s="256">
        <v>37.031539216766198</v>
      </c>
      <c r="G75" s="256">
        <v>534.77718809941302</v>
      </c>
      <c r="K75" t="s">
        <v>813</v>
      </c>
      <c r="L75" s="249">
        <v>25.721032755059099</v>
      </c>
      <c r="M75">
        <v>0.45081092333673706</v>
      </c>
      <c r="N75">
        <v>57.05503443590375</v>
      </c>
      <c r="O75" s="267">
        <v>4.6523771287405793E-220</v>
      </c>
      <c r="P75">
        <v>24.83529825925951</v>
      </c>
      <c r="Q75">
        <v>26.606767250858688</v>
      </c>
      <c r="R75">
        <v>24.83529825925951</v>
      </c>
      <c r="S75">
        <v>26.606767250858688</v>
      </c>
    </row>
    <row r="76" spans="2:19" x14ac:dyDescent="0.2">
      <c r="B76" s="255" t="s">
        <v>903</v>
      </c>
      <c r="C76" s="256">
        <v>33.879744967981203</v>
      </c>
      <c r="D76" s="256">
        <v>13.5878060830337</v>
      </c>
      <c r="E76" s="256">
        <v>3.2581128828882799</v>
      </c>
      <c r="F76" s="256">
        <v>38.260353442660097</v>
      </c>
      <c r="G76" s="256">
        <v>578.24160505837699</v>
      </c>
      <c r="K76" t="s">
        <v>814</v>
      </c>
      <c r="L76" s="249">
        <v>38.745980758339932</v>
      </c>
      <c r="M76">
        <v>0.44943496821038864</v>
      </c>
      <c r="N76">
        <v>86.210427534428604</v>
      </c>
      <c r="O76" s="267">
        <v>1.1261405374552888E-300</v>
      </c>
      <c r="P76">
        <v>37.8629496817722</v>
      </c>
      <c r="Q76">
        <v>39.629011834907665</v>
      </c>
      <c r="R76">
        <v>37.8629496817722</v>
      </c>
      <c r="S76">
        <v>39.629011834907665</v>
      </c>
    </row>
    <row r="77" spans="2:19" ht="17" thickBot="1" x14ac:dyDescent="0.25">
      <c r="B77" s="255" t="s">
        <v>904</v>
      </c>
      <c r="C77" s="256">
        <v>32.049839390457301</v>
      </c>
      <c r="D77" s="256">
        <v>12.2380573499862</v>
      </c>
      <c r="E77" s="256">
        <v>3.1205689148169702</v>
      </c>
      <c r="F77" s="256">
        <v>38.730861735419502</v>
      </c>
      <c r="G77" s="256">
        <v>478.71935687421501</v>
      </c>
      <c r="K77" s="75" t="s">
        <v>815</v>
      </c>
      <c r="L77" s="251">
        <v>61.556034196559985</v>
      </c>
      <c r="M77" s="75">
        <v>0.44779862044700908</v>
      </c>
      <c r="N77" s="75">
        <v>137.46365304813241</v>
      </c>
      <c r="O77" s="268">
        <v>0</v>
      </c>
      <c r="P77" s="75">
        <v>60.676218147814609</v>
      </c>
      <c r="Q77" s="75">
        <v>62.43585024530536</v>
      </c>
      <c r="R77" s="75">
        <v>60.676218147814609</v>
      </c>
      <c r="S77" s="75">
        <v>62.43585024530536</v>
      </c>
    </row>
    <row r="78" spans="2:19" x14ac:dyDescent="0.2">
      <c r="B78" s="255" t="s">
        <v>905</v>
      </c>
      <c r="C78" s="256">
        <v>33.5552074214322</v>
      </c>
      <c r="D78" s="256">
        <v>11.551821166219399</v>
      </c>
      <c r="E78" s="256">
        <v>2.8379431640697899</v>
      </c>
      <c r="F78" s="256">
        <v>36.628834292811703</v>
      </c>
      <c r="G78" s="256">
        <v>444.285907497643</v>
      </c>
      <c r="K78"/>
      <c r="L78"/>
      <c r="M78"/>
      <c r="N78"/>
      <c r="O78"/>
      <c r="P78"/>
      <c r="Q78"/>
      <c r="R78"/>
      <c r="S78"/>
    </row>
    <row r="79" spans="2:19" ht="20" x14ac:dyDescent="0.2">
      <c r="B79" s="255" t="s">
        <v>906</v>
      </c>
      <c r="C79" s="256">
        <v>33.142079327320303</v>
      </c>
      <c r="D79" s="256">
        <v>11.4333799333344</v>
      </c>
      <c r="E79" s="256">
        <v>4.47028258412002</v>
      </c>
      <c r="F79" s="256">
        <v>35.892431634405298</v>
      </c>
      <c r="G79" s="256">
        <v>544.77986371938198</v>
      </c>
      <c r="K79" s="269" t="s">
        <v>907</v>
      </c>
      <c r="M79"/>
      <c r="N79"/>
      <c r="O79"/>
      <c r="P79"/>
      <c r="Q79"/>
      <c r="R79"/>
      <c r="S79"/>
    </row>
    <row r="80" spans="2:19" x14ac:dyDescent="0.2">
      <c r="B80" s="255" t="s">
        <v>908</v>
      </c>
      <c r="C80" s="256">
        <v>32.597182659813598</v>
      </c>
      <c r="D80" s="256">
        <v>10.8895668634279</v>
      </c>
      <c r="E80" s="256">
        <v>4.4420543290111603</v>
      </c>
      <c r="F80" s="256">
        <v>38.2125708341473</v>
      </c>
      <c r="G80" s="256">
        <v>488.786061093905</v>
      </c>
      <c r="K80"/>
      <c r="L80"/>
      <c r="M80"/>
      <c r="N80"/>
      <c r="O80"/>
      <c r="P80"/>
      <c r="Q80"/>
      <c r="R80"/>
      <c r="S80"/>
    </row>
    <row r="81" spans="2:11" x14ac:dyDescent="0.2">
      <c r="B81" s="255" t="s">
        <v>909</v>
      </c>
      <c r="C81" s="256">
        <v>33.167136876950501</v>
      </c>
      <c r="D81" s="256">
        <v>11.9288420938662</v>
      </c>
      <c r="E81" s="256">
        <v>3.1649439952851099</v>
      </c>
      <c r="F81" s="256">
        <v>36.914633311440802</v>
      </c>
      <c r="G81" s="256">
        <v>475.759067788327</v>
      </c>
      <c r="K81" s="255" t="s">
        <v>910</v>
      </c>
    </row>
    <row r="82" spans="2:11" x14ac:dyDescent="0.2">
      <c r="B82" s="255" t="s">
        <v>911</v>
      </c>
      <c r="C82" s="256">
        <v>31.514737857801901</v>
      </c>
      <c r="D82" s="256">
        <v>12.5956713050725</v>
      </c>
      <c r="E82" s="256">
        <v>3.7517345520890499</v>
      </c>
      <c r="F82" s="256">
        <v>39.600376465861302</v>
      </c>
      <c r="G82" s="256">
        <v>489.81248799646102</v>
      </c>
    </row>
    <row r="83" spans="2:11" x14ac:dyDescent="0.2">
      <c r="B83" s="255" t="s">
        <v>912</v>
      </c>
      <c r="C83" s="256">
        <v>34.594021149541497</v>
      </c>
      <c r="D83" s="256">
        <v>10.9472585841851</v>
      </c>
      <c r="E83" s="256">
        <v>3.15975444395092</v>
      </c>
      <c r="F83" s="256">
        <v>35.883994387012102</v>
      </c>
      <c r="G83" s="256">
        <v>462.89763615290798</v>
      </c>
    </row>
    <row r="84" spans="2:11" x14ac:dyDescent="0.2">
      <c r="B84" s="255" t="s">
        <v>913</v>
      </c>
      <c r="C84" s="256">
        <v>33.501369822103598</v>
      </c>
      <c r="D84" s="256">
        <v>13.898081993497</v>
      </c>
      <c r="E84" s="256">
        <v>4.13056280923632</v>
      </c>
      <c r="F84" s="256">
        <v>37.058912816506897</v>
      </c>
      <c r="G84" s="256">
        <v>596.43017261722798</v>
      </c>
    </row>
    <row r="85" spans="2:11" x14ac:dyDescent="0.2">
      <c r="B85" s="255" t="s">
        <v>914</v>
      </c>
      <c r="C85" s="256">
        <v>32.402371017961201</v>
      </c>
      <c r="D85" s="256">
        <v>10.8755595481892</v>
      </c>
      <c r="E85" s="256">
        <v>1.91408992423109</v>
      </c>
      <c r="F85" s="256">
        <v>37.781142559999402</v>
      </c>
      <c r="G85" s="256">
        <v>338.31986264152198</v>
      </c>
    </row>
    <row r="86" spans="2:11" x14ac:dyDescent="0.2">
      <c r="B86" s="255" t="s">
        <v>915</v>
      </c>
      <c r="C86" s="256">
        <v>34.655485679579797</v>
      </c>
      <c r="D86" s="256">
        <v>10.3380726950385</v>
      </c>
      <c r="E86" s="256">
        <v>4.3966519010970799</v>
      </c>
      <c r="F86" s="256">
        <v>36.1572559442006</v>
      </c>
      <c r="G86" s="256">
        <v>533.51493525523995</v>
      </c>
    </row>
    <row r="87" spans="2:11" x14ac:dyDescent="0.2">
      <c r="B87" s="255" t="s">
        <v>916</v>
      </c>
      <c r="C87" s="256">
        <v>31.809300316679099</v>
      </c>
      <c r="D87" s="256">
        <v>11.6346682179424</v>
      </c>
      <c r="E87" s="256">
        <v>5.1133194748706199</v>
      </c>
      <c r="F87" s="256">
        <v>36.182539282355201</v>
      </c>
      <c r="G87" s="256">
        <v>536.77189936284105</v>
      </c>
    </row>
    <row r="88" spans="2:11" x14ac:dyDescent="0.2">
      <c r="B88" s="255" t="s">
        <v>917</v>
      </c>
      <c r="C88" s="256">
        <v>33.877779300122498</v>
      </c>
      <c r="D88" s="256">
        <v>12.517666287393</v>
      </c>
      <c r="E88" s="256">
        <v>2.6699416242795802</v>
      </c>
      <c r="F88" s="256">
        <v>37.151920660971399</v>
      </c>
      <c r="G88" s="256">
        <v>487.37930601702902</v>
      </c>
    </row>
    <row r="89" spans="2:11" x14ac:dyDescent="0.2">
      <c r="B89" s="255" t="s">
        <v>918</v>
      </c>
      <c r="C89" s="256">
        <v>34.447871436480703</v>
      </c>
      <c r="D89" s="256">
        <v>10.607723870858999</v>
      </c>
      <c r="E89" s="256">
        <v>3.3664637433729299</v>
      </c>
      <c r="F89" s="256">
        <v>36.819095513184699</v>
      </c>
      <c r="G89" s="256">
        <v>473.72896651299402</v>
      </c>
    </row>
    <row r="90" spans="2:11" x14ac:dyDescent="0.2">
      <c r="B90" s="255" t="s">
        <v>919</v>
      </c>
      <c r="C90" s="256">
        <v>31.956300560523299</v>
      </c>
      <c r="D90" s="256">
        <v>12.828893395018699</v>
      </c>
      <c r="E90" s="256">
        <v>4.57121302377905</v>
      </c>
      <c r="F90" s="256">
        <v>36.951616684246801</v>
      </c>
      <c r="G90" s="256">
        <v>547.12593174719802</v>
      </c>
    </row>
    <row r="91" spans="2:11" x14ac:dyDescent="0.2">
      <c r="B91" s="255" t="s">
        <v>920</v>
      </c>
      <c r="C91" s="256">
        <v>32.605583641570497</v>
      </c>
      <c r="D91" s="256">
        <v>12.0688160796917</v>
      </c>
      <c r="E91" s="256">
        <v>3.9174511191369299</v>
      </c>
      <c r="F91" s="256">
        <v>36.105000499913899</v>
      </c>
      <c r="G91" s="256">
        <v>505.113343539857</v>
      </c>
    </row>
    <row r="92" spans="2:11" x14ac:dyDescent="0.2">
      <c r="B92" s="255" t="s">
        <v>921</v>
      </c>
      <c r="C92" s="256">
        <v>32.491446603122803</v>
      </c>
      <c r="D92" s="256">
        <v>12.530357373542801</v>
      </c>
      <c r="E92" s="256">
        <v>2.47613905059641</v>
      </c>
      <c r="F92" s="256">
        <v>37.875219100030201</v>
      </c>
      <c r="G92" s="256">
        <v>449.07031944280402</v>
      </c>
    </row>
    <row r="93" spans="2:11" x14ac:dyDescent="0.2">
      <c r="B93" s="255" t="s">
        <v>922</v>
      </c>
      <c r="C93" s="256">
        <v>33.616018552595399</v>
      </c>
      <c r="D93" s="256">
        <v>13.5162842969628</v>
      </c>
      <c r="E93" s="256">
        <v>4.1255843632553901</v>
      </c>
      <c r="F93" s="256">
        <v>36.773123493718003</v>
      </c>
      <c r="G93" s="256">
        <v>611.00002510407103</v>
      </c>
    </row>
    <row r="94" spans="2:11" x14ac:dyDescent="0.2">
      <c r="B94" s="255" t="s">
        <v>923</v>
      </c>
      <c r="C94" s="256">
        <v>33.471600526951697</v>
      </c>
      <c r="D94" s="256">
        <v>11.662263431208199</v>
      </c>
      <c r="E94" s="256">
        <v>3.9972553776226598</v>
      </c>
      <c r="F94" s="256">
        <v>36.050240782026101</v>
      </c>
      <c r="G94" s="256">
        <v>515.82881485482699</v>
      </c>
    </row>
    <row r="95" spans="2:11" x14ac:dyDescent="0.2">
      <c r="B95" s="255" t="s">
        <v>924</v>
      </c>
      <c r="C95" s="256">
        <v>33.710653059122599</v>
      </c>
      <c r="D95" s="256">
        <v>13.664747875183499</v>
      </c>
      <c r="E95" s="256">
        <v>1.3626740800013799</v>
      </c>
      <c r="F95" s="256">
        <v>37.724386157609402</v>
      </c>
      <c r="G95" s="256">
        <v>439.07476674164502</v>
      </c>
    </row>
    <row r="96" spans="2:11" x14ac:dyDescent="0.2">
      <c r="B96" s="255" t="s">
        <v>925</v>
      </c>
      <c r="C96" s="256">
        <v>32.197723797421801</v>
      </c>
      <c r="D96" s="256">
        <v>11.830231094878901</v>
      </c>
      <c r="E96" s="256">
        <v>4.1933246355320701</v>
      </c>
      <c r="F96" s="256">
        <v>36.633856702291098</v>
      </c>
      <c r="G96" s="256">
        <v>514.08895774657196</v>
      </c>
    </row>
    <row r="97" spans="2:7" x14ac:dyDescent="0.2">
      <c r="B97" s="255" t="s">
        <v>926</v>
      </c>
      <c r="C97" s="256">
        <v>32.4612124451154</v>
      </c>
      <c r="D97" s="256">
        <v>13.291143045352801</v>
      </c>
      <c r="E97" s="256">
        <v>3.8710034001764102</v>
      </c>
      <c r="F97" s="256">
        <v>38.6336256515835</v>
      </c>
      <c r="G97" s="256">
        <v>543.34016625670097</v>
      </c>
    </row>
    <row r="98" spans="2:7" x14ac:dyDescent="0.2">
      <c r="B98" s="255" t="s">
        <v>927</v>
      </c>
      <c r="C98" s="256">
        <v>33.790387206952097</v>
      </c>
      <c r="D98" s="256">
        <v>11.942340869536</v>
      </c>
      <c r="E98" s="256">
        <v>4.0818026947815103</v>
      </c>
      <c r="F98" s="256">
        <v>38.063413586838898</v>
      </c>
      <c r="G98" s="256">
        <v>521.14295181035095</v>
      </c>
    </row>
    <row r="99" spans="2:7" x14ac:dyDescent="0.2">
      <c r="B99" s="255" t="s">
        <v>928</v>
      </c>
      <c r="C99" s="256">
        <v>34.183820520589101</v>
      </c>
      <c r="D99" s="256">
        <v>13.349912944366499</v>
      </c>
      <c r="E99" s="256">
        <v>4.2520061056209304</v>
      </c>
      <c r="F99" s="256">
        <v>37.827394227862101</v>
      </c>
      <c r="G99" s="256">
        <v>614.71533382634095</v>
      </c>
    </row>
    <row r="100" spans="2:7" x14ac:dyDescent="0.2">
      <c r="B100" s="255" t="s">
        <v>929</v>
      </c>
      <c r="C100" s="256">
        <v>32.288666909138897</v>
      </c>
      <c r="D100" s="256">
        <v>12.0201120912087</v>
      </c>
      <c r="E100" s="256">
        <v>3.9117086683706601</v>
      </c>
      <c r="F100" s="256">
        <v>39.074400211336901</v>
      </c>
      <c r="G100" s="256">
        <v>507.39006178986602</v>
      </c>
    </row>
    <row r="101" spans="2:7" x14ac:dyDescent="0.2">
      <c r="B101" s="255" t="s">
        <v>930</v>
      </c>
      <c r="C101" s="256">
        <v>33.826352009072103</v>
      </c>
      <c r="D101" s="256">
        <v>12.084091730811</v>
      </c>
      <c r="E101" s="256">
        <v>3.0216718217100098</v>
      </c>
      <c r="F101" s="256">
        <v>35.890357955673203</v>
      </c>
      <c r="G101" s="256">
        <v>495.29944254730799</v>
      </c>
    </row>
    <row r="102" spans="2:7" x14ac:dyDescent="0.2">
      <c r="B102" s="255" t="s">
        <v>931</v>
      </c>
      <c r="C102" s="256">
        <v>32.4983930747294</v>
      </c>
      <c r="D102" s="256">
        <v>13.410759184940501</v>
      </c>
      <c r="E102" s="256">
        <v>3.1846186616208798</v>
      </c>
      <c r="F102" s="256">
        <v>35.990488954758497</v>
      </c>
      <c r="G102" s="256">
        <v>518.06455798400998</v>
      </c>
    </row>
    <row r="103" spans="2:7" x14ac:dyDescent="0.2">
      <c r="B103" s="255" t="s">
        <v>932</v>
      </c>
      <c r="C103" s="256">
        <v>31.885406299911701</v>
      </c>
      <c r="D103" s="256">
        <v>11.2819310741036</v>
      </c>
      <c r="E103" s="256">
        <v>2.87722487825982</v>
      </c>
      <c r="F103" s="256">
        <v>37.385317552778297</v>
      </c>
      <c r="G103" s="256">
        <v>390.103272972475</v>
      </c>
    </row>
    <row r="104" spans="2:7" x14ac:dyDescent="0.2">
      <c r="B104" s="255" t="s">
        <v>933</v>
      </c>
      <c r="C104" s="256">
        <v>32.4256972797508</v>
      </c>
      <c r="D104" s="256">
        <v>11.4489015355137</v>
      </c>
      <c r="E104" s="256">
        <v>2.5869679851624698</v>
      </c>
      <c r="F104" s="256">
        <v>37.5801904291773</v>
      </c>
      <c r="G104" s="256">
        <v>420.73767324463699</v>
      </c>
    </row>
    <row r="105" spans="2:7" x14ac:dyDescent="0.2">
      <c r="B105" s="255" t="s">
        <v>934</v>
      </c>
      <c r="C105" s="256">
        <v>33.4378295623018</v>
      </c>
      <c r="D105" s="256">
        <v>12.5954203463805</v>
      </c>
      <c r="E105" s="256">
        <v>2.96964022663275</v>
      </c>
      <c r="F105" s="256">
        <v>36.262031800124298</v>
      </c>
      <c r="G105" s="256">
        <v>492.105052389185</v>
      </c>
    </row>
    <row r="106" spans="2:7" x14ac:dyDescent="0.2">
      <c r="B106" s="255" t="s">
        <v>935</v>
      </c>
      <c r="C106" s="256">
        <v>31.389585480664401</v>
      </c>
      <c r="D106" s="256">
        <v>10.994223919350899</v>
      </c>
      <c r="E106" s="256">
        <v>3.4288599039280099</v>
      </c>
      <c r="F106" s="256">
        <v>38.0744524197045</v>
      </c>
      <c r="G106" s="256">
        <v>410.06961105998198</v>
      </c>
    </row>
    <row r="107" spans="2:7" x14ac:dyDescent="0.2">
      <c r="B107" s="255" t="s">
        <v>936</v>
      </c>
      <c r="C107" s="256">
        <v>33.468699949006201</v>
      </c>
      <c r="D107" s="256">
        <v>13.0855057600608</v>
      </c>
      <c r="E107" s="256">
        <v>2.92694023549251</v>
      </c>
      <c r="F107" s="256">
        <v>35.845827113832698</v>
      </c>
      <c r="G107" s="256">
        <v>497.51368332936698</v>
      </c>
    </row>
    <row r="108" spans="2:7" x14ac:dyDescent="0.2">
      <c r="B108" s="255" t="s">
        <v>937</v>
      </c>
      <c r="C108" s="256">
        <v>32.291756100263001</v>
      </c>
      <c r="D108" s="256">
        <v>12.190474287309</v>
      </c>
      <c r="E108" s="256">
        <v>3.7818230393432901</v>
      </c>
      <c r="F108" s="256">
        <v>36.152462088600601</v>
      </c>
      <c r="G108" s="256">
        <v>494.55186108657199</v>
      </c>
    </row>
    <row r="109" spans="2:7" x14ac:dyDescent="0.2">
      <c r="B109" s="255" t="s">
        <v>938</v>
      </c>
      <c r="C109" s="256">
        <v>32.063774620313701</v>
      </c>
      <c r="D109" s="256">
        <v>10.7191497406283</v>
      </c>
      <c r="E109" s="256">
        <v>3.0047425359256699</v>
      </c>
      <c r="F109" s="256">
        <v>37.7125086388494</v>
      </c>
      <c r="G109" s="256">
        <v>378.33090690680302</v>
      </c>
    </row>
    <row r="110" spans="2:7" x14ac:dyDescent="0.2">
      <c r="B110" s="255" t="s">
        <v>939</v>
      </c>
      <c r="C110" s="256">
        <v>33.155699702951999</v>
      </c>
      <c r="D110" s="256">
        <v>12.9315502716479</v>
      </c>
      <c r="E110" s="256">
        <v>3.8544738556029601</v>
      </c>
      <c r="F110" s="256">
        <v>38.1664355566339</v>
      </c>
      <c r="G110" s="256">
        <v>570.451725912857</v>
      </c>
    </row>
    <row r="111" spans="2:7" x14ac:dyDescent="0.2">
      <c r="B111" s="255" t="s">
        <v>940</v>
      </c>
      <c r="C111" s="256">
        <v>33.356874344757401</v>
      </c>
      <c r="D111" s="256">
        <v>13.452128959435599</v>
      </c>
      <c r="E111" s="256">
        <v>3.3188222789308899</v>
      </c>
      <c r="F111" s="256">
        <v>38.503008849241503</v>
      </c>
      <c r="G111" s="256">
        <v>549.00822693469195</v>
      </c>
    </row>
    <row r="112" spans="2:7" x14ac:dyDescent="0.2">
      <c r="B112" s="255" t="s">
        <v>941</v>
      </c>
      <c r="C112" s="256">
        <v>31.853074801746502</v>
      </c>
      <c r="D112" s="256">
        <v>12.1493754915782</v>
      </c>
      <c r="E112" s="256">
        <v>3.3618146243831402</v>
      </c>
      <c r="F112" s="256">
        <v>37.325334223819297</v>
      </c>
      <c r="G112" s="256">
        <v>459.28512346235198</v>
      </c>
    </row>
    <row r="113" spans="2:7" x14ac:dyDescent="0.2">
      <c r="B113" s="255" t="s">
        <v>942</v>
      </c>
      <c r="C113" s="256">
        <v>32.012300768245403</v>
      </c>
      <c r="D113" s="256">
        <v>12.1783313339962</v>
      </c>
      <c r="E113" s="256">
        <v>3.7225611728938302</v>
      </c>
      <c r="F113" s="256">
        <v>37.715986177621701</v>
      </c>
      <c r="G113" s="256">
        <v>492.94505306595801</v>
      </c>
    </row>
    <row r="114" spans="2:7" x14ac:dyDescent="0.2">
      <c r="B114" s="255" t="s">
        <v>943</v>
      </c>
      <c r="C114" s="256">
        <v>32.388451625505297</v>
      </c>
      <c r="D114" s="256">
        <v>11.0104821324</v>
      </c>
      <c r="E114" s="256">
        <v>3.54354705018299</v>
      </c>
      <c r="F114" s="256">
        <v>38.415041581538297</v>
      </c>
      <c r="G114" s="256">
        <v>424.76263550991098</v>
      </c>
    </row>
    <row r="115" spans="2:7" x14ac:dyDescent="0.2">
      <c r="B115" s="255" t="s">
        <v>944</v>
      </c>
      <c r="C115" s="256">
        <v>32.653181458783699</v>
      </c>
      <c r="D115" s="256">
        <v>11.6025321934861</v>
      </c>
      <c r="E115" s="256">
        <v>2.7894615163747001</v>
      </c>
      <c r="F115" s="256">
        <v>37.309688770879497</v>
      </c>
      <c r="G115" s="256">
        <v>422.426775876509</v>
      </c>
    </row>
    <row r="116" spans="2:7" x14ac:dyDescent="0.2">
      <c r="B116" s="255" t="s">
        <v>945</v>
      </c>
      <c r="C116" s="256">
        <v>32.931336441896498</v>
      </c>
      <c r="D116" s="256">
        <v>12.7322115884566</v>
      </c>
      <c r="E116" s="256">
        <v>5.4859767341605199</v>
      </c>
      <c r="F116" s="256">
        <v>35.6008205491108</v>
      </c>
      <c r="G116" s="256">
        <v>642.10157873115804</v>
      </c>
    </row>
    <row r="117" spans="2:7" x14ac:dyDescent="0.2">
      <c r="B117" s="255" t="s">
        <v>946</v>
      </c>
      <c r="C117" s="256">
        <v>33.235606500693798</v>
      </c>
      <c r="D117" s="256">
        <v>11.223368888365099</v>
      </c>
      <c r="E117" s="256">
        <v>2.59418972057777</v>
      </c>
      <c r="F117" s="256">
        <v>37.692300861282298</v>
      </c>
      <c r="G117" s="256">
        <v>413.37178311045199</v>
      </c>
    </row>
    <row r="118" spans="2:7" x14ac:dyDescent="0.2">
      <c r="B118" s="255" t="s">
        <v>947</v>
      </c>
      <c r="C118" s="256">
        <v>33.925794895478703</v>
      </c>
      <c r="D118" s="256">
        <v>12.0110218765745</v>
      </c>
      <c r="E118" s="256">
        <v>2.75342416875811</v>
      </c>
      <c r="F118" s="256">
        <v>36.701052315547898</v>
      </c>
      <c r="G118" s="256">
        <v>479.23109291159301</v>
      </c>
    </row>
    <row r="119" spans="2:7" x14ac:dyDescent="0.2">
      <c r="B119" s="255" t="s">
        <v>948</v>
      </c>
      <c r="C119" s="256">
        <v>33.059264091358301</v>
      </c>
      <c r="D119" s="256">
        <v>11.725910097840901</v>
      </c>
      <c r="E119" s="256">
        <v>5.0048205774907402</v>
      </c>
      <c r="F119" s="256">
        <v>35.999099301608702</v>
      </c>
      <c r="G119" s="256">
        <v>593.07724134475097</v>
      </c>
    </row>
    <row r="120" spans="2:7" x14ac:dyDescent="0.2">
      <c r="B120" s="255" t="s">
        <v>949</v>
      </c>
      <c r="C120" s="256">
        <v>32.401731827354602</v>
      </c>
      <c r="D120" s="256">
        <v>12.089309572437299</v>
      </c>
      <c r="E120" s="256">
        <v>3.8733375687432501</v>
      </c>
      <c r="F120" s="256">
        <v>38.309907895123096</v>
      </c>
      <c r="G120" s="256">
        <v>506.54730705435099</v>
      </c>
    </row>
    <row r="121" spans="2:7" x14ac:dyDescent="0.2">
      <c r="B121" s="255" t="s">
        <v>950</v>
      </c>
      <c r="C121" s="256">
        <v>33.889941006924097</v>
      </c>
      <c r="D121" s="256">
        <v>13.0686385841824</v>
      </c>
      <c r="E121" s="256">
        <v>3.7987253190525299</v>
      </c>
      <c r="F121" s="256">
        <v>37.540520355122503</v>
      </c>
      <c r="G121" s="256">
        <v>571.30749487546404</v>
      </c>
    </row>
    <row r="122" spans="2:7" x14ac:dyDescent="0.2">
      <c r="B122" s="255" t="s">
        <v>951</v>
      </c>
      <c r="C122" s="256">
        <v>34.569381218693401</v>
      </c>
      <c r="D122" s="256">
        <v>12.854990366564</v>
      </c>
      <c r="E122" s="256">
        <v>3.2927976625756399</v>
      </c>
      <c r="F122" s="256">
        <v>35.007482257446902</v>
      </c>
      <c r="G122" s="256">
        <v>576.31117737167699</v>
      </c>
    </row>
    <row r="123" spans="2:7" x14ac:dyDescent="0.2">
      <c r="B123" s="255" t="s">
        <v>952</v>
      </c>
      <c r="C123" s="256">
        <v>33.701605198688803</v>
      </c>
      <c r="D123" s="256">
        <v>11.564022368065499</v>
      </c>
      <c r="E123" s="256">
        <v>4.7161049872095697</v>
      </c>
      <c r="F123" s="256">
        <v>37.6732103656486</v>
      </c>
      <c r="G123" s="256">
        <v>576.80254739958696</v>
      </c>
    </row>
    <row r="124" spans="2:7" x14ac:dyDescent="0.2">
      <c r="B124" s="255" t="s">
        <v>953</v>
      </c>
      <c r="C124" s="256">
        <v>33.268330217687897</v>
      </c>
      <c r="D124" s="256">
        <v>11.1133298974043</v>
      </c>
      <c r="E124" s="256">
        <v>4.0187266097375103</v>
      </c>
      <c r="F124" s="256">
        <v>37.387945542635499</v>
      </c>
      <c r="G124" s="256">
        <v>514.23952071895701</v>
      </c>
    </row>
    <row r="125" spans="2:7" x14ac:dyDescent="0.2">
      <c r="B125" s="255" t="s">
        <v>954</v>
      </c>
      <c r="C125" s="256">
        <v>31.358477192437</v>
      </c>
      <c r="D125" s="256">
        <v>12.8098834733781</v>
      </c>
      <c r="E125" s="256">
        <v>3.6377012795158299</v>
      </c>
      <c r="F125" s="256">
        <v>36.549667990096601</v>
      </c>
      <c r="G125" s="256">
        <v>495.17595044947501</v>
      </c>
    </row>
    <row r="126" spans="2:7" x14ac:dyDescent="0.2">
      <c r="B126" s="255" t="s">
        <v>955</v>
      </c>
      <c r="C126" s="256">
        <v>33.014792215228297</v>
      </c>
      <c r="D126" s="256">
        <v>11.7611723254831</v>
      </c>
      <c r="E126" s="256">
        <v>3.8341696666325902</v>
      </c>
      <c r="F126" s="256">
        <v>37.5701638447131</v>
      </c>
      <c r="G126" s="256">
        <v>514.33655826740005</v>
      </c>
    </row>
    <row r="127" spans="2:7" x14ac:dyDescent="0.2">
      <c r="B127" s="255" t="s">
        <v>956</v>
      </c>
      <c r="C127" s="256">
        <v>31.576131971322202</v>
      </c>
      <c r="D127" s="256">
        <v>12.579894173617999</v>
      </c>
      <c r="E127" s="256">
        <v>4.5319866066666297</v>
      </c>
      <c r="F127" s="256">
        <v>37.093264870110303</v>
      </c>
      <c r="G127" s="256">
        <v>541.22658398932799</v>
      </c>
    </row>
    <row r="128" spans="2:7" x14ac:dyDescent="0.2">
      <c r="B128" s="255" t="s">
        <v>957</v>
      </c>
      <c r="C128" s="256">
        <v>32.657268594778103</v>
      </c>
      <c r="D128" s="256">
        <v>11.9579230645541</v>
      </c>
      <c r="E128" s="256">
        <v>4.10605515160265</v>
      </c>
      <c r="F128" s="256">
        <v>36.634652328537697</v>
      </c>
      <c r="G128" s="256">
        <v>516.83155668417805</v>
      </c>
    </row>
    <row r="129" spans="2:7" x14ac:dyDescent="0.2">
      <c r="B129" s="255" t="s">
        <v>958</v>
      </c>
      <c r="C129" s="256">
        <v>34.709323296131501</v>
      </c>
      <c r="D129" s="256">
        <v>10.651793783474099</v>
      </c>
      <c r="E129" s="256">
        <v>3.2182653850978502</v>
      </c>
      <c r="F129" s="256">
        <v>37.146006528980401</v>
      </c>
      <c r="G129" s="256">
        <v>468.44573722740603</v>
      </c>
    </row>
    <row r="130" spans="2:7" x14ac:dyDescent="0.2">
      <c r="B130" s="255" t="s">
        <v>959</v>
      </c>
      <c r="C130" s="256">
        <v>34.536659179877397</v>
      </c>
      <c r="D130" s="256">
        <v>12.7520766109646</v>
      </c>
      <c r="E130" s="256">
        <v>3.2836634554040098</v>
      </c>
      <c r="F130" s="256">
        <v>36.714137839233402</v>
      </c>
      <c r="G130" s="256">
        <v>548.28032019833597</v>
      </c>
    </row>
    <row r="131" spans="2:7" x14ac:dyDescent="0.2">
      <c r="B131" s="255" t="s">
        <v>960</v>
      </c>
      <c r="C131" s="256">
        <v>32.771715009700998</v>
      </c>
      <c r="D131" s="256">
        <v>11.540832436151</v>
      </c>
      <c r="E131" s="256">
        <v>2.9240207245982002</v>
      </c>
      <c r="F131" s="256">
        <v>37.526421027792402</v>
      </c>
      <c r="G131" s="256">
        <v>431.61773376142901</v>
      </c>
    </row>
    <row r="132" spans="2:7" x14ac:dyDescent="0.2">
      <c r="B132" s="255" t="s">
        <v>961</v>
      </c>
      <c r="C132" s="256">
        <v>33.7004004568224</v>
      </c>
      <c r="D132" s="256">
        <v>11.92439492328</v>
      </c>
      <c r="E132" s="256">
        <v>3.9052503089821302</v>
      </c>
      <c r="F132" s="256">
        <v>37.245032469967498</v>
      </c>
      <c r="G132" s="256">
        <v>552.94034545010504</v>
      </c>
    </row>
    <row r="133" spans="2:7" x14ac:dyDescent="0.2">
      <c r="B133" s="255" t="s">
        <v>962</v>
      </c>
      <c r="C133" s="256">
        <v>32.439770253348399</v>
      </c>
      <c r="D133" s="256">
        <v>12.424130411439499</v>
      </c>
      <c r="E133" s="256">
        <v>4.9203184061183096</v>
      </c>
      <c r="F133" s="256">
        <v>38.948825027532301</v>
      </c>
      <c r="G133" s="256">
        <v>573.30622225745606</v>
      </c>
    </row>
    <row r="134" spans="2:7" x14ac:dyDescent="0.2">
      <c r="B134" s="255" t="s">
        <v>963</v>
      </c>
      <c r="C134" s="256">
        <v>34.3121669974078</v>
      </c>
      <c r="D134" s="256">
        <v>11.810586764578099</v>
      </c>
      <c r="E134" s="256">
        <v>2.4735961208478501</v>
      </c>
      <c r="F134" s="256">
        <v>37.414133574739303</v>
      </c>
      <c r="G134" s="256">
        <v>452.62725499508298</v>
      </c>
    </row>
    <row r="135" spans="2:7" x14ac:dyDescent="0.2">
      <c r="B135" s="255" t="s">
        <v>964</v>
      </c>
      <c r="C135" s="256">
        <v>32.4551762851371</v>
      </c>
      <c r="D135" s="256">
        <v>12.759168978762</v>
      </c>
      <c r="E135" s="256">
        <v>4.13127664837765</v>
      </c>
      <c r="F135" s="256">
        <v>36.599112354294299</v>
      </c>
      <c r="G135" s="256">
        <v>542.71155810257699</v>
      </c>
    </row>
    <row r="136" spans="2:7" x14ac:dyDescent="0.2">
      <c r="B136" s="255" t="s">
        <v>965</v>
      </c>
      <c r="C136" s="256">
        <v>33.540976791782199</v>
      </c>
      <c r="D136" s="256">
        <v>11.851890834942701</v>
      </c>
      <c r="E136" s="256">
        <v>1.7677307075942399</v>
      </c>
      <c r="F136" s="256">
        <v>37.424547922263898</v>
      </c>
      <c r="G136" s="256">
        <v>407.80403063568201</v>
      </c>
    </row>
    <row r="137" spans="2:7" x14ac:dyDescent="0.2">
      <c r="B137" s="255" t="s">
        <v>966</v>
      </c>
      <c r="C137" s="256">
        <v>33.358398281424201</v>
      </c>
      <c r="D137" s="256">
        <v>12.7036879288687</v>
      </c>
      <c r="E137" s="256">
        <v>2.7241082020054899</v>
      </c>
      <c r="F137" s="256">
        <v>36.100914452108597</v>
      </c>
      <c r="G137" s="256">
        <v>482.353570321353</v>
      </c>
    </row>
    <row r="138" spans="2:7" x14ac:dyDescent="0.2">
      <c r="B138" s="255" t="s">
        <v>967</v>
      </c>
      <c r="C138" s="256">
        <v>32.686129256115102</v>
      </c>
      <c r="D138" s="256">
        <v>12.215252424902401</v>
      </c>
      <c r="E138" s="256">
        <v>3.8971158599572502</v>
      </c>
      <c r="F138" s="256">
        <v>36.594361684891503</v>
      </c>
      <c r="G138" s="256">
        <v>529.23009012350894</v>
      </c>
    </row>
    <row r="139" spans="2:7" x14ac:dyDescent="0.2">
      <c r="B139" s="255" t="s">
        <v>968</v>
      </c>
      <c r="C139" s="256">
        <v>34.558294609144397</v>
      </c>
      <c r="D139" s="256">
        <v>11.2814450035671</v>
      </c>
      <c r="E139" s="256">
        <v>2.4916715412883499</v>
      </c>
      <c r="F139" s="256">
        <v>36.494406482888103</v>
      </c>
      <c r="G139" s="256">
        <v>433.048769095826</v>
      </c>
    </row>
    <row r="140" spans="2:7" x14ac:dyDescent="0.2">
      <c r="B140" s="255" t="s">
        <v>969</v>
      </c>
      <c r="C140" s="256">
        <v>33.547747944307801</v>
      </c>
      <c r="D140" s="256">
        <v>10.735362917985</v>
      </c>
      <c r="E140" s="256">
        <v>3.8634254422050298</v>
      </c>
      <c r="F140" s="256">
        <v>37.458374731223202</v>
      </c>
      <c r="G140" s="256">
        <v>476.19141334945499</v>
      </c>
    </row>
    <row r="141" spans="2:7" x14ac:dyDescent="0.2">
      <c r="B141" s="255" t="s">
        <v>970</v>
      </c>
      <c r="C141" s="256">
        <v>31.9549038566348</v>
      </c>
      <c r="D141" s="256">
        <v>10.9631317760548</v>
      </c>
      <c r="E141" s="256">
        <v>3.5786339003939802</v>
      </c>
      <c r="F141" s="256">
        <v>37.327282689879397</v>
      </c>
      <c r="G141" s="256">
        <v>439.99787993992697</v>
      </c>
    </row>
    <row r="142" spans="2:7" x14ac:dyDescent="0.2">
      <c r="B142" s="255" t="s">
        <v>971</v>
      </c>
      <c r="C142" s="256">
        <v>31.066218161637501</v>
      </c>
      <c r="D142" s="256">
        <v>11.7350945490137</v>
      </c>
      <c r="E142" s="256">
        <v>3.95889226436609</v>
      </c>
      <c r="F142" s="256">
        <v>36.599373991147203</v>
      </c>
      <c r="G142" s="256">
        <v>448.93329320767401</v>
      </c>
    </row>
    <row r="143" spans="2:7" x14ac:dyDescent="0.2">
      <c r="B143" s="255" t="s">
        <v>972</v>
      </c>
      <c r="C143" s="256">
        <v>31.851253128608299</v>
      </c>
      <c r="D143" s="256">
        <v>12.418961981004999</v>
      </c>
      <c r="E143" s="256">
        <v>3.2517417703068801</v>
      </c>
      <c r="F143" s="256">
        <v>35.9776517071436</v>
      </c>
      <c r="G143" s="256">
        <v>472.992246666798</v>
      </c>
    </row>
    <row r="144" spans="2:7" x14ac:dyDescent="0.2">
      <c r="B144" s="255" t="s">
        <v>973</v>
      </c>
      <c r="C144" s="256">
        <v>32.609282635640398</v>
      </c>
      <c r="D144" s="256">
        <v>10.5373075378408</v>
      </c>
      <c r="E144" s="256">
        <v>3.9143846672463898</v>
      </c>
      <c r="F144" s="256">
        <v>35.730552402286499</v>
      </c>
      <c r="G144" s="256">
        <v>463.92351299032498</v>
      </c>
    </row>
    <row r="145" spans="2:7" x14ac:dyDescent="0.2">
      <c r="B145" s="255" t="s">
        <v>974</v>
      </c>
      <c r="C145" s="256">
        <v>32.115119066014202</v>
      </c>
      <c r="D145" s="256">
        <v>11.919242397939099</v>
      </c>
      <c r="E145" s="256">
        <v>1.4435150746515399</v>
      </c>
      <c r="F145" s="256">
        <v>39.294043462475699</v>
      </c>
      <c r="G145" s="256">
        <v>350.05820016384502</v>
      </c>
    </row>
    <row r="146" spans="2:7" x14ac:dyDescent="0.2">
      <c r="B146" s="255" t="s">
        <v>975</v>
      </c>
      <c r="C146" s="256">
        <v>33.924624809511997</v>
      </c>
      <c r="D146" s="256">
        <v>11.911415556879801</v>
      </c>
      <c r="E146" s="256">
        <v>2.9100379165410599</v>
      </c>
      <c r="F146" s="256">
        <v>38.274702195717602</v>
      </c>
      <c r="G146" s="256">
        <v>460.06127739124298</v>
      </c>
    </row>
    <row r="147" spans="2:7" x14ac:dyDescent="0.2">
      <c r="B147" s="255" t="s">
        <v>976</v>
      </c>
      <c r="C147" s="256">
        <v>33.477190403003299</v>
      </c>
      <c r="D147" s="256">
        <v>12.488067002053</v>
      </c>
      <c r="E147" s="256">
        <v>3.3455709758422398</v>
      </c>
      <c r="F147" s="256">
        <v>36.518383589126799</v>
      </c>
      <c r="G147" s="256">
        <v>505.771140322956</v>
      </c>
    </row>
    <row r="148" spans="2:7" x14ac:dyDescent="0.2">
      <c r="B148" s="255" t="s">
        <v>977</v>
      </c>
      <c r="C148" s="256">
        <v>32.116400120928098</v>
      </c>
      <c r="D148" s="256">
        <v>12.380694979552899</v>
      </c>
      <c r="E148" s="256">
        <v>3.0895277822699998</v>
      </c>
      <c r="F148" s="256">
        <v>37.232003307653997</v>
      </c>
      <c r="G148" s="256">
        <v>463.48499540426599</v>
      </c>
    </row>
    <row r="149" spans="2:7" x14ac:dyDescent="0.2">
      <c r="B149" s="255" t="s">
        <v>978</v>
      </c>
      <c r="C149" s="256">
        <v>32.2559012044497</v>
      </c>
      <c r="D149" s="256">
        <v>10.480506832694401</v>
      </c>
      <c r="E149" s="256">
        <v>4.5141224411326304</v>
      </c>
      <c r="F149" s="256">
        <v>37.338669621785399</v>
      </c>
      <c r="G149" s="256">
        <v>479.73193764530401</v>
      </c>
    </row>
    <row r="150" spans="2:7" x14ac:dyDescent="0.2">
      <c r="B150" s="255" t="s">
        <v>979</v>
      </c>
      <c r="C150" s="256">
        <v>32.692392218580601</v>
      </c>
      <c r="D150" s="256">
        <v>12.2965176807337</v>
      </c>
      <c r="E150" s="256">
        <v>1.8258846690261401</v>
      </c>
      <c r="F150" s="256">
        <v>36.951555210501297</v>
      </c>
      <c r="G150" s="256">
        <v>424.18549428888599</v>
      </c>
    </row>
    <row r="151" spans="2:7" x14ac:dyDescent="0.2">
      <c r="B151" s="255" t="s">
        <v>980</v>
      </c>
      <c r="C151" s="256">
        <v>32.384732659005103</v>
      </c>
      <c r="D151" s="256">
        <v>10.8616041991289</v>
      </c>
      <c r="E151" s="256">
        <v>3.9936565125250798</v>
      </c>
      <c r="F151" s="256">
        <v>36.584437621758099</v>
      </c>
      <c r="G151" s="256">
        <v>465.88931271086602</v>
      </c>
    </row>
    <row r="152" spans="2:7" x14ac:dyDescent="0.2">
      <c r="B152" s="255" t="s">
        <v>981</v>
      </c>
      <c r="C152" s="256">
        <v>34.338729385091703</v>
      </c>
      <c r="D152" s="256">
        <v>10.7163551400615</v>
      </c>
      <c r="E152" s="256">
        <v>2.6521583048512398</v>
      </c>
      <c r="F152" s="256">
        <v>38.307204006869199</v>
      </c>
      <c r="G152" s="256">
        <v>426.77521598566</v>
      </c>
    </row>
    <row r="153" spans="2:7" x14ac:dyDescent="0.2">
      <c r="B153" s="255" t="s">
        <v>982</v>
      </c>
      <c r="C153" s="256">
        <v>32.887104645615302</v>
      </c>
      <c r="D153" s="256">
        <v>12.3871841735548</v>
      </c>
      <c r="E153" s="256">
        <v>6.4012288378067703</v>
      </c>
      <c r="F153" s="256">
        <v>37.431159098326098</v>
      </c>
      <c r="G153" s="256">
        <v>684.16343101595101</v>
      </c>
    </row>
    <row r="154" spans="2:7" x14ac:dyDescent="0.2">
      <c r="B154" s="255" t="s">
        <v>983</v>
      </c>
      <c r="C154" s="256">
        <v>32.510217994444297</v>
      </c>
      <c r="D154" s="256">
        <v>10.984835888186099</v>
      </c>
      <c r="E154" s="256">
        <v>5.3912751250206297</v>
      </c>
      <c r="F154" s="256">
        <v>37.396497475331998</v>
      </c>
      <c r="G154" s="256">
        <v>555.89259538817305</v>
      </c>
    </row>
    <row r="155" spans="2:7" x14ac:dyDescent="0.2">
      <c r="B155" s="255" t="s">
        <v>984</v>
      </c>
      <c r="C155" s="256">
        <v>31.945395748344499</v>
      </c>
      <c r="D155" s="256">
        <v>12.965761479512199</v>
      </c>
      <c r="E155" s="256">
        <v>6.0766536384401402</v>
      </c>
      <c r="F155" s="256">
        <v>36.966388896425698</v>
      </c>
      <c r="G155" s="256">
        <v>657.01992393765204</v>
      </c>
    </row>
    <row r="156" spans="2:7" x14ac:dyDescent="0.2">
      <c r="B156" s="255" t="s">
        <v>985</v>
      </c>
      <c r="C156" s="256">
        <v>36.139662488790499</v>
      </c>
      <c r="D156" s="256">
        <v>12.050267234380501</v>
      </c>
      <c r="E156" s="256">
        <v>3.86486073923427</v>
      </c>
      <c r="F156" s="256">
        <v>36.959643193934099</v>
      </c>
      <c r="G156" s="256">
        <v>595.80381887611395</v>
      </c>
    </row>
    <row r="157" spans="2:7" x14ac:dyDescent="0.2">
      <c r="B157" s="255" t="s">
        <v>986</v>
      </c>
      <c r="C157" s="256">
        <v>32.449521561142397</v>
      </c>
      <c r="D157" s="256">
        <v>13.4577249405123</v>
      </c>
      <c r="E157" s="256">
        <v>2.9414107544280901</v>
      </c>
      <c r="F157" s="256">
        <v>37.238805673089601</v>
      </c>
      <c r="G157" s="256">
        <v>503.97837905257899</v>
      </c>
    </row>
    <row r="158" spans="2:7" x14ac:dyDescent="0.2">
      <c r="B158" s="255" t="s">
        <v>987</v>
      </c>
      <c r="C158" s="256">
        <v>32.294641549565</v>
      </c>
      <c r="D158" s="256">
        <v>12.4430478904398</v>
      </c>
      <c r="E158" s="256">
        <v>5.0848613086024796</v>
      </c>
      <c r="F158" s="256">
        <v>37.327848037843701</v>
      </c>
      <c r="G158" s="256">
        <v>586.15587018047199</v>
      </c>
    </row>
    <row r="159" spans="2:7" x14ac:dyDescent="0.2">
      <c r="B159" s="255" t="s">
        <v>988</v>
      </c>
      <c r="C159" s="256">
        <v>34.603311119387399</v>
      </c>
      <c r="D159" s="256">
        <v>12.2072984910507</v>
      </c>
      <c r="E159" s="256">
        <v>6.9226893350358001</v>
      </c>
      <c r="F159" s="256">
        <v>33.913847247584599</v>
      </c>
      <c r="G159" s="256">
        <v>744.22186710471397</v>
      </c>
    </row>
    <row r="160" spans="2:7" x14ac:dyDescent="0.2">
      <c r="B160" s="255" t="s">
        <v>989</v>
      </c>
      <c r="C160" s="256">
        <v>33.598520318553298</v>
      </c>
      <c r="D160" s="256">
        <v>11.5863195291812</v>
      </c>
      <c r="E160" s="256">
        <v>3.6043985602569402</v>
      </c>
      <c r="F160" s="256">
        <v>39.094627026705098</v>
      </c>
      <c r="G160" s="256">
        <v>512.82535812851995</v>
      </c>
    </row>
    <row r="161" spans="2:7" x14ac:dyDescent="0.2">
      <c r="B161" s="255" t="s">
        <v>990</v>
      </c>
      <c r="C161" s="256">
        <v>34.5686808457151</v>
      </c>
      <c r="D161" s="256">
        <v>11.3780870877733</v>
      </c>
      <c r="E161" s="256">
        <v>3.7849321101303999</v>
      </c>
      <c r="F161" s="256">
        <v>38.304471191707698</v>
      </c>
      <c r="G161" s="256">
        <v>528.22380936800698</v>
      </c>
    </row>
    <row r="162" spans="2:7" x14ac:dyDescent="0.2">
      <c r="B162" s="255" t="s">
        <v>991</v>
      </c>
      <c r="C162" s="256">
        <v>32.838100160554703</v>
      </c>
      <c r="D162" s="256">
        <v>12.364341604455101</v>
      </c>
      <c r="E162" s="256">
        <v>3.30918232804297</v>
      </c>
      <c r="F162" s="256">
        <v>38.039109387074902</v>
      </c>
      <c r="G162" s="256">
        <v>468.91350132198397</v>
      </c>
    </row>
    <row r="163" spans="2:7" x14ac:dyDescent="0.2">
      <c r="B163" s="255" t="s">
        <v>992</v>
      </c>
      <c r="C163" s="256">
        <v>33.503705179139502</v>
      </c>
      <c r="D163" s="256">
        <v>12.399436075146999</v>
      </c>
      <c r="E163" s="256">
        <v>0.96862211574176804</v>
      </c>
      <c r="F163" s="256">
        <v>35.012806033559002</v>
      </c>
      <c r="G163" s="256">
        <v>357.59143941508597</v>
      </c>
    </row>
    <row r="164" spans="2:7" x14ac:dyDescent="0.2">
      <c r="B164" s="255" t="s">
        <v>993</v>
      </c>
      <c r="C164" s="256">
        <v>33.301881614638802</v>
      </c>
      <c r="D164" s="256">
        <v>12.5424810507863</v>
      </c>
      <c r="E164" s="256">
        <v>3.7685619627098901</v>
      </c>
      <c r="F164" s="256">
        <v>38.311364897581797</v>
      </c>
      <c r="G164" s="256">
        <v>536.42310452593404</v>
      </c>
    </row>
    <row r="165" spans="2:7" x14ac:dyDescent="0.2">
      <c r="B165" s="255" t="s">
        <v>994</v>
      </c>
      <c r="C165" s="256">
        <v>30.879484344127398</v>
      </c>
      <c r="D165" s="256">
        <v>13.2804322429221</v>
      </c>
      <c r="E165" s="256">
        <v>3.5851606351613401</v>
      </c>
      <c r="F165" s="256">
        <v>36.936159378456701</v>
      </c>
      <c r="G165" s="256">
        <v>490.20659998485399</v>
      </c>
    </row>
    <row r="166" spans="2:7" x14ac:dyDescent="0.2">
      <c r="B166" s="255" t="s">
        <v>995</v>
      </c>
      <c r="C166" s="256">
        <v>33.1542547570007</v>
      </c>
      <c r="D166" s="256">
        <v>11.795886676889101</v>
      </c>
      <c r="E166" s="256">
        <v>4.5203533774965496</v>
      </c>
      <c r="F166" s="256">
        <v>37.658616909442799</v>
      </c>
      <c r="G166" s="256">
        <v>550.047580576163</v>
      </c>
    </row>
    <row r="167" spans="2:7" x14ac:dyDescent="0.2">
      <c r="B167" s="255" t="s">
        <v>996</v>
      </c>
      <c r="C167" s="256">
        <v>32.047800978867798</v>
      </c>
      <c r="D167" s="256">
        <v>12.7180391745256</v>
      </c>
      <c r="E167" s="256">
        <v>3.6758488000184402</v>
      </c>
      <c r="F167" s="256">
        <v>37.661106683992799</v>
      </c>
      <c r="G167" s="256">
        <v>513.450571186096</v>
      </c>
    </row>
    <row r="168" spans="2:7" x14ac:dyDescent="0.2">
      <c r="B168" s="255" t="s">
        <v>997</v>
      </c>
      <c r="C168" s="256">
        <v>33.630800767871001</v>
      </c>
      <c r="D168" s="256">
        <v>12.0396478407872</v>
      </c>
      <c r="E168" s="256">
        <v>2.8730075085051499</v>
      </c>
      <c r="F168" s="256">
        <v>38.924087050629197</v>
      </c>
      <c r="G168" s="256">
        <v>497.81193000552003</v>
      </c>
    </row>
    <row r="169" spans="2:7" x14ac:dyDescent="0.2">
      <c r="B169" s="255" t="s">
        <v>998</v>
      </c>
      <c r="C169" s="256">
        <v>34.046638028021199</v>
      </c>
      <c r="D169" s="256">
        <v>12.474455453922801</v>
      </c>
      <c r="E169" s="256">
        <v>4.0557759617429499</v>
      </c>
      <c r="F169" s="256">
        <v>35.0378561594475</v>
      </c>
      <c r="G169" s="256">
        <v>578.98625858048899</v>
      </c>
    </row>
    <row r="170" spans="2:7" x14ac:dyDescent="0.2">
      <c r="B170" s="255" t="s">
        <v>999</v>
      </c>
      <c r="C170" s="256">
        <v>33.6441770004405</v>
      </c>
      <c r="D170" s="256">
        <v>13.160020040286</v>
      </c>
      <c r="E170" s="256">
        <v>3.0151752987437002</v>
      </c>
      <c r="F170" s="256">
        <v>36.407747450781798</v>
      </c>
      <c r="G170" s="256">
        <v>506.53639314008598</v>
      </c>
    </row>
    <row r="171" spans="2:7" x14ac:dyDescent="0.2">
      <c r="B171" s="255" t="s">
        <v>1000</v>
      </c>
      <c r="C171" s="256">
        <v>32.654621607323797</v>
      </c>
      <c r="D171" s="256">
        <v>11.052323653306599</v>
      </c>
      <c r="E171" s="256">
        <v>4.7171025128258304</v>
      </c>
      <c r="F171" s="256">
        <v>37.633009416643603</v>
      </c>
      <c r="G171" s="256">
        <v>501.74923330839198</v>
      </c>
    </row>
    <row r="172" spans="2:7" x14ac:dyDescent="0.2">
      <c r="B172" s="255" t="s">
        <v>1001</v>
      </c>
      <c r="C172" s="256">
        <v>33.428747042596001</v>
      </c>
      <c r="D172" s="256">
        <v>10.6367610836965</v>
      </c>
      <c r="E172" s="256">
        <v>2.9263964487266798</v>
      </c>
      <c r="F172" s="256">
        <v>37.578835242033101</v>
      </c>
      <c r="G172" s="256">
        <v>421.966794185867</v>
      </c>
    </row>
    <row r="173" spans="2:7" x14ac:dyDescent="0.2">
      <c r="B173" s="255" t="s">
        <v>1002</v>
      </c>
      <c r="C173" s="256">
        <v>31.8648325480987</v>
      </c>
      <c r="D173" s="256">
        <v>13.4434059851462</v>
      </c>
      <c r="E173" s="256">
        <v>2.3610869468698801</v>
      </c>
      <c r="F173" s="256">
        <v>36.878315367823397</v>
      </c>
      <c r="G173" s="256">
        <v>439.89128047681299</v>
      </c>
    </row>
    <row r="174" spans="2:7" x14ac:dyDescent="0.2">
      <c r="B174" s="255" t="s">
        <v>1003</v>
      </c>
      <c r="C174" s="256">
        <v>34.482388048811202</v>
      </c>
      <c r="D174" s="256">
        <v>13.2830328683256</v>
      </c>
      <c r="E174" s="256">
        <v>4.9687426737281397</v>
      </c>
      <c r="F174" s="256">
        <v>35.9072984268524</v>
      </c>
      <c r="G174" s="256">
        <v>666.12559172577198</v>
      </c>
    </row>
    <row r="175" spans="2:7" x14ac:dyDescent="0.2">
      <c r="B175" s="255" t="s">
        <v>1004</v>
      </c>
      <c r="C175" s="256">
        <v>32.529768731474398</v>
      </c>
      <c r="D175" s="256">
        <v>11.747731701242101</v>
      </c>
      <c r="E175" s="256">
        <v>0.80151572000420701</v>
      </c>
      <c r="F175" s="256">
        <v>36.939882050320499</v>
      </c>
      <c r="G175" s="256">
        <v>298.76200786180698</v>
      </c>
    </row>
    <row r="176" spans="2:7" x14ac:dyDescent="0.2">
      <c r="B176" s="255" t="s">
        <v>1005</v>
      </c>
      <c r="C176" s="256">
        <v>33.432231396262701</v>
      </c>
      <c r="D176" s="256">
        <v>10.8596085331527</v>
      </c>
      <c r="E176" s="256">
        <v>3.66922561131544</v>
      </c>
      <c r="F176" s="256">
        <v>38.835670080853397</v>
      </c>
      <c r="G176" s="256">
        <v>465.176623305296</v>
      </c>
    </row>
    <row r="177" spans="2:7" x14ac:dyDescent="0.2">
      <c r="B177" s="255" t="s">
        <v>1006</v>
      </c>
      <c r="C177" s="256">
        <v>33.308571616280503</v>
      </c>
      <c r="D177" s="256">
        <v>11.691686125826299</v>
      </c>
      <c r="E177" s="256">
        <v>1.7157771665531101</v>
      </c>
      <c r="F177" s="256">
        <v>37.480911976267002</v>
      </c>
      <c r="G177" s="256">
        <v>373.88572369694998</v>
      </c>
    </row>
    <row r="178" spans="2:7" x14ac:dyDescent="0.2">
      <c r="B178" s="255" t="s">
        <v>1007</v>
      </c>
      <c r="C178" s="256">
        <v>32.332637068341697</v>
      </c>
      <c r="D178" s="256">
        <v>11.548761439776699</v>
      </c>
      <c r="E178" s="256">
        <v>4.7735030473458897</v>
      </c>
      <c r="F178" s="256">
        <v>38.5765155499016</v>
      </c>
      <c r="G178" s="256">
        <v>532.71748567617396</v>
      </c>
    </row>
    <row r="179" spans="2:7" x14ac:dyDescent="0.2">
      <c r="B179" s="255" t="s">
        <v>1008</v>
      </c>
      <c r="C179" s="256">
        <v>34.713451233970197</v>
      </c>
      <c r="D179" s="256">
        <v>11.7240022317912</v>
      </c>
      <c r="E179" s="256">
        <v>4.0878372729216998</v>
      </c>
      <c r="F179" s="256">
        <v>36.813857660523702</v>
      </c>
      <c r="G179" s="256">
        <v>554.90078302026996</v>
      </c>
    </row>
    <row r="180" spans="2:7" x14ac:dyDescent="0.2">
      <c r="B180" s="255" t="s">
        <v>1009</v>
      </c>
      <c r="C180" s="256">
        <v>32.635877998189898</v>
      </c>
      <c r="D180" s="256">
        <v>12.178573080885799</v>
      </c>
      <c r="E180" s="256">
        <v>4.1317550395698603</v>
      </c>
      <c r="F180" s="256">
        <v>35.674256027429202</v>
      </c>
      <c r="G180" s="256">
        <v>537.77316254145603</v>
      </c>
    </row>
    <row r="181" spans="2:7" x14ac:dyDescent="0.2">
      <c r="B181" s="255" t="s">
        <v>1010</v>
      </c>
      <c r="C181" s="256">
        <v>33.075703031572203</v>
      </c>
      <c r="D181" s="256">
        <v>12.3198450620666</v>
      </c>
      <c r="E181" s="256">
        <v>3.4427992020016802</v>
      </c>
      <c r="F181" s="256">
        <v>37.819155112276803</v>
      </c>
      <c r="G181" s="256">
        <v>501.100245232053</v>
      </c>
    </row>
    <row r="182" spans="2:7" x14ac:dyDescent="0.2">
      <c r="B182" s="255" t="s">
        <v>1011</v>
      </c>
      <c r="C182" s="256">
        <v>32.230149115933102</v>
      </c>
      <c r="D182" s="256">
        <v>11.084360836740499</v>
      </c>
      <c r="E182" s="256">
        <v>4.7240274398243098</v>
      </c>
      <c r="F182" s="256">
        <v>37.959684320214102</v>
      </c>
      <c r="G182" s="256">
        <v>517.16513559397697</v>
      </c>
    </row>
    <row r="183" spans="2:7" x14ac:dyDescent="0.2">
      <c r="B183" s="255" t="s">
        <v>1012</v>
      </c>
      <c r="C183" s="256">
        <v>34.1428633728707</v>
      </c>
      <c r="D183" s="256">
        <v>13.1777745337738</v>
      </c>
      <c r="E183" s="256">
        <v>3.2309738432875501</v>
      </c>
      <c r="F183" s="256">
        <v>38.856041708111903</v>
      </c>
      <c r="G183" s="256">
        <v>557.52927361345303</v>
      </c>
    </row>
    <row r="184" spans="2:7" x14ac:dyDescent="0.2">
      <c r="B184" s="255" t="s">
        <v>1013</v>
      </c>
      <c r="C184" s="256">
        <v>32.497198461460698</v>
      </c>
      <c r="D184" s="256">
        <v>12.832802836968099</v>
      </c>
      <c r="E184" s="256">
        <v>2.9722713820798199</v>
      </c>
      <c r="F184" s="256">
        <v>37.679244624480702</v>
      </c>
      <c r="G184" s="256">
        <v>493.71919297817601</v>
      </c>
    </row>
    <row r="185" spans="2:7" x14ac:dyDescent="0.2">
      <c r="B185" s="255" t="s">
        <v>1014</v>
      </c>
      <c r="C185" s="256">
        <v>33.1223999843169</v>
      </c>
      <c r="D185" s="256">
        <v>11.509047996817101</v>
      </c>
      <c r="E185" s="256">
        <v>3.18232973178681</v>
      </c>
      <c r="F185" s="256">
        <v>37.253057741450597</v>
      </c>
      <c r="G185" s="256">
        <v>452.12262508578402</v>
      </c>
    </row>
    <row r="186" spans="2:7" x14ac:dyDescent="0.2">
      <c r="B186" s="255" t="s">
        <v>1015</v>
      </c>
      <c r="C186" s="256">
        <v>33.088529366211503</v>
      </c>
      <c r="D186" s="256">
        <v>11.857663444725</v>
      </c>
      <c r="E186" s="256">
        <v>4.8063496187852799</v>
      </c>
      <c r="F186" s="256">
        <v>36.086934325341602</v>
      </c>
      <c r="G186" s="256">
        <v>577.27345498229295</v>
      </c>
    </row>
    <row r="187" spans="2:7" x14ac:dyDescent="0.2">
      <c r="B187" s="255" t="s">
        <v>1016</v>
      </c>
      <c r="C187" s="256">
        <v>32.533796860922102</v>
      </c>
      <c r="D187" s="256">
        <v>12.293365838346601</v>
      </c>
      <c r="E187" s="256">
        <v>3.6203649883551998</v>
      </c>
      <c r="F187" s="256">
        <v>37.064621199565401</v>
      </c>
      <c r="G187" s="256">
        <v>485.92313052485099</v>
      </c>
    </row>
    <row r="188" spans="2:7" x14ac:dyDescent="0.2">
      <c r="B188" s="255" t="s">
        <v>1017</v>
      </c>
      <c r="C188" s="256">
        <v>32.484260482762103</v>
      </c>
      <c r="D188" s="256">
        <v>10.933252278547</v>
      </c>
      <c r="E188" s="256">
        <v>3.2613247447870899</v>
      </c>
      <c r="F188" s="256">
        <v>36.545506226829303</v>
      </c>
      <c r="G188" s="256">
        <v>425.74509203105202</v>
      </c>
    </row>
    <row r="189" spans="2:7" x14ac:dyDescent="0.2">
      <c r="B189" s="255" t="s">
        <v>1018</v>
      </c>
      <c r="C189" s="256">
        <v>32.543459169597703</v>
      </c>
      <c r="D189" s="256">
        <v>13.3328392844563</v>
      </c>
      <c r="E189" s="256">
        <v>3.59745996884992</v>
      </c>
      <c r="F189" s="256">
        <v>37.964390331775803</v>
      </c>
      <c r="G189" s="256">
        <v>537.21505269973204</v>
      </c>
    </row>
    <row r="190" spans="2:7" x14ac:dyDescent="0.2">
      <c r="B190" s="255" t="s">
        <v>1019</v>
      </c>
      <c r="C190" s="256">
        <v>32.283123061133303</v>
      </c>
      <c r="D190" s="256">
        <v>10.9025562270197</v>
      </c>
      <c r="E190" s="256">
        <v>4.7892016241798903</v>
      </c>
      <c r="F190" s="256">
        <v>36.094241952849401</v>
      </c>
      <c r="G190" s="256">
        <v>524.63796461410402</v>
      </c>
    </row>
    <row r="191" spans="2:7" x14ac:dyDescent="0.2">
      <c r="B191" s="255" t="s">
        <v>1020</v>
      </c>
      <c r="C191" s="256">
        <v>32.2007986439653</v>
      </c>
      <c r="D191" s="256">
        <v>12.2769817127419</v>
      </c>
      <c r="E191" s="256">
        <v>3.3164647447029099</v>
      </c>
      <c r="F191" s="256">
        <v>38.232606227104</v>
      </c>
      <c r="G191" s="256">
        <v>478.88539132014802</v>
      </c>
    </row>
    <row r="192" spans="2:7" x14ac:dyDescent="0.2">
      <c r="B192" s="255" t="s">
        <v>1021</v>
      </c>
      <c r="C192" s="256">
        <v>34.713316506561902</v>
      </c>
      <c r="D192" s="256">
        <v>12.0388082398665</v>
      </c>
      <c r="E192" s="256">
        <v>4.6324609459722002</v>
      </c>
      <c r="F192" s="256">
        <v>37.635299409654202</v>
      </c>
      <c r="G192" s="256">
        <v>612.38522989635999</v>
      </c>
    </row>
    <row r="193" spans="2:7" x14ac:dyDescent="0.2">
      <c r="B193" s="255" t="s">
        <v>1022</v>
      </c>
      <c r="C193" s="256">
        <v>32.712512326935602</v>
      </c>
      <c r="D193" s="256">
        <v>11.724473856834599</v>
      </c>
      <c r="E193" s="256">
        <v>3.3084430006746</v>
      </c>
      <c r="F193" s="256">
        <v>37.153151604060099</v>
      </c>
      <c r="G193" s="256">
        <v>476.76672415476298</v>
      </c>
    </row>
    <row r="194" spans="2:7" x14ac:dyDescent="0.2">
      <c r="B194" s="255" t="s">
        <v>1023</v>
      </c>
      <c r="C194" s="256">
        <v>33.694897650967398</v>
      </c>
      <c r="D194" s="256">
        <v>11.202669899735501</v>
      </c>
      <c r="E194" s="256">
        <v>4.0159866404457798</v>
      </c>
      <c r="F194" s="256">
        <v>35.4939640800512</v>
      </c>
      <c r="G194" s="256">
        <v>505.11963752820299</v>
      </c>
    </row>
    <row r="195" spans="2:7" x14ac:dyDescent="0.2">
      <c r="B195" s="255" t="s">
        <v>1024</v>
      </c>
      <c r="C195" s="256">
        <v>31.5702008293202</v>
      </c>
      <c r="D195" s="256">
        <v>13.3780633288936</v>
      </c>
      <c r="E195" s="256">
        <v>4.3693667937909799</v>
      </c>
      <c r="F195" s="256">
        <v>36.337800031164697</v>
      </c>
      <c r="G195" s="256">
        <v>545.94549214140397</v>
      </c>
    </row>
    <row r="196" spans="2:7" x14ac:dyDescent="0.2">
      <c r="B196" s="255" t="s">
        <v>1025</v>
      </c>
      <c r="C196" s="256">
        <v>33.4594768489643</v>
      </c>
      <c r="D196" s="256">
        <v>11.388612618641</v>
      </c>
      <c r="E196" s="256">
        <v>2.5666398438168301</v>
      </c>
      <c r="F196" s="256">
        <v>37.909138717559799</v>
      </c>
      <c r="G196" s="256">
        <v>434.02169975271801</v>
      </c>
    </row>
    <row r="197" spans="2:7" x14ac:dyDescent="0.2">
      <c r="B197" s="255" t="s">
        <v>1026</v>
      </c>
      <c r="C197" s="256">
        <v>31.820998201672001</v>
      </c>
      <c r="D197" s="256">
        <v>10.771074062599499</v>
      </c>
      <c r="E197" s="256">
        <v>3.5190324339539201</v>
      </c>
      <c r="F197" s="256">
        <v>37.278639793707598</v>
      </c>
      <c r="G197" s="256">
        <v>424.67528101321301</v>
      </c>
    </row>
    <row r="198" spans="2:7" x14ac:dyDescent="0.2">
      <c r="B198" s="255" t="s">
        <v>1027</v>
      </c>
      <c r="C198" s="256">
        <v>32.733224163981497</v>
      </c>
      <c r="D198" s="256">
        <v>11.818571762285</v>
      </c>
      <c r="E198" s="256">
        <v>1.50385442122529</v>
      </c>
      <c r="F198" s="256">
        <v>37.102031326859098</v>
      </c>
      <c r="G198" s="256">
        <v>352.550108163</v>
      </c>
    </row>
    <row r="199" spans="2:7" x14ac:dyDescent="0.2">
      <c r="B199" s="255" t="s">
        <v>1028</v>
      </c>
      <c r="C199" s="256">
        <v>32.407148299996599</v>
      </c>
      <c r="D199" s="256">
        <v>13.8087986751059</v>
      </c>
      <c r="E199" s="256">
        <v>5.0399552636629199</v>
      </c>
      <c r="F199" s="256">
        <v>37.426768917453899</v>
      </c>
      <c r="G199" s="256">
        <v>662.96108780589498</v>
      </c>
    </row>
    <row r="200" spans="2:7" x14ac:dyDescent="0.2">
      <c r="B200" s="255" t="s">
        <v>1029</v>
      </c>
      <c r="C200" s="256">
        <v>33.5060922813093</v>
      </c>
      <c r="D200" s="256">
        <v>11.659832840871401</v>
      </c>
      <c r="E200" s="256">
        <v>4.4787126084630096</v>
      </c>
      <c r="F200" s="256">
        <v>37.281392829985897</v>
      </c>
      <c r="G200" s="256">
        <v>560.56016062425999</v>
      </c>
    </row>
    <row r="201" spans="2:7" x14ac:dyDescent="0.2">
      <c r="B201" s="255" t="s">
        <v>1030</v>
      </c>
      <c r="C201" s="256">
        <v>30.836432674773398</v>
      </c>
      <c r="D201" s="256">
        <v>13.100109538542799</v>
      </c>
      <c r="E201" s="256">
        <v>3.3616129845381901</v>
      </c>
      <c r="F201" s="256">
        <v>35.907721429679597</v>
      </c>
      <c r="G201" s="256">
        <v>467.50190042698898</v>
      </c>
    </row>
    <row r="202" spans="2:7" x14ac:dyDescent="0.2">
      <c r="B202" s="255" t="s">
        <v>1031</v>
      </c>
      <c r="C202" s="256">
        <v>34.878494954170201</v>
      </c>
      <c r="D202" s="256">
        <v>13.067895684999501</v>
      </c>
      <c r="E202" s="256">
        <v>1.9207154781756399</v>
      </c>
      <c r="F202" s="256">
        <v>36.6782222744039</v>
      </c>
      <c r="G202" s="256">
        <v>504.87043239337203</v>
      </c>
    </row>
    <row r="203" spans="2:7" x14ac:dyDescent="0.2">
      <c r="B203" s="255" t="s">
        <v>1032</v>
      </c>
      <c r="C203" s="256">
        <v>34.007211972221597</v>
      </c>
      <c r="D203" s="256">
        <v>12.4943229332693</v>
      </c>
      <c r="E203" s="256">
        <v>4.33071446186056</v>
      </c>
      <c r="F203" s="256">
        <v>36.045459420486097</v>
      </c>
      <c r="G203" s="256">
        <v>590.56271964714995</v>
      </c>
    </row>
    <row r="204" spans="2:7" x14ac:dyDescent="0.2">
      <c r="B204" s="255" t="s">
        <v>1033</v>
      </c>
      <c r="C204" s="256">
        <v>31.525752416968199</v>
      </c>
      <c r="D204" s="256">
        <v>11.3400359319788</v>
      </c>
      <c r="E204" s="256">
        <v>3.8112481708072301</v>
      </c>
      <c r="F204" s="256">
        <v>37.039513653224503</v>
      </c>
      <c r="G204" s="256">
        <v>443.96562680988097</v>
      </c>
    </row>
    <row r="205" spans="2:7" x14ac:dyDescent="0.2">
      <c r="B205" s="255" t="s">
        <v>1034</v>
      </c>
      <c r="C205" s="256">
        <v>31.047222139487499</v>
      </c>
      <c r="D205" s="256">
        <v>11.199660962300401</v>
      </c>
      <c r="E205" s="256">
        <v>3.0887639575315702</v>
      </c>
      <c r="F205" s="256">
        <v>38.688709099424301</v>
      </c>
      <c r="G205" s="256">
        <v>392.497399189021</v>
      </c>
    </row>
    <row r="206" spans="2:7" x14ac:dyDescent="0.2">
      <c r="B206" s="255" t="s">
        <v>1035</v>
      </c>
      <c r="C206" s="256">
        <v>34.595776694392598</v>
      </c>
      <c r="D206" s="256">
        <v>11.3324877780941</v>
      </c>
      <c r="E206" s="256">
        <v>4.5416952567060598</v>
      </c>
      <c r="F206" s="256">
        <v>35.459862797144702</v>
      </c>
      <c r="G206" s="256">
        <v>568.717575930522</v>
      </c>
    </row>
    <row r="207" spans="2:7" x14ac:dyDescent="0.2">
      <c r="B207" s="255" t="s">
        <v>1036</v>
      </c>
      <c r="C207" s="256">
        <v>34.967609887177197</v>
      </c>
      <c r="D207" s="256">
        <v>13.919494396088099</v>
      </c>
      <c r="E207" s="256">
        <v>5.0666968640209804</v>
      </c>
      <c r="F207" s="256">
        <v>37.952013186883001</v>
      </c>
      <c r="G207" s="256">
        <v>712.39632680966304</v>
      </c>
    </row>
    <row r="208" spans="2:7" x14ac:dyDescent="0.2">
      <c r="B208" s="255" t="s">
        <v>1037</v>
      </c>
      <c r="C208" s="256">
        <v>32.295247626220402</v>
      </c>
      <c r="D208" s="256">
        <v>11.031358340409099</v>
      </c>
      <c r="E208" s="256">
        <v>3.1074686827074598</v>
      </c>
      <c r="F208" s="256">
        <v>38.252978273334598</v>
      </c>
      <c r="G208" s="256">
        <v>413.295999181029</v>
      </c>
    </row>
    <row r="209" spans="2:7" x14ac:dyDescent="0.2">
      <c r="B209" s="255" t="s">
        <v>1038</v>
      </c>
      <c r="C209" s="256">
        <v>33.324240521849603</v>
      </c>
      <c r="D209" s="256">
        <v>11.084584086421801</v>
      </c>
      <c r="E209" s="256">
        <v>4.7469897029351404</v>
      </c>
      <c r="F209" s="256">
        <v>36.776016576868699</v>
      </c>
      <c r="G209" s="256">
        <v>562.08204539293797</v>
      </c>
    </row>
    <row r="210" spans="2:7" x14ac:dyDescent="0.2">
      <c r="B210" s="255" t="s">
        <v>1039</v>
      </c>
      <c r="C210" s="256">
        <v>32.903454333014203</v>
      </c>
      <c r="D210" s="256">
        <v>10.5426454239831</v>
      </c>
      <c r="E210" s="256">
        <v>3.09182686954578</v>
      </c>
      <c r="F210" s="256">
        <v>35.533863500263003</v>
      </c>
      <c r="G210" s="256">
        <v>412.01293129884698</v>
      </c>
    </row>
    <row r="211" spans="2:7" x14ac:dyDescent="0.2">
      <c r="B211" s="255" t="s">
        <v>1040</v>
      </c>
      <c r="C211" s="256">
        <v>32.559493130113303</v>
      </c>
      <c r="D211" s="256">
        <v>11.7977955148802</v>
      </c>
      <c r="E211" s="256">
        <v>3.1956257763719802</v>
      </c>
      <c r="F211" s="256">
        <v>37.777365796776401</v>
      </c>
      <c r="G211" s="256">
        <v>468.66846559912699</v>
      </c>
    </row>
    <row r="212" spans="2:7" x14ac:dyDescent="0.2">
      <c r="B212" s="255" t="s">
        <v>1041</v>
      </c>
      <c r="C212" s="256">
        <v>31.765618821042398</v>
      </c>
      <c r="D212" s="256">
        <v>12.4426165482946</v>
      </c>
      <c r="E212" s="256">
        <v>3.8502796390964198</v>
      </c>
      <c r="F212" s="256">
        <v>38.131712025636403</v>
      </c>
      <c r="G212" s="256">
        <v>496.55408163560702</v>
      </c>
    </row>
    <row r="213" spans="2:7" x14ac:dyDescent="0.2">
      <c r="B213" s="255" t="s">
        <v>1042</v>
      </c>
      <c r="C213" s="256">
        <v>34.0816461967961</v>
      </c>
      <c r="D213" s="256">
        <v>12.104542428062601</v>
      </c>
      <c r="E213" s="256">
        <v>3.97452248048352</v>
      </c>
      <c r="F213" s="256">
        <v>36.059645979864897</v>
      </c>
      <c r="G213" s="256">
        <v>548.51852927580603</v>
      </c>
    </row>
    <row r="214" spans="2:7" x14ac:dyDescent="0.2">
      <c r="B214" s="255" t="s">
        <v>1043</v>
      </c>
      <c r="C214" s="256">
        <v>33.304431285295998</v>
      </c>
      <c r="D214" s="256">
        <v>12.378490222808599</v>
      </c>
      <c r="E214" s="256">
        <v>3.84384892149528</v>
      </c>
      <c r="F214" s="256">
        <v>38.764297174462499</v>
      </c>
      <c r="G214" s="256">
        <v>536.13089685502098</v>
      </c>
    </row>
    <row r="215" spans="2:7" x14ac:dyDescent="0.2">
      <c r="B215" s="255" t="s">
        <v>1044</v>
      </c>
      <c r="C215" s="256">
        <v>34.330750443678397</v>
      </c>
      <c r="D215" s="256">
        <v>13.7224536762299</v>
      </c>
      <c r="E215" s="256">
        <v>2.9090084604850701</v>
      </c>
      <c r="F215" s="256">
        <v>35.773116391246802</v>
      </c>
      <c r="G215" s="256">
        <v>558.42725717532301</v>
      </c>
    </row>
    <row r="216" spans="2:7" x14ac:dyDescent="0.2">
      <c r="B216" s="255" t="s">
        <v>1045</v>
      </c>
      <c r="C216" s="256">
        <v>32.078947579569302</v>
      </c>
      <c r="D216" s="256">
        <v>12.7259093235939</v>
      </c>
      <c r="E216" s="256">
        <v>1.13909353842457</v>
      </c>
      <c r="F216" s="256">
        <v>36.544664098718698</v>
      </c>
      <c r="G216" s="256">
        <v>357.86371863839099</v>
      </c>
    </row>
    <row r="217" spans="2:7" x14ac:dyDescent="0.2">
      <c r="B217" s="255" t="s">
        <v>1046</v>
      </c>
      <c r="C217" s="256">
        <v>33.605798998912299</v>
      </c>
      <c r="D217" s="256">
        <v>13.6851188996235</v>
      </c>
      <c r="E217" s="256">
        <v>2.6852848361090702</v>
      </c>
      <c r="F217" s="256">
        <v>34.891983267491</v>
      </c>
      <c r="G217" s="256">
        <v>529.05666319853003</v>
      </c>
    </row>
    <row r="218" spans="2:7" x14ac:dyDescent="0.2">
      <c r="B218" s="255" t="s">
        <v>1047</v>
      </c>
      <c r="C218" s="256">
        <v>32.745150480835697</v>
      </c>
      <c r="D218" s="256">
        <v>10.012583366223</v>
      </c>
      <c r="E218" s="256">
        <v>3.1089114491812699</v>
      </c>
      <c r="F218" s="256">
        <v>38.354959870264402</v>
      </c>
      <c r="G218" s="256">
        <v>387.357072736421</v>
      </c>
    </row>
    <row r="219" spans="2:7" x14ac:dyDescent="0.2">
      <c r="B219" s="255" t="s">
        <v>1048</v>
      </c>
      <c r="C219" s="256">
        <v>32.122364795797701</v>
      </c>
      <c r="D219" s="256">
        <v>11.435533874300299</v>
      </c>
      <c r="E219" s="256">
        <v>4.8528424071564302</v>
      </c>
      <c r="F219" s="256">
        <v>36.223557462302203</v>
      </c>
      <c r="G219" s="256">
        <v>528.93361856501997</v>
      </c>
    </row>
    <row r="220" spans="2:7" x14ac:dyDescent="0.2">
      <c r="B220" s="255" t="s">
        <v>1049</v>
      </c>
      <c r="C220" s="256">
        <v>32.530829441102803</v>
      </c>
      <c r="D220" s="256">
        <v>12.3546070817598</v>
      </c>
      <c r="E220" s="256">
        <v>2.30755242118396</v>
      </c>
      <c r="F220" s="256">
        <v>37.122345208167602</v>
      </c>
      <c r="G220" s="256">
        <v>420.91615953269201</v>
      </c>
    </row>
    <row r="221" spans="2:7" x14ac:dyDescent="0.2">
      <c r="B221" s="255" t="s">
        <v>1050</v>
      </c>
      <c r="C221" s="256">
        <v>31.736635686050199</v>
      </c>
      <c r="D221" s="256">
        <v>10.7485336554157</v>
      </c>
      <c r="E221" s="256">
        <v>4.83552866742221</v>
      </c>
      <c r="F221" s="256">
        <v>35.738707471214497</v>
      </c>
      <c r="G221" s="256">
        <v>496.93344625553101</v>
      </c>
    </row>
    <row r="222" spans="2:7" x14ac:dyDescent="0.2">
      <c r="B222" s="255" t="s">
        <v>1051</v>
      </c>
      <c r="C222" s="256">
        <v>34.1175666941893</v>
      </c>
      <c r="D222" s="256">
        <v>11.5918716651222</v>
      </c>
      <c r="E222" s="256">
        <v>3.67858939895399</v>
      </c>
      <c r="F222" s="256">
        <v>37.743619699549797</v>
      </c>
      <c r="G222" s="256">
        <v>519.37297680135498</v>
      </c>
    </row>
    <row r="223" spans="2:7" x14ac:dyDescent="0.2">
      <c r="B223" s="255" t="s">
        <v>1052</v>
      </c>
      <c r="C223" s="256">
        <v>33.636624458128303</v>
      </c>
      <c r="D223" s="256">
        <v>11.236506758754</v>
      </c>
      <c r="E223" s="256">
        <v>5.2547089259411104</v>
      </c>
      <c r="F223" s="256">
        <v>37.675020732908003</v>
      </c>
      <c r="G223" s="256">
        <v>591.43773556844997</v>
      </c>
    </row>
    <row r="224" spans="2:7" x14ac:dyDescent="0.2">
      <c r="B224" s="255" t="s">
        <v>1053</v>
      </c>
      <c r="C224" s="256">
        <v>34.334864533058003</v>
      </c>
      <c r="D224" s="256">
        <v>11.109456333168399</v>
      </c>
      <c r="E224" s="256">
        <v>3.89289148021125</v>
      </c>
      <c r="F224" s="256">
        <v>38.585854757332598</v>
      </c>
      <c r="G224" s="256">
        <v>502.40978530290499</v>
      </c>
    </row>
    <row r="225" spans="2:7" x14ac:dyDescent="0.2">
      <c r="B225" s="255" t="s">
        <v>1054</v>
      </c>
      <c r="C225" s="256">
        <v>34.814983943728798</v>
      </c>
      <c r="D225" s="256">
        <v>12.1149449551949</v>
      </c>
      <c r="E225" s="256">
        <v>4.3894552264165103</v>
      </c>
      <c r="F225" s="256">
        <v>36.288723950386803</v>
      </c>
      <c r="G225" s="256">
        <v>604.33484006885499</v>
      </c>
    </row>
    <row r="226" spans="2:7" x14ac:dyDescent="0.2">
      <c r="B226" s="255" t="s">
        <v>1055</v>
      </c>
      <c r="C226" s="256">
        <v>34.642669758092197</v>
      </c>
      <c r="D226" s="256">
        <v>11.866481205181699</v>
      </c>
      <c r="E226" s="256">
        <v>4.00332503902328</v>
      </c>
      <c r="F226" s="256">
        <v>37.717770570058597</v>
      </c>
      <c r="G226" s="256">
        <v>555.06839405457595</v>
      </c>
    </row>
    <row r="227" spans="2:7" x14ac:dyDescent="0.2">
      <c r="B227" s="255" t="s">
        <v>1056</v>
      </c>
      <c r="C227" s="256">
        <v>32.836940767021296</v>
      </c>
      <c r="D227" s="256">
        <v>10.2565490312879</v>
      </c>
      <c r="E227" s="256">
        <v>0.78951990788169102</v>
      </c>
      <c r="F227" s="256">
        <v>36.143908456341599</v>
      </c>
      <c r="G227" s="256">
        <v>256.67058229005499</v>
      </c>
    </row>
    <row r="228" spans="2:7" x14ac:dyDescent="0.2">
      <c r="B228" s="255" t="s">
        <v>1057</v>
      </c>
      <c r="C228" s="256">
        <v>32.299647163504901</v>
      </c>
      <c r="D228" s="256">
        <v>12.1685964728605</v>
      </c>
      <c r="E228" s="256">
        <v>4.4033698308664597</v>
      </c>
      <c r="F228" s="256">
        <v>37.073616172195599</v>
      </c>
      <c r="G228" s="256">
        <v>547.11098236294595</v>
      </c>
    </row>
    <row r="229" spans="2:7" x14ac:dyDescent="0.2">
      <c r="B229" s="255" t="s">
        <v>1058</v>
      </c>
      <c r="C229" s="256">
        <v>31.9480174211613</v>
      </c>
      <c r="D229" s="256">
        <v>13.085356892368701</v>
      </c>
      <c r="E229" s="256">
        <v>2.64859677020331</v>
      </c>
      <c r="F229" s="256">
        <v>37.605652800413203</v>
      </c>
      <c r="G229" s="256">
        <v>461.92087689289701</v>
      </c>
    </row>
    <row r="230" spans="2:7" x14ac:dyDescent="0.2">
      <c r="B230" s="255" t="s">
        <v>1059</v>
      </c>
      <c r="C230" s="256">
        <v>32.727319196124697</v>
      </c>
      <c r="D230" s="256">
        <v>13.0133756273496</v>
      </c>
      <c r="E230" s="256">
        <v>2.3678482243852201</v>
      </c>
      <c r="F230" s="256">
        <v>36.651277917015101</v>
      </c>
      <c r="G230" s="256">
        <v>458.37691065063001</v>
      </c>
    </row>
    <row r="231" spans="2:7" x14ac:dyDescent="0.2">
      <c r="B231" s="255" t="s">
        <v>1060</v>
      </c>
      <c r="C231" s="256">
        <v>33.946240619936603</v>
      </c>
      <c r="D231" s="256">
        <v>10.983976727794399</v>
      </c>
      <c r="E231" s="256">
        <v>3.05071297321801</v>
      </c>
      <c r="F231" s="256">
        <v>37.951489458573903</v>
      </c>
      <c r="G231" s="256">
        <v>436.28349814675101</v>
      </c>
    </row>
    <row r="232" spans="2:7" x14ac:dyDescent="0.2">
      <c r="B232" s="255" t="s">
        <v>1061</v>
      </c>
      <c r="C232" s="256">
        <v>32.351478150765999</v>
      </c>
      <c r="D232" s="256">
        <v>13.1051585223072</v>
      </c>
      <c r="E232" s="256">
        <v>3.6414971615400802</v>
      </c>
      <c r="F232" s="256">
        <v>35.574841667061698</v>
      </c>
      <c r="G232" s="256">
        <v>532.935218837663</v>
      </c>
    </row>
    <row r="233" spans="2:7" x14ac:dyDescent="0.2">
      <c r="B233" s="255" t="s">
        <v>1062</v>
      </c>
      <c r="C233" s="256">
        <v>34.173752023676499</v>
      </c>
      <c r="D233" s="256">
        <v>12.1447485367048</v>
      </c>
      <c r="E233" s="256">
        <v>3.3973630928190701</v>
      </c>
      <c r="F233" s="256">
        <v>37.258031458711201</v>
      </c>
      <c r="G233" s="256">
        <v>512.552534356401</v>
      </c>
    </row>
    <row r="234" spans="2:7" x14ac:dyDescent="0.2">
      <c r="B234" s="255" t="s">
        <v>1063</v>
      </c>
      <c r="C234" s="256">
        <v>32.975181826257803</v>
      </c>
      <c r="D234" s="256">
        <v>13.909915511029</v>
      </c>
      <c r="E234" s="256">
        <v>4.2976865242855098</v>
      </c>
      <c r="F234" s="256">
        <v>37.792237543130199</v>
      </c>
      <c r="G234" s="256">
        <v>630.42276322992302</v>
      </c>
    </row>
    <row r="235" spans="2:7" x14ac:dyDescent="0.2">
      <c r="B235" s="255" t="s">
        <v>1064</v>
      </c>
      <c r="C235" s="256">
        <v>32.004753020364802</v>
      </c>
      <c r="D235" s="256">
        <v>11.395209434440799</v>
      </c>
      <c r="E235" s="256">
        <v>3.8033649990651699</v>
      </c>
      <c r="F235" s="256">
        <v>37.332814455805199</v>
      </c>
      <c r="G235" s="256">
        <v>463.74598112062898</v>
      </c>
    </row>
    <row r="236" spans="2:7" x14ac:dyDescent="0.2">
      <c r="B236" s="255" t="s">
        <v>1065</v>
      </c>
      <c r="C236" s="256">
        <v>34.197059694508603</v>
      </c>
      <c r="D236" s="256">
        <v>13.0335661826871</v>
      </c>
      <c r="E236" s="256">
        <v>2.6334199887174399</v>
      </c>
      <c r="F236" s="256">
        <v>37.076795156013297</v>
      </c>
      <c r="G236" s="256">
        <v>493.18021624930998</v>
      </c>
    </row>
    <row r="237" spans="2:7" x14ac:dyDescent="0.2">
      <c r="B237" s="255" t="s">
        <v>1066</v>
      </c>
      <c r="C237" s="256">
        <v>33.177204666060298</v>
      </c>
      <c r="D237" s="256">
        <v>11.6227771730311</v>
      </c>
      <c r="E237" s="256">
        <v>3.6340937273575902</v>
      </c>
      <c r="F237" s="256">
        <v>35.968895690496701</v>
      </c>
      <c r="G237" s="256">
        <v>501.209172681653</v>
      </c>
    </row>
    <row r="238" spans="2:7" x14ac:dyDescent="0.2">
      <c r="B238" s="255" t="s">
        <v>1067</v>
      </c>
      <c r="C238" s="256">
        <v>32.693239538871197</v>
      </c>
      <c r="D238" s="256">
        <v>12.6007504015639</v>
      </c>
      <c r="E238" s="256">
        <v>3.4670140660097002</v>
      </c>
      <c r="F238" s="256">
        <v>37.370118223601501</v>
      </c>
      <c r="G238" s="256">
        <v>501.92826487324402</v>
      </c>
    </row>
    <row r="239" spans="2:7" x14ac:dyDescent="0.2">
      <c r="B239" s="255" t="s">
        <v>1068</v>
      </c>
      <c r="C239" s="256">
        <v>31.625360134830601</v>
      </c>
      <c r="D239" s="256">
        <v>13.1879109851593</v>
      </c>
      <c r="E239" s="256">
        <v>1.4943108951994999</v>
      </c>
      <c r="F239" s="256">
        <v>37.0670899674192</v>
      </c>
      <c r="G239" s="256">
        <v>376.33690075692402</v>
      </c>
    </row>
    <row r="240" spans="2:7" x14ac:dyDescent="0.2">
      <c r="B240" s="255" t="s">
        <v>1069</v>
      </c>
      <c r="C240" s="256">
        <v>31.260646869879501</v>
      </c>
      <c r="D240" s="256">
        <v>13.2667603529444</v>
      </c>
      <c r="E240" s="256">
        <v>2.26725111444705</v>
      </c>
      <c r="F240" s="256">
        <v>36.971195097457098</v>
      </c>
      <c r="G240" s="256">
        <v>421.32663125695098</v>
      </c>
    </row>
    <row r="241" spans="2:7" x14ac:dyDescent="0.2">
      <c r="B241" s="255" t="s">
        <v>1070</v>
      </c>
      <c r="C241" s="256">
        <v>31.720769900287301</v>
      </c>
      <c r="D241" s="256">
        <v>11.752343171850001</v>
      </c>
      <c r="E241" s="256">
        <v>5.0239342006066501</v>
      </c>
      <c r="F241" s="256">
        <v>38.5736052263468</v>
      </c>
      <c r="G241" s="256">
        <v>538.77493347802294</v>
      </c>
    </row>
    <row r="242" spans="2:7" x14ac:dyDescent="0.2">
      <c r="B242" s="255" t="s">
        <v>1071</v>
      </c>
      <c r="C242" s="256">
        <v>32.9226107583494</v>
      </c>
      <c r="D242" s="256">
        <v>11.568116342098399</v>
      </c>
      <c r="E242" s="256">
        <v>2.4717506697200302</v>
      </c>
      <c r="F242" s="256">
        <v>36.909378206952397</v>
      </c>
      <c r="G242" s="256">
        <v>398.16346853365098</v>
      </c>
    </row>
    <row r="243" spans="2:7" x14ac:dyDescent="0.2">
      <c r="B243" s="255" t="s">
        <v>1072</v>
      </c>
      <c r="C243" s="256">
        <v>32.686245090390202</v>
      </c>
      <c r="D243" s="256">
        <v>12.6385721221921</v>
      </c>
      <c r="E243" s="256">
        <v>4.2977374819712004</v>
      </c>
      <c r="F243" s="256">
        <v>36.097220934710997</v>
      </c>
      <c r="G243" s="256">
        <v>571.471034115424</v>
      </c>
    </row>
    <row r="244" spans="2:7" x14ac:dyDescent="0.2">
      <c r="B244" s="255" t="s">
        <v>1073</v>
      </c>
      <c r="C244" s="256">
        <v>34.050946758560599</v>
      </c>
      <c r="D244" s="256">
        <v>11.3886445751714</v>
      </c>
      <c r="E244" s="256">
        <v>2.43695887578646</v>
      </c>
      <c r="F244" s="256">
        <v>39.081564745681597</v>
      </c>
      <c r="G244" s="256">
        <v>451.62861054019902</v>
      </c>
    </row>
    <row r="245" spans="2:7" x14ac:dyDescent="0.2">
      <c r="B245" s="255" t="s">
        <v>1074</v>
      </c>
      <c r="C245" s="256">
        <v>32.454552537551002</v>
      </c>
      <c r="D245" s="256">
        <v>11.8229832983239</v>
      </c>
      <c r="E245" s="256">
        <v>3.6569839266881399</v>
      </c>
      <c r="F245" s="256">
        <v>36.9461257816927</v>
      </c>
      <c r="G245" s="256">
        <v>490.60044250039903</v>
      </c>
    </row>
    <row r="246" spans="2:7" x14ac:dyDescent="0.2">
      <c r="B246" s="255" t="s">
        <v>1075</v>
      </c>
      <c r="C246" s="256">
        <v>31.2834474760581</v>
      </c>
      <c r="D246" s="256">
        <v>12.7256773672229</v>
      </c>
      <c r="E246" s="256">
        <v>5.0002433605144398</v>
      </c>
      <c r="F246" s="256">
        <v>35.965667464236198</v>
      </c>
      <c r="G246" s="256">
        <v>591.78108942566701</v>
      </c>
    </row>
    <row r="247" spans="2:7" x14ac:dyDescent="0.2">
      <c r="B247" s="255" t="s">
        <v>1076</v>
      </c>
      <c r="C247" s="256">
        <v>32.9800291984536</v>
      </c>
      <c r="D247" s="256">
        <v>11.2011597660031</v>
      </c>
      <c r="E247" s="256">
        <v>2.4128309609709202</v>
      </c>
      <c r="F247" s="256">
        <v>37.689336978949598</v>
      </c>
      <c r="G247" s="256">
        <v>409.07047205331702</v>
      </c>
    </row>
    <row r="248" spans="2:7" x14ac:dyDescent="0.2">
      <c r="B248" s="255" t="s">
        <v>1077</v>
      </c>
      <c r="C248" s="256">
        <v>31.9096268275227</v>
      </c>
      <c r="D248" s="256">
        <v>11.347263611462701</v>
      </c>
      <c r="E248" s="256">
        <v>5.3143541411702104</v>
      </c>
      <c r="F248" s="256">
        <v>36.323652468198198</v>
      </c>
      <c r="G248" s="256">
        <v>563.44603567323895</v>
      </c>
    </row>
    <row r="249" spans="2:7" x14ac:dyDescent="0.2">
      <c r="B249" s="255" t="s">
        <v>1078</v>
      </c>
      <c r="C249" s="256">
        <v>34.402409648243498</v>
      </c>
      <c r="D249" s="256">
        <v>14.220979108167301</v>
      </c>
      <c r="E249" s="256">
        <v>4.0777750980104202</v>
      </c>
      <c r="F249" s="256">
        <v>37.523196650490398</v>
      </c>
      <c r="G249" s="256">
        <v>647.61945572519198</v>
      </c>
    </row>
    <row r="250" spans="2:7" x14ac:dyDescent="0.2">
      <c r="B250" s="255" t="s">
        <v>1079</v>
      </c>
      <c r="C250" s="256">
        <v>32.959764311074203</v>
      </c>
      <c r="D250" s="256">
        <v>11.5462757595103</v>
      </c>
      <c r="E250" s="256">
        <v>3.2750706813095301</v>
      </c>
      <c r="F250" s="256">
        <v>36.947953692845502</v>
      </c>
      <c r="G250" s="256">
        <v>448.34042501104699</v>
      </c>
    </row>
    <row r="251" spans="2:7" x14ac:dyDescent="0.2">
      <c r="B251" s="255" t="s">
        <v>1080</v>
      </c>
      <c r="C251" s="256">
        <v>33.780156763294997</v>
      </c>
      <c r="D251" s="256">
        <v>11.917636183101401</v>
      </c>
      <c r="E251" s="256">
        <v>3.6349960063068898</v>
      </c>
      <c r="F251" s="256">
        <v>36.844733815044499</v>
      </c>
      <c r="G251" s="256">
        <v>518.78648309207995</v>
      </c>
    </row>
    <row r="252" spans="2:7" x14ac:dyDescent="0.2">
      <c r="B252" s="255" t="s">
        <v>1081</v>
      </c>
      <c r="C252" s="256">
        <v>32.672943525003802</v>
      </c>
      <c r="D252" s="256">
        <v>12.276056984463199</v>
      </c>
      <c r="E252" s="256">
        <v>3.9824715131070501</v>
      </c>
      <c r="F252" s="256">
        <v>37.192793532227803</v>
      </c>
      <c r="G252" s="256">
        <v>523.63393513572396</v>
      </c>
    </row>
    <row r="253" spans="2:7" x14ac:dyDescent="0.2">
      <c r="B253" s="255" t="s">
        <v>1082</v>
      </c>
      <c r="C253" s="256">
        <v>32.728520763137801</v>
      </c>
      <c r="D253" s="256">
        <v>10.131712461927201</v>
      </c>
      <c r="E253" s="256">
        <v>3.2877018240744</v>
      </c>
      <c r="F253" s="256">
        <v>34.845612393312699</v>
      </c>
      <c r="G253" s="256">
        <v>393.85737098608598</v>
      </c>
    </row>
    <row r="254" spans="2:7" x14ac:dyDescent="0.2">
      <c r="B254" s="255" t="s">
        <v>1083</v>
      </c>
      <c r="C254" s="256">
        <v>33.409922587864799</v>
      </c>
      <c r="D254" s="256">
        <v>12.026942222615601</v>
      </c>
      <c r="E254" s="256">
        <v>2.3133498845806302</v>
      </c>
      <c r="F254" s="256">
        <v>36.133894290094197</v>
      </c>
      <c r="G254" s="256">
        <v>426.154547713103</v>
      </c>
    </row>
    <row r="255" spans="2:7" x14ac:dyDescent="0.2">
      <c r="B255" s="255" t="s">
        <v>1084</v>
      </c>
      <c r="C255" s="256">
        <v>31.724202523845101</v>
      </c>
      <c r="D255" s="256">
        <v>13.172287495262999</v>
      </c>
      <c r="E255" s="256">
        <v>3.5578136981866901</v>
      </c>
      <c r="F255" s="256">
        <v>36.199753473916203</v>
      </c>
      <c r="G255" s="256">
        <v>503.38788728795998</v>
      </c>
    </row>
    <row r="256" spans="2:7" x14ac:dyDescent="0.2">
      <c r="B256" s="255" t="s">
        <v>1085</v>
      </c>
      <c r="C256" s="256">
        <v>32.711119299295298</v>
      </c>
      <c r="D256" s="256">
        <v>12.3262913854768</v>
      </c>
      <c r="E256" s="256">
        <v>3.3502792875448999</v>
      </c>
      <c r="F256" s="256">
        <v>36.673878357665302</v>
      </c>
      <c r="G256" s="256">
        <v>482.60246732948201</v>
      </c>
    </row>
    <row r="257" spans="2:7" x14ac:dyDescent="0.2">
      <c r="B257" s="255" t="s">
        <v>1086</v>
      </c>
      <c r="C257" s="256">
        <v>33.1366552476793</v>
      </c>
      <c r="D257" s="256">
        <v>13.891313421778399</v>
      </c>
      <c r="E257" s="256">
        <v>2.9070949348220201</v>
      </c>
      <c r="F257" s="256">
        <v>39.2207129509857</v>
      </c>
      <c r="G257" s="256">
        <v>524.79762756980301</v>
      </c>
    </row>
    <row r="258" spans="2:7" x14ac:dyDescent="0.2">
      <c r="B258" s="255" t="s">
        <v>1087</v>
      </c>
      <c r="C258" s="256">
        <v>34.379394384964101</v>
      </c>
      <c r="D258" s="256">
        <v>12.9309285413082</v>
      </c>
      <c r="E258" s="256">
        <v>3.7927119551515802</v>
      </c>
      <c r="F258" s="256">
        <v>36.360247197934299</v>
      </c>
      <c r="G258" s="256">
        <v>574.65484336593897</v>
      </c>
    </row>
    <row r="259" spans="2:7" x14ac:dyDescent="0.2">
      <c r="B259" s="255" t="s">
        <v>1088</v>
      </c>
      <c r="C259" s="256">
        <v>35.530904145898603</v>
      </c>
      <c r="D259" s="256">
        <v>11.379257182400201</v>
      </c>
      <c r="E259" s="256">
        <v>4.0294538281521897</v>
      </c>
      <c r="F259" s="256">
        <v>36.636104119089097</v>
      </c>
      <c r="G259" s="256">
        <v>574.74721966208904</v>
      </c>
    </row>
    <row r="260" spans="2:7" x14ac:dyDescent="0.2">
      <c r="B260" s="255" t="s">
        <v>1089</v>
      </c>
      <c r="C260" s="256">
        <v>33.247267950477401</v>
      </c>
      <c r="D260" s="256">
        <v>14.069382336483899</v>
      </c>
      <c r="E260" s="256">
        <v>4.9784757934702597</v>
      </c>
      <c r="F260" s="256">
        <v>38.993322451155699</v>
      </c>
      <c r="G260" s="256">
        <v>660.42518429141296</v>
      </c>
    </row>
    <row r="261" spans="2:7" x14ac:dyDescent="0.2">
      <c r="B261" s="255" t="s">
        <v>1090</v>
      </c>
      <c r="C261" s="256">
        <v>32.0961089938451</v>
      </c>
      <c r="D261" s="256">
        <v>10.804890557641601</v>
      </c>
      <c r="E261" s="256">
        <v>2.6995620549722599</v>
      </c>
      <c r="F261" s="256">
        <v>37.372762146321101</v>
      </c>
      <c r="G261" s="256">
        <v>375.398455410243</v>
      </c>
    </row>
    <row r="262" spans="2:7" x14ac:dyDescent="0.2">
      <c r="B262" s="255" t="s">
        <v>1091</v>
      </c>
      <c r="C262" s="256">
        <v>35.039283064909696</v>
      </c>
      <c r="D262" s="256">
        <v>14.4264910504226</v>
      </c>
      <c r="E262" s="256">
        <v>3.9306153266132799</v>
      </c>
      <c r="F262" s="256">
        <v>37.374183504897502</v>
      </c>
      <c r="G262" s="256">
        <v>640.18774000857195</v>
      </c>
    </row>
    <row r="263" spans="2:7" x14ac:dyDescent="0.2">
      <c r="B263" s="255" t="s">
        <v>1092</v>
      </c>
      <c r="C263" s="256">
        <v>32.550526574421603</v>
      </c>
      <c r="D263" s="256">
        <v>13.041244588162201</v>
      </c>
      <c r="E263" s="256">
        <v>3.4562338235263002</v>
      </c>
      <c r="F263" s="256">
        <v>36.655208083959401</v>
      </c>
      <c r="G263" s="256">
        <v>514.009817848735</v>
      </c>
    </row>
    <row r="264" spans="2:7" x14ac:dyDescent="0.2">
      <c r="B264" s="255" t="s">
        <v>1093</v>
      </c>
      <c r="C264" s="256">
        <v>32.5824935708185</v>
      </c>
      <c r="D264" s="256">
        <v>11.7397437961659</v>
      </c>
      <c r="E264" s="256">
        <v>2.1820169698233798</v>
      </c>
      <c r="F264" s="256">
        <v>36.8548108247508</v>
      </c>
      <c r="G264" s="256">
        <v>376.49684071853699</v>
      </c>
    </row>
    <row r="265" spans="2:7" x14ac:dyDescent="0.2">
      <c r="B265" s="255" t="s">
        <v>1094</v>
      </c>
      <c r="C265" s="256">
        <v>33.296981924626401</v>
      </c>
      <c r="D265" s="256">
        <v>12.491058738018801</v>
      </c>
      <c r="E265" s="256">
        <v>2.7095266269292702</v>
      </c>
      <c r="F265" s="256">
        <v>38.2389408530913</v>
      </c>
      <c r="G265" s="256">
        <v>484.51980911055102</v>
      </c>
    </row>
    <row r="266" spans="2:7" x14ac:dyDescent="0.2">
      <c r="B266" s="255" t="s">
        <v>1095</v>
      </c>
      <c r="C266" s="256">
        <v>33.108336148345998</v>
      </c>
      <c r="D266" s="256">
        <v>12.8923745136536</v>
      </c>
      <c r="E266" s="256">
        <v>4.5941168646031896</v>
      </c>
      <c r="F266" s="256">
        <v>36.527388304313703</v>
      </c>
      <c r="G266" s="256">
        <v>614.72963762832399</v>
      </c>
    </row>
    <row r="267" spans="2:7" x14ac:dyDescent="0.2">
      <c r="B267" s="255" t="s">
        <v>1096</v>
      </c>
      <c r="C267" s="256">
        <v>33.902717794463904</v>
      </c>
      <c r="D267" s="256">
        <v>11.6688665145538</v>
      </c>
      <c r="E267" s="256">
        <v>4.25698328967803</v>
      </c>
      <c r="F267" s="256">
        <v>37.341266161010701</v>
      </c>
      <c r="G267" s="256">
        <v>567.47501052707696</v>
      </c>
    </row>
    <row r="268" spans="2:7" x14ac:dyDescent="0.2">
      <c r="B268" s="255" t="s">
        <v>1097</v>
      </c>
      <c r="C268" s="256">
        <v>34.555282586709197</v>
      </c>
      <c r="D268" s="256">
        <v>11.777772039564899</v>
      </c>
      <c r="E268" s="256">
        <v>3.7842730870782999</v>
      </c>
      <c r="F268" s="256">
        <v>37.979826860046501</v>
      </c>
      <c r="G268" s="256">
        <v>554.00309342979904</v>
      </c>
    </row>
    <row r="269" spans="2:7" x14ac:dyDescent="0.2">
      <c r="B269" s="255" t="s">
        <v>1098</v>
      </c>
      <c r="C269" s="256">
        <v>33.732648392626203</v>
      </c>
      <c r="D269" s="256">
        <v>12.1387938771216</v>
      </c>
      <c r="E269" s="256">
        <v>1.6234196094562101</v>
      </c>
      <c r="F269" s="256">
        <v>36.853882459920698</v>
      </c>
      <c r="G269" s="256">
        <v>399.98387159812199</v>
      </c>
    </row>
    <row r="270" spans="2:7" x14ac:dyDescent="0.2">
      <c r="B270" s="255" t="s">
        <v>1099</v>
      </c>
      <c r="C270" s="256">
        <v>31.6005122003032</v>
      </c>
      <c r="D270" s="256">
        <v>12.222967446546001</v>
      </c>
      <c r="E270" s="256">
        <v>3.41450624030524</v>
      </c>
      <c r="F270" s="256">
        <v>36.822753226591203</v>
      </c>
      <c r="G270" s="256">
        <v>479.17285149109603</v>
      </c>
    </row>
    <row r="271" spans="2:7" x14ac:dyDescent="0.2">
      <c r="B271" s="255" t="s">
        <v>1100</v>
      </c>
      <c r="C271" s="256">
        <v>34.318927438542197</v>
      </c>
      <c r="D271" s="256">
        <v>13.402331896928199</v>
      </c>
      <c r="E271" s="256">
        <v>3.6060868889081701</v>
      </c>
      <c r="F271" s="256">
        <v>37.292044705283701</v>
      </c>
      <c r="G271" s="256">
        <v>585.93184429722203</v>
      </c>
    </row>
    <row r="272" spans="2:7" x14ac:dyDescent="0.2">
      <c r="B272" s="255" t="s">
        <v>1101</v>
      </c>
      <c r="C272" s="256">
        <v>34.006488918397203</v>
      </c>
      <c r="D272" s="256">
        <v>12.956276605432199</v>
      </c>
      <c r="E272" s="256">
        <v>3.2757337051850199</v>
      </c>
      <c r="F272" s="256">
        <v>38.655094538522</v>
      </c>
      <c r="G272" s="256">
        <v>540.99573910833703</v>
      </c>
    </row>
    <row r="273" spans="2:7" x14ac:dyDescent="0.2">
      <c r="B273" s="255" t="s">
        <v>1102</v>
      </c>
      <c r="C273" s="256">
        <v>33.540479060123701</v>
      </c>
      <c r="D273" s="256">
        <v>12.8841246213447</v>
      </c>
      <c r="E273" s="256">
        <v>5.0072719865898998</v>
      </c>
      <c r="F273" s="256">
        <v>36.226041693974601</v>
      </c>
      <c r="G273" s="256">
        <v>628.04780393301598</v>
      </c>
    </row>
    <row r="274" spans="2:7" x14ac:dyDescent="0.2">
      <c r="B274" s="255" t="s">
        <v>1103</v>
      </c>
      <c r="C274" s="256">
        <v>34.436425837847601</v>
      </c>
      <c r="D274" s="256">
        <v>13.325469096138599</v>
      </c>
      <c r="E274" s="256">
        <v>3.3712581132239099</v>
      </c>
      <c r="F274" s="256">
        <v>36.768603091480003</v>
      </c>
      <c r="G274" s="256">
        <v>582.49192373381004</v>
      </c>
    </row>
    <row r="275" spans="2:7" x14ac:dyDescent="0.2">
      <c r="B275" s="255" t="s">
        <v>1104</v>
      </c>
      <c r="C275" s="256">
        <v>33.551699137540098</v>
      </c>
      <c r="D275" s="256">
        <v>12.1585852338794</v>
      </c>
      <c r="E275" s="256">
        <v>5.4539694746117</v>
      </c>
      <c r="F275" s="256">
        <v>36.575133776124801</v>
      </c>
      <c r="G275" s="256">
        <v>640.78616639830602</v>
      </c>
    </row>
    <row r="276" spans="2:7" x14ac:dyDescent="0.2">
      <c r="B276" s="255" t="s">
        <v>1105</v>
      </c>
      <c r="C276" s="256">
        <v>31.818616566768998</v>
      </c>
      <c r="D276" s="256">
        <v>11.226545663510599</v>
      </c>
      <c r="E276" s="256">
        <v>3.7558693892629602</v>
      </c>
      <c r="F276" s="256">
        <v>35.669935165958101</v>
      </c>
      <c r="G276" s="256">
        <v>446.41867337013502</v>
      </c>
    </row>
    <row r="277" spans="2:7" x14ac:dyDescent="0.2">
      <c r="B277" s="255" t="s">
        <v>1106</v>
      </c>
      <c r="C277" s="256">
        <v>32.363121294116297</v>
      </c>
      <c r="D277" s="256">
        <v>12.4611354350067</v>
      </c>
      <c r="E277" s="256">
        <v>4.6642584972386398</v>
      </c>
      <c r="F277" s="256">
        <v>37.745607741878203</v>
      </c>
      <c r="G277" s="256">
        <v>570.63009808752497</v>
      </c>
    </row>
    <row r="278" spans="2:7" x14ac:dyDescent="0.2">
      <c r="B278" s="255" t="s">
        <v>1107</v>
      </c>
      <c r="C278" s="256">
        <v>33.1915708844449</v>
      </c>
      <c r="D278" s="256">
        <v>9.8461249087362308</v>
      </c>
      <c r="E278" s="256">
        <v>3.8066709485629899</v>
      </c>
      <c r="F278" s="256">
        <v>36.876313233417299</v>
      </c>
      <c r="G278" s="256">
        <v>423.30833409746901</v>
      </c>
    </row>
    <row r="279" spans="2:7" x14ac:dyDescent="0.2">
      <c r="B279" s="255" t="s">
        <v>1108</v>
      </c>
      <c r="C279" s="256">
        <v>32.192498827786402</v>
      </c>
      <c r="D279" s="256">
        <v>13.3254121859822</v>
      </c>
      <c r="E279" s="256">
        <v>5.0499274746524003</v>
      </c>
      <c r="F279" s="256">
        <v>36.897294609068602</v>
      </c>
      <c r="G279" s="256">
        <v>616.66028601668199</v>
      </c>
    </row>
    <row r="280" spans="2:7" x14ac:dyDescent="0.2">
      <c r="B280" s="255" t="s">
        <v>1109</v>
      </c>
      <c r="C280" s="256">
        <v>32.607902719327598</v>
      </c>
      <c r="D280" s="256">
        <v>13.6772458415237</v>
      </c>
      <c r="E280" s="256">
        <v>2.8719475361510098</v>
      </c>
      <c r="F280" s="256">
        <v>37.744699695149002</v>
      </c>
      <c r="G280" s="256">
        <v>530.362468885422</v>
      </c>
    </row>
    <row r="281" spans="2:7" x14ac:dyDescent="0.2">
      <c r="B281" s="255" t="s">
        <v>1110</v>
      </c>
      <c r="C281" s="256">
        <v>32.262003106994896</v>
      </c>
      <c r="D281" s="256">
        <v>11.644969546399301</v>
      </c>
      <c r="E281" s="256">
        <v>3.2367328142505301</v>
      </c>
      <c r="F281" s="256">
        <v>37.026876970794298</v>
      </c>
      <c r="G281" s="256">
        <v>442.36311738386399</v>
      </c>
    </row>
    <row r="282" spans="2:7" x14ac:dyDescent="0.2">
      <c r="B282" s="255" t="s">
        <v>1111</v>
      </c>
      <c r="C282" s="256">
        <v>32.271848280874899</v>
      </c>
      <c r="D282" s="256">
        <v>13.485008988077</v>
      </c>
      <c r="E282" s="256">
        <v>3.0863372723173201</v>
      </c>
      <c r="F282" s="256">
        <v>37.550880413215197</v>
      </c>
      <c r="G282" s="256">
        <v>511.97985999206497</v>
      </c>
    </row>
    <row r="283" spans="2:7" x14ac:dyDescent="0.2">
      <c r="B283" s="255" t="s">
        <v>1112</v>
      </c>
      <c r="C283" s="256">
        <v>33.795124930812399</v>
      </c>
      <c r="D283" s="256">
        <v>11.6209965075752</v>
      </c>
      <c r="E283" s="256">
        <v>4.5596990832589501</v>
      </c>
      <c r="F283" s="256">
        <v>38.419468532745498</v>
      </c>
      <c r="G283" s="256">
        <v>560.44379217176299</v>
      </c>
    </row>
    <row r="284" spans="2:7" x14ac:dyDescent="0.2">
      <c r="B284" s="255" t="s">
        <v>1113</v>
      </c>
      <c r="C284" s="256">
        <v>31.6548096756927</v>
      </c>
      <c r="D284" s="256">
        <v>13.014459152355199</v>
      </c>
      <c r="E284" s="256">
        <v>3.0102097779609398</v>
      </c>
      <c r="F284" s="256">
        <v>37.789036347034099</v>
      </c>
      <c r="G284" s="256">
        <v>475.263423727548</v>
      </c>
    </row>
    <row r="285" spans="2:7" x14ac:dyDescent="0.2">
      <c r="B285" s="255" t="s">
        <v>1114</v>
      </c>
      <c r="C285" s="256">
        <v>33.077730794502401</v>
      </c>
      <c r="D285" s="256">
        <v>11.466984219092801</v>
      </c>
      <c r="E285" s="256">
        <v>1.8092295917763099</v>
      </c>
      <c r="F285" s="256">
        <v>35.675727630820099</v>
      </c>
      <c r="G285" s="256">
        <v>374.26967454392297</v>
      </c>
    </row>
    <row r="286" spans="2:7" x14ac:dyDescent="0.2">
      <c r="B286" s="255" t="s">
        <v>1115</v>
      </c>
      <c r="C286" s="256">
        <v>31.3123495994443</v>
      </c>
      <c r="D286" s="256">
        <v>11.684904192367499</v>
      </c>
      <c r="E286" s="256">
        <v>3.59429509990116</v>
      </c>
      <c r="F286" s="256">
        <v>38.717076297731303</v>
      </c>
      <c r="G286" s="256">
        <v>463.59141802793999</v>
      </c>
    </row>
    <row r="287" spans="2:7" x14ac:dyDescent="0.2">
      <c r="B287" s="255" t="s">
        <v>1116</v>
      </c>
      <c r="C287" s="256">
        <v>32.872738614480099</v>
      </c>
      <c r="D287" s="256">
        <v>12.093966355379401</v>
      </c>
      <c r="E287" s="256">
        <v>3.0491957437894301</v>
      </c>
      <c r="F287" s="256">
        <v>36.620773855489503</v>
      </c>
      <c r="G287" s="256">
        <v>471.60288439289099</v>
      </c>
    </row>
    <row r="288" spans="2:7" x14ac:dyDescent="0.2">
      <c r="B288" s="255" t="s">
        <v>1117</v>
      </c>
      <c r="C288" s="256">
        <v>33.708153408092997</v>
      </c>
      <c r="D288" s="256">
        <v>14.3256549433092</v>
      </c>
      <c r="E288" s="256">
        <v>3.6343402240734402</v>
      </c>
      <c r="F288" s="256">
        <v>35.721827329905601</v>
      </c>
      <c r="G288" s="256">
        <v>626.01867265539397</v>
      </c>
    </row>
    <row r="289" spans="2:7" x14ac:dyDescent="0.2">
      <c r="B289" s="255" t="s">
        <v>1118</v>
      </c>
      <c r="C289" s="256">
        <v>33.908565031728301</v>
      </c>
      <c r="D289" s="256">
        <v>12.9148466345891</v>
      </c>
      <c r="E289" s="256">
        <v>1.48235964396497</v>
      </c>
      <c r="F289" s="256">
        <v>39.068864451339799</v>
      </c>
      <c r="G289" s="256">
        <v>432.47206125141503</v>
      </c>
    </row>
    <row r="290" spans="2:7" x14ac:dyDescent="0.2">
      <c r="B290" s="255" t="s">
        <v>1119</v>
      </c>
      <c r="C290" s="256">
        <v>32.312909745943003</v>
      </c>
      <c r="D290" s="256">
        <v>9.8244017703894002</v>
      </c>
      <c r="E290" s="256">
        <v>2.92135014081614</v>
      </c>
      <c r="F290" s="256">
        <v>35.742779125574202</v>
      </c>
      <c r="G290" s="256">
        <v>356.61556789000502</v>
      </c>
    </row>
    <row r="291" spans="2:7" x14ac:dyDescent="0.2">
      <c r="B291" s="255" t="s">
        <v>1120</v>
      </c>
      <c r="C291" s="256">
        <v>34.394326648449798</v>
      </c>
      <c r="D291" s="256">
        <v>12.8077518332347</v>
      </c>
      <c r="E291" s="256">
        <v>1.8100798764120201</v>
      </c>
      <c r="F291" s="256">
        <v>38.5510302898387</v>
      </c>
      <c r="G291" s="256">
        <v>467.42784850035201</v>
      </c>
    </row>
    <row r="292" spans="2:7" x14ac:dyDescent="0.2">
      <c r="B292" s="255" t="s">
        <v>1121</v>
      </c>
      <c r="C292" s="256">
        <v>32.423304727219801</v>
      </c>
      <c r="D292" s="256">
        <v>13.0582779271432</v>
      </c>
      <c r="E292" s="256">
        <v>3.3731046739911101</v>
      </c>
      <c r="F292" s="256">
        <v>37.2638755614486</v>
      </c>
      <c r="G292" s="256">
        <v>503.21739311910602</v>
      </c>
    </row>
    <row r="293" spans="2:7" x14ac:dyDescent="0.2">
      <c r="B293" s="255" t="s">
        <v>1122</v>
      </c>
      <c r="C293" s="256">
        <v>33.539396346976503</v>
      </c>
      <c r="D293" s="256">
        <v>10.534553499461</v>
      </c>
      <c r="E293" s="256">
        <v>2.21479751939393</v>
      </c>
      <c r="F293" s="256">
        <v>37.034791289331203</v>
      </c>
      <c r="G293" s="256">
        <v>378.47356644790102</v>
      </c>
    </row>
    <row r="294" spans="2:7" x14ac:dyDescent="0.2">
      <c r="B294" s="255" t="s">
        <v>1123</v>
      </c>
      <c r="C294" s="256">
        <v>33.374016926093098</v>
      </c>
      <c r="D294" s="256">
        <v>11.1434330779436</v>
      </c>
      <c r="E294" s="256">
        <v>5.4544632775645203</v>
      </c>
      <c r="F294" s="256">
        <v>35.9463991463954</v>
      </c>
      <c r="G294" s="256">
        <v>584.21831348668002</v>
      </c>
    </row>
    <row r="295" spans="2:7" x14ac:dyDescent="0.2">
      <c r="B295" s="255" t="s">
        <v>1124</v>
      </c>
      <c r="C295" s="256">
        <v>33.794755944865102</v>
      </c>
      <c r="D295" s="256">
        <v>10.9828055346628</v>
      </c>
      <c r="E295" s="256">
        <v>3.2018017221749902</v>
      </c>
      <c r="F295" s="256">
        <v>34.810631450237402</v>
      </c>
      <c r="G295" s="256">
        <v>451.72786331758601</v>
      </c>
    </row>
    <row r="296" spans="2:7" x14ac:dyDescent="0.2">
      <c r="B296" s="255" t="s">
        <v>1125</v>
      </c>
      <c r="C296" s="256">
        <v>33.770900097648301</v>
      </c>
      <c r="D296" s="256">
        <v>11.1539660548773</v>
      </c>
      <c r="E296" s="256">
        <v>4.7294845415725</v>
      </c>
      <c r="F296" s="256">
        <v>37.240329552078798</v>
      </c>
      <c r="G296" s="256">
        <v>557.63410899572796</v>
      </c>
    </row>
    <row r="297" spans="2:7" x14ac:dyDescent="0.2">
      <c r="B297" s="255" t="s">
        <v>1126</v>
      </c>
      <c r="C297" s="256">
        <v>31.309192640891801</v>
      </c>
      <c r="D297" s="256">
        <v>11.9471753239417</v>
      </c>
      <c r="E297" s="256">
        <v>3.2055297645068301</v>
      </c>
      <c r="F297" s="256">
        <v>36.190833236500403</v>
      </c>
      <c r="G297" s="256">
        <v>432.720717839933</v>
      </c>
    </row>
    <row r="298" spans="2:7" x14ac:dyDescent="0.2">
      <c r="B298" s="255" t="s">
        <v>1127</v>
      </c>
      <c r="C298" s="256">
        <v>33.612563354980999</v>
      </c>
      <c r="D298" s="256">
        <v>11.470565004665801</v>
      </c>
      <c r="E298" s="256">
        <v>3.8025114387902699</v>
      </c>
      <c r="F298" s="256">
        <v>37.061688766127503</v>
      </c>
      <c r="G298" s="256">
        <v>506.42385996979999</v>
      </c>
    </row>
    <row r="299" spans="2:7" x14ac:dyDescent="0.2">
      <c r="B299" s="255" t="s">
        <v>1128</v>
      </c>
      <c r="C299" s="256">
        <v>33.398260129586703</v>
      </c>
      <c r="D299" s="256">
        <v>11.037850413655899</v>
      </c>
      <c r="E299" s="256">
        <v>4.1163404671318098</v>
      </c>
      <c r="F299" s="256">
        <v>38.6173344536884</v>
      </c>
      <c r="G299" s="256">
        <v>510.159817279104</v>
      </c>
    </row>
    <row r="300" spans="2:7" x14ac:dyDescent="0.2">
      <c r="B300" s="255" t="s">
        <v>1129</v>
      </c>
      <c r="C300" s="256">
        <v>33.622591840455797</v>
      </c>
      <c r="D300" s="256">
        <v>11.1673568974972</v>
      </c>
      <c r="E300" s="256">
        <v>5.4625007641298904</v>
      </c>
      <c r="F300" s="256">
        <v>35.626587330963098</v>
      </c>
      <c r="G300" s="256">
        <v>587.57479948063997</v>
      </c>
    </row>
    <row r="301" spans="2:7" x14ac:dyDescent="0.2">
      <c r="B301" s="255" t="s">
        <v>1130</v>
      </c>
      <c r="C301" s="256">
        <v>30.4925366965401</v>
      </c>
      <c r="D301" s="256">
        <v>11.562936246652599</v>
      </c>
      <c r="E301" s="256">
        <v>1.4816166268553601</v>
      </c>
      <c r="F301" s="256">
        <v>35.976564971740302</v>
      </c>
      <c r="G301" s="256">
        <v>282.47124571991401</v>
      </c>
    </row>
    <row r="302" spans="2:7" x14ac:dyDescent="0.2">
      <c r="B302" s="255" t="s">
        <v>1131</v>
      </c>
      <c r="C302" s="256">
        <v>31.9048571310136</v>
      </c>
      <c r="D302" s="256">
        <v>12.2277282796866</v>
      </c>
      <c r="E302" s="256">
        <v>3.7714201318915501</v>
      </c>
      <c r="F302" s="256">
        <v>36.985913476085997</v>
      </c>
      <c r="G302" s="256">
        <v>473.94985742281602</v>
      </c>
    </row>
    <row r="303" spans="2:7" x14ac:dyDescent="0.2">
      <c r="B303" s="255" t="s">
        <v>1132</v>
      </c>
      <c r="C303" s="256">
        <v>33.026420352651698</v>
      </c>
      <c r="D303" s="256">
        <v>13.1868128730011</v>
      </c>
      <c r="E303" s="256">
        <v>2.89829957788863</v>
      </c>
      <c r="F303" s="256">
        <v>38.066929601869298</v>
      </c>
      <c r="G303" s="256">
        <v>489.908053097535</v>
      </c>
    </row>
    <row r="304" spans="2:7" x14ac:dyDescent="0.2">
      <c r="B304" s="255" t="s">
        <v>1133</v>
      </c>
      <c r="C304" s="256">
        <v>32.975192902963798</v>
      </c>
      <c r="D304" s="256">
        <v>13.394451788942</v>
      </c>
      <c r="E304" s="256">
        <v>3.5690465158585098</v>
      </c>
      <c r="F304" s="256">
        <v>37.806977669846503</v>
      </c>
      <c r="G304" s="256">
        <v>541.97220375825805</v>
      </c>
    </row>
    <row r="305" spans="2:7" x14ac:dyDescent="0.2">
      <c r="B305" s="255" t="s">
        <v>1134</v>
      </c>
      <c r="C305" s="256">
        <v>30.816200648876301</v>
      </c>
      <c r="D305" s="256">
        <v>11.8513987430731</v>
      </c>
      <c r="E305" s="256">
        <v>1.08458530302212</v>
      </c>
      <c r="F305" s="256">
        <v>36.925043038878599</v>
      </c>
      <c r="G305" s="256">
        <v>266.086340948469</v>
      </c>
    </row>
    <row r="306" spans="2:7" x14ac:dyDescent="0.2">
      <c r="B306" s="255" t="s">
        <v>1135</v>
      </c>
      <c r="C306" s="256">
        <v>33.9140151173223</v>
      </c>
      <c r="D306" s="256">
        <v>12.2665038389475</v>
      </c>
      <c r="E306" s="256">
        <v>3.0234744460455398</v>
      </c>
      <c r="F306" s="256">
        <v>36.575030975790099</v>
      </c>
      <c r="G306" s="256">
        <v>494.68715581028499</v>
      </c>
    </row>
    <row r="307" spans="2:7" x14ac:dyDescent="0.2">
      <c r="B307" s="255" t="s">
        <v>1136</v>
      </c>
      <c r="C307" s="256">
        <v>33.302672208015601</v>
      </c>
      <c r="D307" s="256">
        <v>13.4592222898324</v>
      </c>
      <c r="E307" s="256">
        <v>5.56638489205681</v>
      </c>
      <c r="F307" s="256">
        <v>36.339521010237199</v>
      </c>
      <c r="G307" s="256">
        <v>689.78760417471904</v>
      </c>
    </row>
    <row r="308" spans="2:7" x14ac:dyDescent="0.2">
      <c r="B308" s="255" t="s">
        <v>1137</v>
      </c>
      <c r="C308" s="256">
        <v>31.912075929200601</v>
      </c>
      <c r="D308" s="256">
        <v>11.792971821961499</v>
      </c>
      <c r="E308" s="256">
        <v>2.3951681299791301</v>
      </c>
      <c r="F308" s="256">
        <v>36.257819118501899</v>
      </c>
      <c r="G308" s="256">
        <v>387.53471630570698</v>
      </c>
    </row>
    <row r="309" spans="2:7" x14ac:dyDescent="0.2">
      <c r="B309" s="255" t="s">
        <v>1138</v>
      </c>
      <c r="C309" s="256">
        <v>32.4085589573343</v>
      </c>
      <c r="D309" s="256">
        <v>10.9857401523543</v>
      </c>
      <c r="E309" s="256">
        <v>3.5048334855203001</v>
      </c>
      <c r="F309" s="256">
        <v>37.368391240727298</v>
      </c>
      <c r="G309" s="256">
        <v>441.89663151788602</v>
      </c>
    </row>
    <row r="310" spans="2:7" x14ac:dyDescent="0.2">
      <c r="B310" s="255" t="s">
        <v>1139</v>
      </c>
      <c r="C310" s="256">
        <v>32.644616905768899</v>
      </c>
      <c r="D310" s="256">
        <v>12.637557159364199</v>
      </c>
      <c r="E310" s="256">
        <v>5.2266877125321001</v>
      </c>
      <c r="F310" s="256">
        <v>36.517085763648502</v>
      </c>
      <c r="G310" s="256">
        <v>604.84131882122199</v>
      </c>
    </row>
    <row r="311" spans="2:7" x14ac:dyDescent="0.2">
      <c r="B311" s="255" t="s">
        <v>1140</v>
      </c>
      <c r="C311" s="256">
        <v>34.102278508741001</v>
      </c>
      <c r="D311" s="256">
        <v>8.5081521760326009</v>
      </c>
      <c r="E311" s="256">
        <v>1.83821070225011</v>
      </c>
      <c r="F311" s="256">
        <v>35.462400081046098</v>
      </c>
      <c r="G311" s="256">
        <v>302.18954780965203</v>
      </c>
    </row>
    <row r="312" spans="2:7" x14ac:dyDescent="0.2">
      <c r="B312" s="255" t="s">
        <v>1141</v>
      </c>
      <c r="C312" s="256">
        <v>33.248506203154101</v>
      </c>
      <c r="D312" s="256">
        <v>11.6565920338517</v>
      </c>
      <c r="E312" s="256">
        <v>3.36341139378573</v>
      </c>
      <c r="F312" s="256">
        <v>36.548605154618798</v>
      </c>
      <c r="G312" s="256">
        <v>479.61481167314201</v>
      </c>
    </row>
    <row r="313" spans="2:7" x14ac:dyDescent="0.2">
      <c r="B313" s="255" t="s">
        <v>1142</v>
      </c>
      <c r="C313" s="256">
        <v>34.729080165630599</v>
      </c>
      <c r="D313" s="256">
        <v>11.9668980767806</v>
      </c>
      <c r="E313" s="256">
        <v>2.95744875650368</v>
      </c>
      <c r="F313" s="256">
        <v>36.547596276991001</v>
      </c>
      <c r="G313" s="256">
        <v>506.13234243770501</v>
      </c>
    </row>
    <row r="314" spans="2:7" x14ac:dyDescent="0.2">
      <c r="B314" s="255" t="s">
        <v>1143</v>
      </c>
      <c r="C314" s="256">
        <v>30.393184542345502</v>
      </c>
      <c r="D314" s="256">
        <v>11.8029857776031</v>
      </c>
      <c r="E314" s="256">
        <v>2.0838141920346702</v>
      </c>
      <c r="F314" s="256">
        <v>36.315763151803402</v>
      </c>
      <c r="G314" s="256">
        <v>319.92886980319298</v>
      </c>
    </row>
    <row r="315" spans="2:7" x14ac:dyDescent="0.2">
      <c r="B315" s="255" t="s">
        <v>1144</v>
      </c>
      <c r="C315" s="256">
        <v>33.3841105711181</v>
      </c>
      <c r="D315" s="256">
        <v>12.677401437121</v>
      </c>
      <c r="E315" s="256">
        <v>3.6808473381747699</v>
      </c>
      <c r="F315" s="256">
        <v>35.622530591605901</v>
      </c>
      <c r="G315" s="256">
        <v>528.30922503122201</v>
      </c>
    </row>
    <row r="316" spans="2:7" x14ac:dyDescent="0.2">
      <c r="B316" s="255" t="s">
        <v>1145</v>
      </c>
      <c r="C316" s="256">
        <v>32.878474365657603</v>
      </c>
      <c r="D316" s="256">
        <v>13.032534975943101</v>
      </c>
      <c r="E316" s="256">
        <v>4.6937320579838504</v>
      </c>
      <c r="F316" s="256">
        <v>37.870952054161499</v>
      </c>
      <c r="G316" s="256">
        <v>610.12803313039694</v>
      </c>
    </row>
    <row r="317" spans="2:7" x14ac:dyDescent="0.2">
      <c r="B317" s="255" t="s">
        <v>1146</v>
      </c>
      <c r="C317" s="256">
        <v>34.501417852783902</v>
      </c>
      <c r="D317" s="256">
        <v>12.4476174540569</v>
      </c>
      <c r="E317" s="256">
        <v>4.0083522346345903</v>
      </c>
      <c r="F317" s="256">
        <v>37.5345302406771</v>
      </c>
      <c r="G317" s="256">
        <v>584.10588504935299</v>
      </c>
    </row>
    <row r="318" spans="2:7" x14ac:dyDescent="0.2">
      <c r="B318" s="255" t="s">
        <v>1147</v>
      </c>
      <c r="C318" s="256">
        <v>33.566474389590098</v>
      </c>
      <c r="D318" s="256">
        <v>12.235659245108501</v>
      </c>
      <c r="E318" s="256">
        <v>2.5320440615078899</v>
      </c>
      <c r="F318" s="256">
        <v>37.277573376195001</v>
      </c>
      <c r="G318" s="256">
        <v>466.42119882174302</v>
      </c>
    </row>
    <row r="319" spans="2:7" x14ac:dyDescent="0.2">
      <c r="B319" s="255" t="s">
        <v>1148</v>
      </c>
      <c r="C319" s="256">
        <v>32.848792828847102</v>
      </c>
      <c r="D319" s="256">
        <v>10.9731620843173</v>
      </c>
      <c r="E319" s="256">
        <v>2.8709869096996901</v>
      </c>
      <c r="F319" s="256">
        <v>36.609507154263198</v>
      </c>
      <c r="G319" s="256">
        <v>404.82452887268602</v>
      </c>
    </row>
    <row r="320" spans="2:7" x14ac:dyDescent="0.2">
      <c r="B320" s="255" t="s">
        <v>1149</v>
      </c>
      <c r="C320" s="256">
        <v>33.531860130613197</v>
      </c>
      <c r="D320" s="256">
        <v>13.665769794267799</v>
      </c>
      <c r="E320" s="256">
        <v>3.5156882562023299</v>
      </c>
      <c r="F320" s="256">
        <v>36.900220761626102</v>
      </c>
      <c r="G320" s="256">
        <v>564.79096900792001</v>
      </c>
    </row>
    <row r="321" spans="2:7" x14ac:dyDescent="0.2">
      <c r="B321" s="255" t="s">
        <v>1150</v>
      </c>
      <c r="C321" s="256">
        <v>33.419067345483199</v>
      </c>
      <c r="D321" s="256">
        <v>13.391120179234001</v>
      </c>
      <c r="E321" s="256">
        <v>4.0699166185898603</v>
      </c>
      <c r="F321" s="256">
        <v>37.194191046463899</v>
      </c>
      <c r="G321" s="256">
        <v>596.51669797315299</v>
      </c>
    </row>
    <row r="322" spans="2:7" x14ac:dyDescent="0.2">
      <c r="B322" s="255" t="s">
        <v>1151</v>
      </c>
      <c r="C322" s="256">
        <v>32.495418773654301</v>
      </c>
      <c r="D322" s="256">
        <v>12.9683256109806</v>
      </c>
      <c r="E322" s="256">
        <v>1.20048385675666</v>
      </c>
      <c r="F322" s="256">
        <v>38.296110372778202</v>
      </c>
      <c r="G322" s="256">
        <v>368.654784947064</v>
      </c>
    </row>
    <row r="323" spans="2:7" x14ac:dyDescent="0.2">
      <c r="B323" s="255" t="s">
        <v>1152</v>
      </c>
      <c r="C323" s="256">
        <v>33.674027475014597</v>
      </c>
      <c r="D323" s="256">
        <v>12.968893130527</v>
      </c>
      <c r="E323" s="256">
        <v>3.2294509044669901</v>
      </c>
      <c r="F323" s="256">
        <v>37.333107418296997</v>
      </c>
      <c r="G323" s="256">
        <v>542.41247672939801</v>
      </c>
    </row>
    <row r="324" spans="2:7" x14ac:dyDescent="0.2">
      <c r="B324" s="255" t="s">
        <v>1153</v>
      </c>
      <c r="C324" s="256">
        <v>33.264632073163902</v>
      </c>
      <c r="D324" s="256">
        <v>10.732131340303599</v>
      </c>
      <c r="E324" s="256">
        <v>4.0865663384859898</v>
      </c>
      <c r="F324" s="256">
        <v>36.1457917124822</v>
      </c>
      <c r="G324" s="256">
        <v>478.26212639683501</v>
      </c>
    </row>
    <row r="325" spans="2:7" x14ac:dyDescent="0.2">
      <c r="B325" s="255" t="s">
        <v>1154</v>
      </c>
      <c r="C325" s="256">
        <v>32.762455960309502</v>
      </c>
      <c r="D325" s="256">
        <v>10.9523533804586</v>
      </c>
      <c r="E325" s="256">
        <v>4.0194703515950003</v>
      </c>
      <c r="F325" s="256">
        <v>37.646291787430698</v>
      </c>
      <c r="G325" s="256">
        <v>473.36049557166098</v>
      </c>
    </row>
    <row r="326" spans="2:7" x14ac:dyDescent="0.2">
      <c r="B326" s="255" t="s">
        <v>1155</v>
      </c>
      <c r="C326" s="256">
        <v>33.479471601881599</v>
      </c>
      <c r="D326" s="256">
        <v>12.608888793700199</v>
      </c>
      <c r="E326" s="256">
        <v>4.2059038895334799</v>
      </c>
      <c r="F326" s="256">
        <v>37.229394516276599</v>
      </c>
      <c r="G326" s="256">
        <v>559.19904795441801</v>
      </c>
    </row>
    <row r="327" spans="2:7" x14ac:dyDescent="0.2">
      <c r="B327" s="255" t="s">
        <v>1156</v>
      </c>
      <c r="C327" s="256">
        <v>33.785207205733101</v>
      </c>
      <c r="D327" s="256">
        <v>13.0395110252849</v>
      </c>
      <c r="E327" s="256">
        <v>2.0181946292873101</v>
      </c>
      <c r="F327" s="256">
        <v>36.312726571540303</v>
      </c>
      <c r="G327" s="256">
        <v>447.18764430541802</v>
      </c>
    </row>
    <row r="328" spans="2:7" x14ac:dyDescent="0.2">
      <c r="B328" s="255" t="s">
        <v>1157</v>
      </c>
      <c r="C328" s="256">
        <v>33.217187842898902</v>
      </c>
      <c r="D328" s="256">
        <v>10.9996836610859</v>
      </c>
      <c r="E328" s="256">
        <v>4.2438128167261802</v>
      </c>
      <c r="F328" s="256">
        <v>38.442766686805001</v>
      </c>
      <c r="G328" s="256">
        <v>505.23006828207002</v>
      </c>
    </row>
    <row r="329" spans="2:7" x14ac:dyDescent="0.2">
      <c r="B329" s="255" t="s">
        <v>1158</v>
      </c>
      <c r="C329" s="256">
        <v>31.128090049616599</v>
      </c>
      <c r="D329" s="256">
        <v>13.2789562285977</v>
      </c>
      <c r="E329" s="256">
        <v>4.6260752919519499</v>
      </c>
      <c r="F329" s="256">
        <v>37.387180526565501</v>
      </c>
      <c r="G329" s="256">
        <v>557.25268674705399</v>
      </c>
    </row>
    <row r="330" spans="2:7" x14ac:dyDescent="0.2">
      <c r="B330" s="255" t="s">
        <v>1159</v>
      </c>
      <c r="C330" s="256">
        <v>33.369517356087599</v>
      </c>
      <c r="D330" s="256">
        <v>10.627949226156201</v>
      </c>
      <c r="E330" s="256">
        <v>3.00295702283384</v>
      </c>
      <c r="F330" s="256">
        <v>38.040313666640699</v>
      </c>
      <c r="G330" s="256">
        <v>422.36873660682602</v>
      </c>
    </row>
    <row r="331" spans="2:7" x14ac:dyDescent="0.2">
      <c r="B331" s="255" t="s">
        <v>1160</v>
      </c>
      <c r="C331" s="256">
        <v>32.8378930532391</v>
      </c>
      <c r="D331" s="256">
        <v>13.1851811673684</v>
      </c>
      <c r="E331" s="256">
        <v>1.8235951829918</v>
      </c>
      <c r="F331" s="256">
        <v>35.921595188899197</v>
      </c>
      <c r="G331" s="256">
        <v>445.06218550892402</v>
      </c>
    </row>
    <row r="332" spans="2:7" x14ac:dyDescent="0.2">
      <c r="B332" s="255" t="s">
        <v>1161</v>
      </c>
      <c r="C332" s="256">
        <v>30.574363684171299</v>
      </c>
      <c r="D332" s="256">
        <v>11.351049011250799</v>
      </c>
      <c r="E332" s="256">
        <v>4.0783080016516404</v>
      </c>
      <c r="F332" s="256">
        <v>37.088846579683299</v>
      </c>
      <c r="G332" s="256">
        <v>442.06441375806497</v>
      </c>
    </row>
    <row r="333" spans="2:7" x14ac:dyDescent="0.2">
      <c r="B333" s="255" t="s">
        <v>1162</v>
      </c>
      <c r="C333" s="256">
        <v>32.2745938303391</v>
      </c>
      <c r="D333" s="256">
        <v>12.9548114549379</v>
      </c>
      <c r="E333" s="256">
        <v>3.68991661544759</v>
      </c>
      <c r="F333" s="256">
        <v>37.108816380108401</v>
      </c>
      <c r="G333" s="256">
        <v>533.04006017881204</v>
      </c>
    </row>
    <row r="334" spans="2:7" x14ac:dyDescent="0.2">
      <c r="B334" s="255" t="s">
        <v>1163</v>
      </c>
      <c r="C334" s="256">
        <v>33.144233999876498</v>
      </c>
      <c r="D334" s="256">
        <v>11.737040635272299</v>
      </c>
      <c r="E334" s="256">
        <v>2.1901321853800502</v>
      </c>
      <c r="F334" s="256">
        <v>37.935189045959099</v>
      </c>
      <c r="G334" s="256">
        <v>424.20282709903199</v>
      </c>
    </row>
    <row r="335" spans="2:7" x14ac:dyDescent="0.2">
      <c r="B335" s="255" t="s">
        <v>1164</v>
      </c>
      <c r="C335" s="256">
        <v>33.485519762953601</v>
      </c>
      <c r="D335" s="256">
        <v>11.887345302061799</v>
      </c>
      <c r="E335" s="256">
        <v>3.20675669758687</v>
      </c>
      <c r="F335" s="256">
        <v>35.862447077881498</v>
      </c>
      <c r="G335" s="256">
        <v>498.63559848917498</v>
      </c>
    </row>
    <row r="336" spans="2:7" x14ac:dyDescent="0.2">
      <c r="B336" s="255" t="s">
        <v>1165</v>
      </c>
      <c r="C336" s="256">
        <v>31.976480061461199</v>
      </c>
      <c r="D336" s="256">
        <v>10.757130926114399</v>
      </c>
      <c r="E336" s="256">
        <v>1.9770071278430501</v>
      </c>
      <c r="F336" s="256">
        <v>36.595867945874502</v>
      </c>
      <c r="G336" s="256">
        <v>330.59444603409997</v>
      </c>
    </row>
    <row r="337" spans="2:7" x14ac:dyDescent="0.2">
      <c r="B337" s="255" t="s">
        <v>1166</v>
      </c>
      <c r="C337" s="256">
        <v>32.133862409848298</v>
      </c>
      <c r="D337" s="256">
        <v>11.612650769570299</v>
      </c>
      <c r="E337" s="256">
        <v>3.34924538252718</v>
      </c>
      <c r="F337" s="256">
        <v>39.248803904334999</v>
      </c>
      <c r="G337" s="256">
        <v>443.44186006246201</v>
      </c>
    </row>
    <row r="338" spans="2:7" x14ac:dyDescent="0.2">
      <c r="B338" s="255" t="s">
        <v>1167</v>
      </c>
      <c r="C338" s="256">
        <v>32.3025531031114</v>
      </c>
      <c r="D338" s="256">
        <v>11.9790614839153</v>
      </c>
      <c r="E338" s="256">
        <v>3.53286157955647</v>
      </c>
      <c r="F338" s="256">
        <v>38.269060691470202</v>
      </c>
      <c r="G338" s="256">
        <v>478.600915944333</v>
      </c>
    </row>
    <row r="339" spans="2:7" x14ac:dyDescent="0.2">
      <c r="B339" s="255" t="s">
        <v>1168</v>
      </c>
      <c r="C339" s="256">
        <v>31.8279790554652</v>
      </c>
      <c r="D339" s="256">
        <v>12.4611474446654</v>
      </c>
      <c r="E339" s="256">
        <v>2.9747368150832401</v>
      </c>
      <c r="F339" s="256">
        <v>37.428997369391901</v>
      </c>
      <c r="G339" s="256">
        <v>440.00274754694101</v>
      </c>
    </row>
    <row r="340" spans="2:7" x14ac:dyDescent="0.2">
      <c r="B340" s="255" t="s">
        <v>1169</v>
      </c>
      <c r="C340" s="256">
        <v>32.018074010631999</v>
      </c>
      <c r="D340" s="256">
        <v>10.0794634519524</v>
      </c>
      <c r="E340" s="256">
        <v>2.6181653103960798</v>
      </c>
      <c r="F340" s="256">
        <v>38.070664258513602</v>
      </c>
      <c r="G340" s="256">
        <v>357.78311074531501</v>
      </c>
    </row>
    <row r="341" spans="2:7" x14ac:dyDescent="0.2">
      <c r="B341" s="255" t="s">
        <v>1170</v>
      </c>
      <c r="C341" s="256">
        <v>32.997459002491603</v>
      </c>
      <c r="D341" s="256">
        <v>12.5892405610615</v>
      </c>
      <c r="E341" s="256">
        <v>2.8040136926903898</v>
      </c>
      <c r="F341" s="256">
        <v>37.332240746553303</v>
      </c>
      <c r="G341" s="256">
        <v>476.13924687256599</v>
      </c>
    </row>
    <row r="342" spans="2:7" x14ac:dyDescent="0.2">
      <c r="B342" s="255" t="s">
        <v>1171</v>
      </c>
      <c r="C342" s="256">
        <v>31.816428334199301</v>
      </c>
      <c r="D342" s="256">
        <v>14.288014590766201</v>
      </c>
      <c r="E342" s="256">
        <v>2.9644978762354</v>
      </c>
      <c r="F342" s="256">
        <v>36.7738613699307</v>
      </c>
      <c r="G342" s="256">
        <v>501.12249150365602</v>
      </c>
    </row>
    <row r="343" spans="2:7" x14ac:dyDescent="0.2">
      <c r="B343" s="255" t="s">
        <v>1172</v>
      </c>
      <c r="C343" s="256">
        <v>34.461514739664601</v>
      </c>
      <c r="D343" s="256">
        <v>11.9171156955877</v>
      </c>
      <c r="E343" s="256">
        <v>4.3508878437244602</v>
      </c>
      <c r="F343" s="256">
        <v>37.766686773324601</v>
      </c>
      <c r="G343" s="256">
        <v>592.68845320216701</v>
      </c>
    </row>
    <row r="344" spans="2:7" x14ac:dyDescent="0.2">
      <c r="B344" s="255" t="s">
        <v>1173</v>
      </c>
      <c r="C344" s="256">
        <v>32.342796231667897</v>
      </c>
      <c r="D344" s="256">
        <v>11.4096446163656</v>
      </c>
      <c r="E344" s="256">
        <v>3.87243204186891</v>
      </c>
      <c r="F344" s="256">
        <v>35.777782170660799</v>
      </c>
      <c r="G344" s="256">
        <v>486.08342550299199</v>
      </c>
    </row>
    <row r="345" spans="2:7" x14ac:dyDescent="0.2">
      <c r="B345" s="255" t="s">
        <v>1174</v>
      </c>
      <c r="C345" s="256">
        <v>32.302748373390401</v>
      </c>
      <c r="D345" s="256">
        <v>12.815392648610301</v>
      </c>
      <c r="E345" s="256">
        <v>4.61542630652764</v>
      </c>
      <c r="F345" s="256">
        <v>37.957809834547497</v>
      </c>
      <c r="G345" s="256">
        <v>576.02524412511605</v>
      </c>
    </row>
    <row r="346" spans="2:7" x14ac:dyDescent="0.2">
      <c r="B346" s="255" t="s">
        <v>1175</v>
      </c>
      <c r="C346" s="256">
        <v>33.066440656282602</v>
      </c>
      <c r="D346" s="256">
        <v>11.6732292541012</v>
      </c>
      <c r="E346" s="256">
        <v>2.7272094537588698</v>
      </c>
      <c r="F346" s="256">
        <v>37.840655077506703</v>
      </c>
      <c r="G346" s="256">
        <v>442.72289157427099</v>
      </c>
    </row>
    <row r="347" spans="2:7" x14ac:dyDescent="0.2">
      <c r="B347" s="255" t="s">
        <v>1176</v>
      </c>
      <c r="C347" s="256">
        <v>33.894640388465398</v>
      </c>
      <c r="D347" s="256">
        <v>10.6105365197074</v>
      </c>
      <c r="E347" s="256">
        <v>3.5371238799021998</v>
      </c>
      <c r="F347" s="256">
        <v>37.977388737979702</v>
      </c>
      <c r="G347" s="256">
        <v>461.79095906140901</v>
      </c>
    </row>
    <row r="348" spans="2:7" x14ac:dyDescent="0.2">
      <c r="B348" s="255" t="s">
        <v>1177</v>
      </c>
      <c r="C348" s="256">
        <v>32.765664587506599</v>
      </c>
      <c r="D348" s="256">
        <v>12.5065481903279</v>
      </c>
      <c r="E348" s="256">
        <v>3.1265094896600001</v>
      </c>
      <c r="F348" s="256">
        <v>35.823466666422803</v>
      </c>
      <c r="G348" s="256">
        <v>488.38752578014498</v>
      </c>
    </row>
    <row r="349" spans="2:7" x14ac:dyDescent="0.2">
      <c r="B349" s="255" t="s">
        <v>1178</v>
      </c>
      <c r="C349" s="256">
        <v>33.769812371651298</v>
      </c>
      <c r="D349" s="256">
        <v>11.304462307422799</v>
      </c>
      <c r="E349" s="256">
        <v>5.13781674595098</v>
      </c>
      <c r="F349" s="256">
        <v>37.833971728598897</v>
      </c>
      <c r="G349" s="256">
        <v>593.15640148221905</v>
      </c>
    </row>
    <row r="350" spans="2:7" x14ac:dyDescent="0.2">
      <c r="B350" s="255" t="s">
        <v>1179</v>
      </c>
      <c r="C350" s="256">
        <v>31.812482559724199</v>
      </c>
      <c r="D350" s="256">
        <v>10.8869211809516</v>
      </c>
      <c r="E350" s="256">
        <v>3.1286388557446299</v>
      </c>
      <c r="F350" s="256">
        <v>34.897827688311303</v>
      </c>
      <c r="G350" s="256">
        <v>392.81034498379699</v>
      </c>
    </row>
    <row r="351" spans="2:7" x14ac:dyDescent="0.2">
      <c r="B351" s="255" t="s">
        <v>1180</v>
      </c>
      <c r="C351" s="256">
        <v>32.008504517855101</v>
      </c>
      <c r="D351" s="256">
        <v>12.0958894850934</v>
      </c>
      <c r="E351" s="256">
        <v>3.1789524050534399</v>
      </c>
      <c r="F351" s="256">
        <v>36.377509034340903</v>
      </c>
      <c r="G351" s="256">
        <v>443.197221028755</v>
      </c>
    </row>
    <row r="352" spans="2:7" x14ac:dyDescent="0.2">
      <c r="B352" s="255" t="s">
        <v>1181</v>
      </c>
      <c r="C352" s="256">
        <v>33.304336617989797</v>
      </c>
      <c r="D352" s="256">
        <v>12.692661429739299</v>
      </c>
      <c r="E352" s="256">
        <v>3.8273759151075599</v>
      </c>
      <c r="F352" s="256">
        <v>37.3335906133386</v>
      </c>
      <c r="G352" s="256">
        <v>535.48077518964101</v>
      </c>
    </row>
    <row r="353" spans="2:7" x14ac:dyDescent="0.2">
      <c r="B353" s="255" t="s">
        <v>1182</v>
      </c>
      <c r="C353" s="256">
        <v>32.189844729273503</v>
      </c>
      <c r="D353" s="256">
        <v>11.3867755512806</v>
      </c>
      <c r="E353" s="256">
        <v>4.8083203728691597</v>
      </c>
      <c r="F353" s="256">
        <v>38.197483248398903</v>
      </c>
      <c r="G353" s="256">
        <v>533.39655378684199</v>
      </c>
    </row>
    <row r="354" spans="2:7" x14ac:dyDescent="0.2">
      <c r="B354" s="255" t="s">
        <v>1183</v>
      </c>
      <c r="C354" s="256">
        <v>34.935605105644299</v>
      </c>
      <c r="D354" s="256">
        <v>10.728418539377801</v>
      </c>
      <c r="E354" s="256">
        <v>4.0485100872892099</v>
      </c>
      <c r="F354" s="256">
        <v>36.881192407471701</v>
      </c>
      <c r="G354" s="256">
        <v>532.12744910970105</v>
      </c>
    </row>
    <row r="355" spans="2:7" x14ac:dyDescent="0.2">
      <c r="B355" s="255" t="s">
        <v>1184</v>
      </c>
      <c r="C355" s="256">
        <v>33.551650607979496</v>
      </c>
      <c r="D355" s="256">
        <v>11.936895159842001</v>
      </c>
      <c r="E355" s="256">
        <v>4.5433324132930801</v>
      </c>
      <c r="F355" s="256">
        <v>35.900252782158198</v>
      </c>
      <c r="G355" s="256">
        <v>558.94811238790498</v>
      </c>
    </row>
    <row r="356" spans="2:7" x14ac:dyDescent="0.2">
      <c r="B356" s="255" t="s">
        <v>1185</v>
      </c>
      <c r="C356" s="256">
        <v>32.386968674631802</v>
      </c>
      <c r="D356" s="256">
        <v>12.717995102313999</v>
      </c>
      <c r="E356" s="256">
        <v>3.4810621331251599</v>
      </c>
      <c r="F356" s="256">
        <v>35.128822353121102</v>
      </c>
      <c r="G356" s="256">
        <v>508.771906741517</v>
      </c>
    </row>
    <row r="357" spans="2:7" x14ac:dyDescent="0.2">
      <c r="B357" s="255" t="s">
        <v>1186</v>
      </c>
      <c r="C357" s="256">
        <v>33.344508685197297</v>
      </c>
      <c r="D357" s="256">
        <v>10.9698028741062</v>
      </c>
      <c r="E357" s="256">
        <v>2.6276249714344102</v>
      </c>
      <c r="F357" s="256">
        <v>35.974578107585899</v>
      </c>
      <c r="G357" s="256">
        <v>403.76690209561701</v>
      </c>
    </row>
    <row r="358" spans="2:7" x14ac:dyDescent="0.2">
      <c r="B358" s="255" t="s">
        <v>1187</v>
      </c>
      <c r="C358" s="256">
        <v>33.672757886720298</v>
      </c>
      <c r="D358" s="256">
        <v>13.420545742201099</v>
      </c>
      <c r="E358" s="256">
        <v>4.7943122634028299</v>
      </c>
      <c r="F358" s="256">
        <v>37.763690402803398</v>
      </c>
      <c r="G358" s="256">
        <v>640.58406189844004</v>
      </c>
    </row>
    <row r="359" spans="2:7" x14ac:dyDescent="0.2">
      <c r="B359" s="255" t="s">
        <v>1188</v>
      </c>
      <c r="C359" s="256">
        <v>34.002070922621598</v>
      </c>
      <c r="D359" s="256">
        <v>11.854681921102101</v>
      </c>
      <c r="E359" s="256">
        <v>2.7618619263014099</v>
      </c>
      <c r="F359" s="256">
        <v>37.491892210406903</v>
      </c>
      <c r="G359" s="256">
        <v>461.62827839108598</v>
      </c>
    </row>
    <row r="360" spans="2:7" x14ac:dyDescent="0.2">
      <c r="B360" s="255" t="s">
        <v>1189</v>
      </c>
      <c r="C360" s="256">
        <v>32.655397042231797</v>
      </c>
      <c r="D360" s="256">
        <v>11.918859709324501</v>
      </c>
      <c r="E360" s="256">
        <v>2.1596760229888199</v>
      </c>
      <c r="F360" s="256">
        <v>35.716269159516997</v>
      </c>
      <c r="G360" s="256">
        <v>382.416107865475</v>
      </c>
    </row>
    <row r="361" spans="2:7" x14ac:dyDescent="0.2">
      <c r="B361" s="255" t="s">
        <v>1190</v>
      </c>
      <c r="C361" s="256">
        <v>32.054261851184698</v>
      </c>
      <c r="D361" s="256">
        <v>13.149669557991301</v>
      </c>
      <c r="E361" s="256">
        <v>4.1956144126751296</v>
      </c>
      <c r="F361" s="256">
        <v>37.650400203457401</v>
      </c>
      <c r="G361" s="256">
        <v>561.87465766898299</v>
      </c>
    </row>
    <row r="362" spans="2:7" x14ac:dyDescent="0.2">
      <c r="B362" s="255" t="s">
        <v>1191</v>
      </c>
      <c r="C362" s="256">
        <v>33.228772269695597</v>
      </c>
      <c r="D362" s="256">
        <v>12.685393899848</v>
      </c>
      <c r="E362" s="256">
        <v>2.1394030044859802</v>
      </c>
      <c r="F362" s="256">
        <v>36.048986250366802</v>
      </c>
      <c r="G362" s="256">
        <v>444.57614413373</v>
      </c>
    </row>
    <row r="363" spans="2:7" x14ac:dyDescent="0.2">
      <c r="B363" s="255" t="s">
        <v>1192</v>
      </c>
      <c r="C363" s="256">
        <v>32.077590044329099</v>
      </c>
      <c r="D363" s="256">
        <v>10.347876945661501</v>
      </c>
      <c r="E363" s="256">
        <v>3.4345597225409201</v>
      </c>
      <c r="F363" s="256">
        <v>39.0451556963881</v>
      </c>
      <c r="G363" s="256">
        <v>401.03313521910599</v>
      </c>
    </row>
    <row r="364" spans="2:7" x14ac:dyDescent="0.2">
      <c r="B364" s="255" t="s">
        <v>1193</v>
      </c>
      <c r="C364" s="256">
        <v>33.981005579787698</v>
      </c>
      <c r="D364" s="256">
        <v>9.3162892043738204</v>
      </c>
      <c r="E364" s="256">
        <v>2.8684281816397501</v>
      </c>
      <c r="F364" s="256">
        <v>36.914951545413899</v>
      </c>
      <c r="G364" s="256">
        <v>384.32605713751502</v>
      </c>
    </row>
    <row r="365" spans="2:7" x14ac:dyDescent="0.2">
      <c r="B365" s="255" t="s">
        <v>1194</v>
      </c>
      <c r="C365" s="256">
        <v>34.179517567966698</v>
      </c>
      <c r="D365" s="256">
        <v>12.581547729914501</v>
      </c>
      <c r="E365" s="256">
        <v>3.13706897548068</v>
      </c>
      <c r="F365" s="256">
        <v>35.444264696393901</v>
      </c>
      <c r="G365" s="256">
        <v>527.78299575605195</v>
      </c>
    </row>
    <row r="366" spans="2:7" x14ac:dyDescent="0.2">
      <c r="B366" s="255" t="s">
        <v>1195</v>
      </c>
      <c r="C366" s="256">
        <v>32.602738980420099</v>
      </c>
      <c r="D366" s="256">
        <v>11.764447589452899</v>
      </c>
      <c r="E366" s="256">
        <v>3.52580641219522</v>
      </c>
      <c r="F366" s="256">
        <v>37.922703809566002</v>
      </c>
      <c r="G366" s="256">
        <v>482.14499687576699</v>
      </c>
    </row>
    <row r="367" spans="2:7" x14ac:dyDescent="0.2">
      <c r="B367" s="255" t="s">
        <v>1196</v>
      </c>
      <c r="C367" s="256">
        <v>32.030549716212903</v>
      </c>
      <c r="D367" s="256">
        <v>12.6442021188636</v>
      </c>
      <c r="E367" s="256">
        <v>5.0381074938448602</v>
      </c>
      <c r="F367" s="256">
        <v>38.001827467523597</v>
      </c>
      <c r="G367" s="256">
        <v>594.274483418611</v>
      </c>
    </row>
    <row r="368" spans="2:7" x14ac:dyDescent="0.2">
      <c r="B368" s="255" t="s">
        <v>1197</v>
      </c>
      <c r="C368" s="256">
        <v>33.100357750772901</v>
      </c>
      <c r="D368" s="256">
        <v>11.8321122314837</v>
      </c>
      <c r="E368" s="256">
        <v>3.6122391519936898</v>
      </c>
      <c r="F368" s="256">
        <v>36.841491638054798</v>
      </c>
      <c r="G368" s="256">
        <v>502.09252790231898</v>
      </c>
    </row>
    <row r="369" spans="2:7" x14ac:dyDescent="0.2">
      <c r="B369" s="255" t="s">
        <v>1198</v>
      </c>
      <c r="C369" s="256">
        <v>32.990599042915399</v>
      </c>
      <c r="D369" s="256">
        <v>10.4412350616032</v>
      </c>
      <c r="E369" s="256">
        <v>2.8950751628043498</v>
      </c>
      <c r="F369" s="256">
        <v>35.938962502403299</v>
      </c>
      <c r="G369" s="256">
        <v>407.65717875932597</v>
      </c>
    </row>
    <row r="370" spans="2:7" x14ac:dyDescent="0.2">
      <c r="B370" s="255" t="s">
        <v>1199</v>
      </c>
      <c r="C370" s="256">
        <v>34.385820292995298</v>
      </c>
      <c r="D370" s="256">
        <v>12.729719510423299</v>
      </c>
      <c r="E370" s="256">
        <v>5.7059407166208302</v>
      </c>
      <c r="F370" s="256">
        <v>36.232109802584198</v>
      </c>
      <c r="G370" s="256">
        <v>708.93518486698099</v>
      </c>
    </row>
    <row r="371" spans="2:7" x14ac:dyDescent="0.2">
      <c r="B371" s="255" t="s">
        <v>1200</v>
      </c>
      <c r="C371" s="256">
        <v>34.357196268204397</v>
      </c>
      <c r="D371" s="256">
        <v>9.4777776079597196</v>
      </c>
      <c r="E371" s="256">
        <v>5.0470225513950897</v>
      </c>
      <c r="F371" s="256">
        <v>37.906014520144304</v>
      </c>
      <c r="G371" s="256">
        <v>531.96155054516396</v>
      </c>
    </row>
    <row r="372" spans="2:7" x14ac:dyDescent="0.2">
      <c r="B372" s="255" t="s">
        <v>1201</v>
      </c>
      <c r="C372" s="256">
        <v>33.705112797501897</v>
      </c>
      <c r="D372" s="256">
        <v>10.163179060052499</v>
      </c>
      <c r="E372" s="256">
        <v>4.7789736360349897</v>
      </c>
      <c r="F372" s="256">
        <v>37.763041081545197</v>
      </c>
      <c r="G372" s="256">
        <v>521.24078023579398</v>
      </c>
    </row>
    <row r="373" spans="2:7" x14ac:dyDescent="0.2">
      <c r="B373" s="255" t="s">
        <v>1202</v>
      </c>
      <c r="C373" s="256">
        <v>32.404295045983503</v>
      </c>
      <c r="D373" s="256">
        <v>11.608997936221501</v>
      </c>
      <c r="E373" s="256">
        <v>2.96655888465992</v>
      </c>
      <c r="F373" s="256">
        <v>38.110456906824901</v>
      </c>
      <c r="G373" s="256">
        <v>447.36902719933101</v>
      </c>
    </row>
    <row r="374" spans="2:7" x14ac:dyDescent="0.2">
      <c r="B374" s="255" t="s">
        <v>1203</v>
      </c>
      <c r="C374" s="256">
        <v>31.829346455921101</v>
      </c>
      <c r="D374" s="256">
        <v>11.268259230573999</v>
      </c>
      <c r="E374" s="256">
        <v>2.6689197733344998</v>
      </c>
      <c r="F374" s="256">
        <v>36.956965425094097</v>
      </c>
      <c r="G374" s="256">
        <v>385.15233798797499</v>
      </c>
    </row>
    <row r="375" spans="2:7" x14ac:dyDescent="0.2">
      <c r="B375" s="255" t="s">
        <v>1204</v>
      </c>
      <c r="C375" s="256">
        <v>31.366212167187602</v>
      </c>
      <c r="D375" s="256">
        <v>11.163159542913199</v>
      </c>
      <c r="E375" s="256">
        <v>3.62035458880408</v>
      </c>
      <c r="F375" s="256">
        <v>37.088319364334701</v>
      </c>
      <c r="G375" s="256">
        <v>430.58888255648401</v>
      </c>
    </row>
    <row r="376" spans="2:7" x14ac:dyDescent="0.2">
      <c r="B376" s="255" t="s">
        <v>1205</v>
      </c>
      <c r="C376" s="256">
        <v>31.447446494127799</v>
      </c>
      <c r="D376" s="256">
        <v>10.101632204781</v>
      </c>
      <c r="E376" s="256">
        <v>4.2382961884127202</v>
      </c>
      <c r="F376" s="256">
        <v>38.043452650841203</v>
      </c>
      <c r="G376" s="256">
        <v>418.60274209522402</v>
      </c>
    </row>
    <row r="377" spans="2:7" x14ac:dyDescent="0.2">
      <c r="B377" s="255" t="s">
        <v>1206</v>
      </c>
      <c r="C377" s="256">
        <v>33.582946837023201</v>
      </c>
      <c r="D377" s="256">
        <v>12.761531278201</v>
      </c>
      <c r="E377" s="256">
        <v>2.4793398232086901</v>
      </c>
      <c r="F377" s="256">
        <v>36.908189623736803</v>
      </c>
      <c r="G377" s="256">
        <v>478.95140475788497</v>
      </c>
    </row>
    <row r="378" spans="2:7" x14ac:dyDescent="0.2">
      <c r="B378" s="255" t="s">
        <v>1207</v>
      </c>
      <c r="C378" s="256">
        <v>32.397421944309002</v>
      </c>
      <c r="D378" s="256">
        <v>12.055340161330101</v>
      </c>
      <c r="E378" s="256">
        <v>3.5069675736352499</v>
      </c>
      <c r="F378" s="256">
        <v>37.685465487215502</v>
      </c>
      <c r="G378" s="256">
        <v>483.796522061492</v>
      </c>
    </row>
    <row r="379" spans="2:7" x14ac:dyDescent="0.2">
      <c r="B379" s="255" t="s">
        <v>1208</v>
      </c>
      <c r="C379" s="256">
        <v>35.037449961576002</v>
      </c>
      <c r="D379" s="256">
        <v>11.935934966559101</v>
      </c>
      <c r="E379" s="256">
        <v>3.31015034657685</v>
      </c>
      <c r="F379" s="256">
        <v>35.7839237445029</v>
      </c>
      <c r="G379" s="256">
        <v>538.94197453120296</v>
      </c>
    </row>
    <row r="380" spans="2:7" x14ac:dyDescent="0.2">
      <c r="B380" s="255" t="s">
        <v>1209</v>
      </c>
      <c r="C380" s="256">
        <v>32.784940232634099</v>
      </c>
      <c r="D380" s="256">
        <v>12.451200012438299</v>
      </c>
      <c r="E380" s="256">
        <v>3.53580246787382</v>
      </c>
      <c r="F380" s="256">
        <v>36.665791369248701</v>
      </c>
      <c r="G380" s="256">
        <v>486.16379906663099</v>
      </c>
    </row>
    <row r="381" spans="2:7" x14ac:dyDescent="0.2">
      <c r="B381" s="255" t="s">
        <v>1210</v>
      </c>
      <c r="C381" s="256">
        <v>33.971722037612601</v>
      </c>
      <c r="D381" s="256">
        <v>12.284467067067199</v>
      </c>
      <c r="E381" s="256">
        <v>1.13047696043197</v>
      </c>
      <c r="F381" s="256">
        <v>38.295725264017001</v>
      </c>
      <c r="G381" s="256">
        <v>385.09500706876298</v>
      </c>
    </row>
    <row r="382" spans="2:7" x14ac:dyDescent="0.2">
      <c r="B382" s="255" t="s">
        <v>1211</v>
      </c>
      <c r="C382" s="256">
        <v>33.385990190752203</v>
      </c>
      <c r="D382" s="256">
        <v>12.782171794760099</v>
      </c>
      <c r="E382" s="256">
        <v>3.2287176862706399</v>
      </c>
      <c r="F382" s="256">
        <v>35.550772266806099</v>
      </c>
      <c r="G382" s="256">
        <v>527.78378975745704</v>
      </c>
    </row>
    <row r="383" spans="2:7" x14ac:dyDescent="0.2">
      <c r="B383" s="255" t="s">
        <v>1212</v>
      </c>
      <c r="C383" s="256">
        <v>33.556555671402698</v>
      </c>
      <c r="D383" s="256">
        <v>12.960307128914399</v>
      </c>
      <c r="E383" s="256">
        <v>3.3459223210048901</v>
      </c>
      <c r="F383" s="256">
        <v>37.9519463177351</v>
      </c>
      <c r="G383" s="256">
        <v>547.19074935189803</v>
      </c>
    </row>
    <row r="384" spans="2:7" x14ac:dyDescent="0.2">
      <c r="B384" s="255" t="s">
        <v>1213</v>
      </c>
      <c r="C384" s="256">
        <v>33.587373390245503</v>
      </c>
      <c r="D384" s="256">
        <v>9.9539950060598308</v>
      </c>
      <c r="E384" s="256">
        <v>3.2156668270219799</v>
      </c>
      <c r="F384" s="256">
        <v>37.345738934399201</v>
      </c>
      <c r="G384" s="256">
        <v>410.60294394921499</v>
      </c>
    </row>
    <row r="385" spans="2:7" x14ac:dyDescent="0.2">
      <c r="B385" s="255" t="s">
        <v>1214</v>
      </c>
      <c r="C385" s="256">
        <v>34.188184061018198</v>
      </c>
      <c r="D385" s="256">
        <v>13.130021664776599</v>
      </c>
      <c r="E385" s="256">
        <v>3.7905521368804398</v>
      </c>
      <c r="F385" s="256">
        <v>35.429334388471197</v>
      </c>
      <c r="G385" s="256">
        <v>583.97780197154202</v>
      </c>
    </row>
    <row r="386" spans="2:7" x14ac:dyDescent="0.2">
      <c r="B386" s="255" t="s">
        <v>1215</v>
      </c>
      <c r="C386" s="256">
        <v>33.593963548041998</v>
      </c>
      <c r="D386" s="256">
        <v>11.520566788562199</v>
      </c>
      <c r="E386" s="256">
        <v>3.5612152714310801</v>
      </c>
      <c r="F386" s="256">
        <v>36.189131795419399</v>
      </c>
      <c r="G386" s="256">
        <v>474.532329439889</v>
      </c>
    </row>
    <row r="387" spans="2:7" x14ac:dyDescent="0.2">
      <c r="B387" s="255" t="s">
        <v>1216</v>
      </c>
      <c r="C387" s="256">
        <v>33.236265721508701</v>
      </c>
      <c r="D387" s="256">
        <v>10.972554314292401</v>
      </c>
      <c r="E387" s="256">
        <v>2.93161953465115</v>
      </c>
      <c r="F387" s="256">
        <v>34.574027587189597</v>
      </c>
      <c r="G387" s="256">
        <v>414.93506065181901</v>
      </c>
    </row>
    <row r="388" spans="2:7" x14ac:dyDescent="0.2">
      <c r="B388" s="255" t="s">
        <v>1217</v>
      </c>
      <c r="C388" s="256">
        <v>33.208919700589199</v>
      </c>
      <c r="D388" s="256">
        <v>13.5319134618593</v>
      </c>
      <c r="E388" s="256">
        <v>3.04654062068923</v>
      </c>
      <c r="F388" s="256">
        <v>38.952462521627901</v>
      </c>
      <c r="G388" s="256">
        <v>550.81336773241696</v>
      </c>
    </row>
    <row r="389" spans="2:7" x14ac:dyDescent="0.2">
      <c r="B389" s="255" t="s">
        <v>1218</v>
      </c>
      <c r="C389" s="256">
        <v>33.637811675865898</v>
      </c>
      <c r="D389" s="256">
        <v>12.039502370469901</v>
      </c>
      <c r="E389" s="256">
        <v>2.7392004667666598</v>
      </c>
      <c r="F389" s="256">
        <v>34.487184747742397</v>
      </c>
      <c r="G389" s="256">
        <v>458.78113168424898</v>
      </c>
    </row>
    <row r="390" spans="2:7" x14ac:dyDescent="0.2">
      <c r="B390" s="255" t="s">
        <v>1219</v>
      </c>
      <c r="C390" s="256">
        <v>33.590485803273999</v>
      </c>
      <c r="D390" s="256">
        <v>10.9420696210176</v>
      </c>
      <c r="E390" s="256">
        <v>2.7839631282045199</v>
      </c>
      <c r="F390" s="256">
        <v>36.170494202480903</v>
      </c>
      <c r="G390" s="256">
        <v>407.54216801343398</v>
      </c>
    </row>
    <row r="391" spans="2:7" x14ac:dyDescent="0.2">
      <c r="B391" s="255" t="s">
        <v>1220</v>
      </c>
      <c r="C391" s="256">
        <v>34.1955080309626</v>
      </c>
      <c r="D391" s="256">
        <v>12.6641926225156</v>
      </c>
      <c r="E391" s="256">
        <v>4.3304074442112697</v>
      </c>
      <c r="F391" s="256">
        <v>37.027150364769497</v>
      </c>
      <c r="G391" s="256">
        <v>581.30893287950005</v>
      </c>
    </row>
    <row r="392" spans="2:7" x14ac:dyDescent="0.2">
      <c r="B392" s="255" t="s">
        <v>1221</v>
      </c>
      <c r="C392" s="256">
        <v>35.860236513353001</v>
      </c>
      <c r="D392" s="256">
        <v>11.730661394277799</v>
      </c>
      <c r="E392" s="256">
        <v>3.41620997759013</v>
      </c>
      <c r="F392" s="256">
        <v>36.882149081506803</v>
      </c>
      <c r="G392" s="256">
        <v>546.556666862729</v>
      </c>
    </row>
    <row r="393" spans="2:7" x14ac:dyDescent="0.2">
      <c r="B393" s="255" t="s">
        <v>1222</v>
      </c>
      <c r="C393" s="256">
        <v>33.481930572575301</v>
      </c>
      <c r="D393" s="256">
        <v>11.918670307379299</v>
      </c>
      <c r="E393" s="256">
        <v>3.33633938200418</v>
      </c>
      <c r="F393" s="256">
        <v>37.317704949196802</v>
      </c>
      <c r="G393" s="256">
        <v>503.17508519120003</v>
      </c>
    </row>
    <row r="394" spans="2:7" x14ac:dyDescent="0.2">
      <c r="B394" s="255" t="s">
        <v>1223</v>
      </c>
      <c r="C394" s="256">
        <v>33.258237833803904</v>
      </c>
      <c r="D394" s="256">
        <v>11.5149490665748</v>
      </c>
      <c r="E394" s="256">
        <v>4.6628453040025599</v>
      </c>
      <c r="F394" s="256">
        <v>37.128039498322202</v>
      </c>
      <c r="G394" s="256">
        <v>549.13157328721695</v>
      </c>
    </row>
    <row r="395" spans="2:7" x14ac:dyDescent="0.2">
      <c r="B395" s="255" t="s">
        <v>1224</v>
      </c>
      <c r="C395" s="256">
        <v>32.319857972167298</v>
      </c>
      <c r="D395" s="256">
        <v>12.4181132022316</v>
      </c>
      <c r="E395" s="256">
        <v>3.2220807667609499</v>
      </c>
      <c r="F395" s="256">
        <v>36.155336204959497</v>
      </c>
      <c r="G395" s="256">
        <v>482.83098586170098</v>
      </c>
    </row>
    <row r="396" spans="2:7" x14ac:dyDescent="0.2">
      <c r="B396" s="255" t="s">
        <v>1225</v>
      </c>
      <c r="C396" s="256">
        <v>32.430838579082</v>
      </c>
      <c r="D396" s="256">
        <v>13.887275413385501</v>
      </c>
      <c r="E396" s="256">
        <v>3.7729690246446999</v>
      </c>
      <c r="F396" s="256">
        <v>38.381955972136097</v>
      </c>
      <c r="G396" s="256">
        <v>557.608262053354</v>
      </c>
    </row>
    <row r="397" spans="2:7" x14ac:dyDescent="0.2">
      <c r="B397" s="255" t="s">
        <v>1226</v>
      </c>
      <c r="C397" s="256">
        <v>31.4459724827577</v>
      </c>
      <c r="D397" s="256">
        <v>12.8464990674743</v>
      </c>
      <c r="E397" s="256">
        <v>3.4201495301648501</v>
      </c>
      <c r="F397" s="256">
        <v>37.869216936008499</v>
      </c>
      <c r="G397" s="256">
        <v>484.876964935128</v>
      </c>
    </row>
    <row r="398" spans="2:7" x14ac:dyDescent="0.2">
      <c r="B398" s="255" t="s">
        <v>1227</v>
      </c>
      <c r="C398" s="256">
        <v>35.742669805934902</v>
      </c>
      <c r="D398" s="256">
        <v>10.889828283005</v>
      </c>
      <c r="E398" s="256">
        <v>6.1151989457600502</v>
      </c>
      <c r="F398" s="256">
        <v>35.5654362371397</v>
      </c>
      <c r="G398" s="256">
        <v>669.98714050170202</v>
      </c>
    </row>
    <row r="399" spans="2:7" x14ac:dyDescent="0.2">
      <c r="B399" s="255" t="s">
        <v>1228</v>
      </c>
      <c r="C399" s="256">
        <v>34.012619460656303</v>
      </c>
      <c r="D399" s="256">
        <v>12.9145700943279</v>
      </c>
      <c r="E399" s="256">
        <v>3.4880299912225898</v>
      </c>
      <c r="F399" s="256">
        <v>36.046203518424498</v>
      </c>
      <c r="G399" s="256">
        <v>547.70998857786196</v>
      </c>
    </row>
    <row r="400" spans="2:7" x14ac:dyDescent="0.2">
      <c r="B400" s="255" t="s">
        <v>1229</v>
      </c>
      <c r="C400" s="256">
        <v>34.140393427962898</v>
      </c>
      <c r="D400" s="256">
        <v>11.5685266417447</v>
      </c>
      <c r="E400" s="256">
        <v>4.0828552787622101</v>
      </c>
      <c r="F400" s="256">
        <v>38.918748541019497</v>
      </c>
      <c r="G400" s="256">
        <v>537.82528229571096</v>
      </c>
    </row>
    <row r="401" spans="2:7" x14ac:dyDescent="0.2">
      <c r="B401" s="255" t="s">
        <v>1230</v>
      </c>
      <c r="C401" s="256">
        <v>32.377989658927497</v>
      </c>
      <c r="D401" s="256">
        <v>11.9717507865705</v>
      </c>
      <c r="E401" s="256">
        <v>2.8296995751470799</v>
      </c>
      <c r="F401" s="256">
        <v>37.199367527836301</v>
      </c>
      <c r="G401" s="256">
        <v>408.21690177075101</v>
      </c>
    </row>
    <row r="402" spans="2:7" x14ac:dyDescent="0.2">
      <c r="B402" s="255" t="s">
        <v>1231</v>
      </c>
      <c r="C402" s="256">
        <v>33.172331090743</v>
      </c>
      <c r="D402" s="256">
        <v>13.0786924395364</v>
      </c>
      <c r="E402" s="256">
        <v>5.4054064672294997</v>
      </c>
      <c r="F402" s="256">
        <v>37.329818625212297</v>
      </c>
      <c r="G402" s="256">
        <v>663.07481760676001</v>
      </c>
    </row>
    <row r="403" spans="2:7" x14ac:dyDescent="0.2">
      <c r="B403" s="255" t="s">
        <v>1232</v>
      </c>
      <c r="C403" s="256">
        <v>33.247322202959602</v>
      </c>
      <c r="D403" s="256">
        <v>11.9564264848541</v>
      </c>
      <c r="E403" s="256">
        <v>3.4517507098331</v>
      </c>
      <c r="F403" s="256">
        <v>36.5173461200418</v>
      </c>
      <c r="G403" s="256">
        <v>506.37586675019702</v>
      </c>
    </row>
    <row r="404" spans="2:7" x14ac:dyDescent="0.2">
      <c r="B404" s="255" t="s">
        <v>1233</v>
      </c>
      <c r="C404" s="256">
        <v>33.598913339294</v>
      </c>
      <c r="D404" s="256">
        <v>13.2527370941842</v>
      </c>
      <c r="E404" s="256">
        <v>2.9355772737404799</v>
      </c>
      <c r="F404" s="256">
        <v>37.305961419983497</v>
      </c>
      <c r="G404" s="256">
        <v>528.419329695295</v>
      </c>
    </row>
    <row r="405" spans="2:7" x14ac:dyDescent="0.2">
      <c r="B405" s="255" t="s">
        <v>1234</v>
      </c>
      <c r="C405" s="256">
        <v>33.085297990588998</v>
      </c>
      <c r="D405" s="256">
        <v>13.093537281194999</v>
      </c>
      <c r="E405" s="256">
        <v>4.7503600714444598</v>
      </c>
      <c r="F405" s="256">
        <v>38.315647960641101</v>
      </c>
      <c r="G405" s="256">
        <v>632.123588141965</v>
      </c>
    </row>
    <row r="406" spans="2:7" x14ac:dyDescent="0.2">
      <c r="B406" s="255" t="s">
        <v>1235</v>
      </c>
      <c r="C406" s="256">
        <v>32.278443347919598</v>
      </c>
      <c r="D406" s="256">
        <v>12.527471744522799</v>
      </c>
      <c r="E406" s="256">
        <v>3.5314023030588899</v>
      </c>
      <c r="F406" s="256">
        <v>36.688366542504802</v>
      </c>
      <c r="G406" s="256">
        <v>488.27029796514802</v>
      </c>
    </row>
    <row r="407" spans="2:7" x14ac:dyDescent="0.2">
      <c r="B407" s="255" t="s">
        <v>1236</v>
      </c>
      <c r="C407" s="256">
        <v>33.441553044751203</v>
      </c>
      <c r="D407" s="256">
        <v>11.235968954252501</v>
      </c>
      <c r="E407" s="256">
        <v>3.9044793796279298</v>
      </c>
      <c r="F407" s="256">
        <v>37.0526163080958</v>
      </c>
      <c r="G407" s="256">
        <v>508.73574095065999</v>
      </c>
    </row>
    <row r="408" spans="2:7" x14ac:dyDescent="0.2">
      <c r="B408" s="255" t="s">
        <v>1237</v>
      </c>
      <c r="C408" s="256">
        <v>32.865301209243</v>
      </c>
      <c r="D408" s="256">
        <v>12.0748301679573</v>
      </c>
      <c r="E408" s="256">
        <v>2.3990797897904099</v>
      </c>
      <c r="F408" s="256">
        <v>35.569170317446101</v>
      </c>
      <c r="G408" s="256">
        <v>411.18696357427802</v>
      </c>
    </row>
    <row r="409" spans="2:7" x14ac:dyDescent="0.2">
      <c r="B409" s="255" t="s">
        <v>1238</v>
      </c>
      <c r="C409" s="256">
        <v>31.526197898239801</v>
      </c>
      <c r="D409" s="256">
        <v>12.0453319796993</v>
      </c>
      <c r="E409" s="256">
        <v>2.8477090264744902</v>
      </c>
      <c r="F409" s="256">
        <v>38.505883329182403</v>
      </c>
      <c r="G409" s="256">
        <v>409.09452619233701</v>
      </c>
    </row>
    <row r="410" spans="2:7" x14ac:dyDescent="0.2">
      <c r="B410" s="255" t="s">
        <v>1239</v>
      </c>
      <c r="C410" s="256">
        <v>33.000849640151998</v>
      </c>
      <c r="D410" s="256">
        <v>11.230743306760999</v>
      </c>
      <c r="E410" s="256">
        <v>3.7817035651048299</v>
      </c>
      <c r="F410" s="256">
        <v>36.995290166359702</v>
      </c>
      <c r="G410" s="256">
        <v>467.80092436679098</v>
      </c>
    </row>
    <row r="411" spans="2:7" x14ac:dyDescent="0.2">
      <c r="B411" s="255" t="s">
        <v>1240</v>
      </c>
      <c r="C411" s="256">
        <v>32.088380630448199</v>
      </c>
      <c r="D411" s="256">
        <v>11.9078440997791</v>
      </c>
      <c r="E411" s="256">
        <v>4.3497784186341599</v>
      </c>
      <c r="F411" s="256">
        <v>35.189122444377702</v>
      </c>
      <c r="G411" s="256">
        <v>512.16586638815795</v>
      </c>
    </row>
    <row r="412" spans="2:7" x14ac:dyDescent="0.2">
      <c r="B412" s="255" t="s">
        <v>1241</v>
      </c>
      <c r="C412" s="256">
        <v>33.265444472845701</v>
      </c>
      <c r="D412" s="256">
        <v>13.052210385161301</v>
      </c>
      <c r="E412" s="256">
        <v>4.5742877164195601</v>
      </c>
      <c r="F412" s="256">
        <v>38.775665296116799</v>
      </c>
      <c r="G412" s="256">
        <v>608.27181661516602</v>
      </c>
    </row>
    <row r="413" spans="2:7" x14ac:dyDescent="0.2">
      <c r="B413" s="255" t="s">
        <v>1242</v>
      </c>
      <c r="C413" s="256">
        <v>32.992573196692199</v>
      </c>
      <c r="D413" s="256">
        <v>13.004362005673</v>
      </c>
      <c r="E413" s="256">
        <v>4.6204163848950603</v>
      </c>
      <c r="F413" s="256">
        <v>36.9850414174009</v>
      </c>
      <c r="G413" s="256">
        <v>589.02648975627903</v>
      </c>
    </row>
    <row r="414" spans="2:7" x14ac:dyDescent="0.2">
      <c r="B414" s="255" t="s">
        <v>1243</v>
      </c>
      <c r="C414" s="256">
        <v>33.863188707198397</v>
      </c>
      <c r="D414" s="256">
        <v>11.523522681069</v>
      </c>
      <c r="E414" s="256">
        <v>3.0130325004194298</v>
      </c>
      <c r="F414" s="256">
        <v>35.938045230172399</v>
      </c>
      <c r="G414" s="256">
        <v>444.05382657277198</v>
      </c>
    </row>
    <row r="415" spans="2:7" x14ac:dyDescent="0.2">
      <c r="B415" s="255" t="s">
        <v>1244</v>
      </c>
      <c r="C415" s="256">
        <v>32.592093225754702</v>
      </c>
      <c r="D415" s="256">
        <v>10.3147179218938</v>
      </c>
      <c r="E415" s="256">
        <v>4.7911087445582599</v>
      </c>
      <c r="F415" s="256">
        <v>36.7290294010878</v>
      </c>
      <c r="G415" s="256">
        <v>493.18126139071802</v>
      </c>
    </row>
    <row r="416" spans="2:7" x14ac:dyDescent="0.2">
      <c r="B416" s="255" t="s">
        <v>1245</v>
      </c>
      <c r="C416" s="256">
        <v>32.381034590963402</v>
      </c>
      <c r="D416" s="256">
        <v>12.4331285297334</v>
      </c>
      <c r="E416" s="256">
        <v>4.3340014443413599</v>
      </c>
      <c r="F416" s="256">
        <v>37.626906802047799</v>
      </c>
      <c r="G416" s="256">
        <v>532.72480546290399</v>
      </c>
    </row>
    <row r="417" spans="2:7" x14ac:dyDescent="0.2">
      <c r="B417" s="255" t="s">
        <v>1246</v>
      </c>
      <c r="C417" s="256">
        <v>31.5171218025062</v>
      </c>
      <c r="D417" s="256">
        <v>10.7451885541828</v>
      </c>
      <c r="E417" s="256">
        <v>1.42882387682826</v>
      </c>
      <c r="F417" s="256">
        <v>38.7912346868996</v>
      </c>
      <c r="G417" s="256">
        <v>275.91842065038497</v>
      </c>
    </row>
    <row r="418" spans="2:7" x14ac:dyDescent="0.2">
      <c r="B418" s="255" t="s">
        <v>1247</v>
      </c>
      <c r="C418" s="256">
        <v>33.454301926040102</v>
      </c>
      <c r="D418" s="256">
        <v>11.016755636715001</v>
      </c>
      <c r="E418" s="256">
        <v>4.1370003881710602</v>
      </c>
      <c r="F418" s="256">
        <v>37.6373109611636</v>
      </c>
      <c r="G418" s="256">
        <v>511.03878605116103</v>
      </c>
    </row>
    <row r="419" spans="2:7" x14ac:dyDescent="0.2">
      <c r="B419" s="255" t="s">
        <v>1248</v>
      </c>
      <c r="C419" s="256">
        <v>32.215527419989101</v>
      </c>
      <c r="D419" s="256">
        <v>12.216854693359799</v>
      </c>
      <c r="E419" s="256">
        <v>2.91053082249248</v>
      </c>
      <c r="F419" s="256">
        <v>36.953959701104203</v>
      </c>
      <c r="G419" s="256">
        <v>438.41774201146802</v>
      </c>
    </row>
    <row r="420" spans="2:7" x14ac:dyDescent="0.2">
      <c r="B420" s="255" t="s">
        <v>1249</v>
      </c>
      <c r="C420" s="256">
        <v>31.673915503274898</v>
      </c>
      <c r="D420" s="256">
        <v>12.3291470214188</v>
      </c>
      <c r="E420" s="256">
        <v>3.9824623189556299</v>
      </c>
      <c r="F420" s="256">
        <v>37.074371067065101</v>
      </c>
      <c r="G420" s="256">
        <v>475.72506790988098</v>
      </c>
    </row>
    <row r="421" spans="2:7" x14ac:dyDescent="0.2">
      <c r="B421" s="255" t="s">
        <v>1250</v>
      </c>
      <c r="C421" s="256">
        <v>33.717554613005099</v>
      </c>
      <c r="D421" s="256">
        <v>10.806966067774701</v>
      </c>
      <c r="E421" s="256">
        <v>3.7012292170202699</v>
      </c>
      <c r="F421" s="256">
        <v>36.012317230452098</v>
      </c>
      <c r="G421" s="256">
        <v>483.54319386538799</v>
      </c>
    </row>
    <row r="422" spans="2:7" x14ac:dyDescent="0.2">
      <c r="B422" s="255" t="s">
        <v>1251</v>
      </c>
      <c r="C422" s="256">
        <v>33.215471574760301</v>
      </c>
      <c r="D422" s="256">
        <v>12.135101396955699</v>
      </c>
      <c r="E422" s="256">
        <v>5.8405058759314201</v>
      </c>
      <c r="F422" s="256">
        <v>37.142093689339603</v>
      </c>
      <c r="G422" s="256">
        <v>663.80369327550795</v>
      </c>
    </row>
    <row r="423" spans="2:7" x14ac:dyDescent="0.2">
      <c r="B423" s="255" t="s">
        <v>1252</v>
      </c>
      <c r="C423" s="256">
        <v>31.5741380228732</v>
      </c>
      <c r="D423" s="256">
        <v>12.941555729902401</v>
      </c>
      <c r="E423" s="256">
        <v>4.5603960673436399</v>
      </c>
      <c r="F423" s="256">
        <v>36.7252768255712</v>
      </c>
      <c r="G423" s="256">
        <v>544.40927216058606</v>
      </c>
    </row>
    <row r="424" spans="2:7" x14ac:dyDescent="0.2">
      <c r="B424" s="255" t="s">
        <v>1253</v>
      </c>
      <c r="C424" s="256">
        <v>33.894570388701297</v>
      </c>
      <c r="D424" s="256">
        <v>13.300299363336499</v>
      </c>
      <c r="E424" s="256">
        <v>4.4900020655598301</v>
      </c>
      <c r="F424" s="256">
        <v>36.393683855020697</v>
      </c>
      <c r="G424" s="256">
        <v>630.15672816705001</v>
      </c>
    </row>
    <row r="425" spans="2:7" x14ac:dyDescent="0.2">
      <c r="B425" s="255" t="s">
        <v>1254</v>
      </c>
      <c r="C425" s="256">
        <v>33.1286926864314</v>
      </c>
      <c r="D425" s="256">
        <v>10.3984577130856</v>
      </c>
      <c r="E425" s="256">
        <v>3.859817998874</v>
      </c>
      <c r="F425" s="256">
        <v>36.683392998078602</v>
      </c>
      <c r="G425" s="256">
        <v>461.11224843060899</v>
      </c>
    </row>
    <row r="426" spans="2:7" x14ac:dyDescent="0.2">
      <c r="B426" s="255" t="s">
        <v>1255</v>
      </c>
      <c r="C426" s="256">
        <v>34.370327046164299</v>
      </c>
      <c r="D426" s="256">
        <v>11.887800415780999</v>
      </c>
      <c r="E426" s="256">
        <v>3.0466201888222302</v>
      </c>
      <c r="F426" s="256">
        <v>37.861447259323903</v>
      </c>
      <c r="G426" s="256">
        <v>491.91150509634502</v>
      </c>
    </row>
    <row r="427" spans="2:7" x14ac:dyDescent="0.2">
      <c r="B427" s="255" t="s">
        <v>1256</v>
      </c>
      <c r="C427" s="256">
        <v>34.080260091733997</v>
      </c>
      <c r="D427" s="256">
        <v>11.5914397031365</v>
      </c>
      <c r="E427" s="256">
        <v>4.6528544461367698</v>
      </c>
      <c r="F427" s="256">
        <v>36.456898410524303</v>
      </c>
      <c r="G427" s="256">
        <v>574.41568960798804</v>
      </c>
    </row>
    <row r="428" spans="2:7" x14ac:dyDescent="0.2">
      <c r="B428" s="255" t="s">
        <v>1257</v>
      </c>
      <c r="C428" s="256">
        <v>31.425226880854801</v>
      </c>
      <c r="D428" s="256">
        <v>13.2714750425246</v>
      </c>
      <c r="E428" s="256">
        <v>4.0221029095289396</v>
      </c>
      <c r="F428" s="256">
        <v>37.239846610976301</v>
      </c>
      <c r="G428" s="256">
        <v>530.76671865476203</v>
      </c>
    </row>
    <row r="429" spans="2:7" x14ac:dyDescent="0.2">
      <c r="B429" s="255" t="s">
        <v>1258</v>
      </c>
      <c r="C429" s="256">
        <v>33.625307264576598</v>
      </c>
      <c r="D429" s="256">
        <v>12.988220598633101</v>
      </c>
      <c r="E429" s="256">
        <v>3.96941775910773</v>
      </c>
      <c r="F429" s="256">
        <v>39.6725909559418</v>
      </c>
      <c r="G429" s="256">
        <v>581.79879767703096</v>
      </c>
    </row>
    <row r="430" spans="2:7" x14ac:dyDescent="0.2">
      <c r="B430" s="255" t="s">
        <v>1259</v>
      </c>
      <c r="C430" s="256">
        <v>31.862741109000101</v>
      </c>
      <c r="D430" s="256">
        <v>14.0398672625219</v>
      </c>
      <c r="E430" s="256">
        <v>3.73822517332533</v>
      </c>
      <c r="F430" s="256">
        <v>37.022268985912298</v>
      </c>
      <c r="G430" s="256">
        <v>556.29814117404601</v>
      </c>
    </row>
    <row r="431" spans="2:7" x14ac:dyDescent="0.2">
      <c r="B431" s="255" t="s">
        <v>1260</v>
      </c>
      <c r="C431" s="256">
        <v>33.2925873073007</v>
      </c>
      <c r="D431" s="256">
        <v>11.906507762219899</v>
      </c>
      <c r="E431" s="256">
        <v>3.3766874995360299</v>
      </c>
      <c r="F431" s="256">
        <v>38.422865293411199</v>
      </c>
      <c r="G431" s="256">
        <v>502.132789227253</v>
      </c>
    </row>
    <row r="432" spans="2:7" x14ac:dyDescent="0.2">
      <c r="B432" s="255" t="s">
        <v>1261</v>
      </c>
      <c r="C432" s="256">
        <v>33.749227770813299</v>
      </c>
      <c r="D432" s="256">
        <v>11.1371403023106</v>
      </c>
      <c r="E432" s="256">
        <v>4.5955227086013197</v>
      </c>
      <c r="F432" s="256">
        <v>38.401373689534203</v>
      </c>
      <c r="G432" s="256">
        <v>556.18636886878801</v>
      </c>
    </row>
    <row r="433" spans="2:7" x14ac:dyDescent="0.2">
      <c r="B433" s="255" t="s">
        <v>1262</v>
      </c>
      <c r="C433" s="256">
        <v>34.144968987239402</v>
      </c>
      <c r="D433" s="256">
        <v>12.9026648891039</v>
      </c>
      <c r="E433" s="256">
        <v>2.2239934582520502</v>
      </c>
      <c r="F433" s="256">
        <v>36.6111987757603</v>
      </c>
      <c r="G433" s="256">
        <v>475.07162989966099</v>
      </c>
    </row>
    <row r="434" spans="2:7" x14ac:dyDescent="0.2">
      <c r="B434" s="255" t="s">
        <v>1263</v>
      </c>
      <c r="C434" s="256">
        <v>31.123974349911901</v>
      </c>
      <c r="D434" s="256">
        <v>12.386516256494801</v>
      </c>
      <c r="E434" s="256">
        <v>4.2884867708857302</v>
      </c>
      <c r="F434" s="256">
        <v>35.632112215510404</v>
      </c>
      <c r="G434" s="256">
        <v>486.94705383976498</v>
      </c>
    </row>
    <row r="435" spans="2:7" x14ac:dyDescent="0.2">
      <c r="B435" s="255" t="s">
        <v>1264</v>
      </c>
      <c r="C435" s="256">
        <v>34.278247879997203</v>
      </c>
      <c r="D435" s="256">
        <v>11.822721745594301</v>
      </c>
      <c r="E435" s="256">
        <v>2.1173825415272498</v>
      </c>
      <c r="F435" s="256">
        <v>36.308545294390299</v>
      </c>
      <c r="G435" s="256">
        <v>434.14420202629799</v>
      </c>
    </row>
    <row r="436" spans="2:7" x14ac:dyDescent="0.2">
      <c r="B436" s="255" t="s">
        <v>1265</v>
      </c>
      <c r="C436" s="256">
        <v>33.666615683451298</v>
      </c>
      <c r="D436" s="256">
        <v>10.985763785121501</v>
      </c>
      <c r="E436" s="256">
        <v>0.93649759731832605</v>
      </c>
      <c r="F436" s="256">
        <v>36.352502769381097</v>
      </c>
      <c r="G436" s="256">
        <v>304.13559157885499</v>
      </c>
    </row>
    <row r="437" spans="2:7" x14ac:dyDescent="0.2">
      <c r="B437" s="255" t="s">
        <v>1266</v>
      </c>
      <c r="C437" s="256">
        <v>32.259973265557001</v>
      </c>
      <c r="D437" s="256">
        <v>14.132893457553299</v>
      </c>
      <c r="E437" s="256">
        <v>3.7620704427115599</v>
      </c>
      <c r="F437" s="256">
        <v>37.023479236405699</v>
      </c>
      <c r="G437" s="256">
        <v>571.21600483494501</v>
      </c>
    </row>
    <row r="438" spans="2:7" x14ac:dyDescent="0.2">
      <c r="B438" s="255" t="s">
        <v>1267</v>
      </c>
      <c r="C438" s="256">
        <v>35.4331653005787</v>
      </c>
      <c r="D438" s="256">
        <v>11.9122104799005</v>
      </c>
      <c r="E438" s="256">
        <v>4.0009635864601201</v>
      </c>
      <c r="F438" s="256">
        <v>36.089643657666997</v>
      </c>
      <c r="G438" s="256">
        <v>583.07963566205694</v>
      </c>
    </row>
    <row r="439" spans="2:7" x14ac:dyDescent="0.2">
      <c r="B439" s="255" t="s">
        <v>1268</v>
      </c>
      <c r="C439" s="256">
        <v>31.967320947882399</v>
      </c>
      <c r="D439" s="256">
        <v>11.481587147836199</v>
      </c>
      <c r="E439" s="256">
        <v>3.5325171645393501</v>
      </c>
      <c r="F439" s="256">
        <v>39.240964841643503</v>
      </c>
      <c r="G439" s="256">
        <v>445.74984123965203</v>
      </c>
    </row>
    <row r="440" spans="2:7" x14ac:dyDescent="0.2">
      <c r="B440" s="255" t="s">
        <v>1269</v>
      </c>
      <c r="C440" s="256">
        <v>32.149060522105898</v>
      </c>
      <c r="D440" s="256">
        <v>10.047314735071099</v>
      </c>
      <c r="E440" s="256">
        <v>3.5350884276189398</v>
      </c>
      <c r="F440" s="256">
        <v>37.181447310649801</v>
      </c>
      <c r="G440" s="256">
        <v>392.99225591403001</v>
      </c>
    </row>
    <row r="441" spans="2:7" x14ac:dyDescent="0.2">
      <c r="B441" s="255" t="s">
        <v>1270</v>
      </c>
      <c r="C441" s="256">
        <v>33.918844177834004</v>
      </c>
      <c r="D441" s="256">
        <v>12.428736927868201</v>
      </c>
      <c r="E441" s="256">
        <v>4.1582146526641903</v>
      </c>
      <c r="F441" s="256">
        <v>37.305361879285996</v>
      </c>
      <c r="G441" s="256">
        <v>565.99436340152602</v>
      </c>
    </row>
    <row r="442" spans="2:7" x14ac:dyDescent="0.2">
      <c r="B442" s="255" t="s">
        <v>1271</v>
      </c>
      <c r="C442" s="256">
        <v>33.200616341404498</v>
      </c>
      <c r="D442" s="256">
        <v>11.9659802667924</v>
      </c>
      <c r="E442" s="256">
        <v>3.5490360574269699</v>
      </c>
      <c r="F442" s="256">
        <v>36.831535850846898</v>
      </c>
      <c r="G442" s="256">
        <v>499.14015244905301</v>
      </c>
    </row>
    <row r="443" spans="2:7" x14ac:dyDescent="0.2">
      <c r="B443" s="255" t="s">
        <v>1272</v>
      </c>
      <c r="C443" s="256">
        <v>32.536774897548</v>
      </c>
      <c r="D443" s="256">
        <v>11.1213660605094</v>
      </c>
      <c r="E443" s="256">
        <v>4.1292546880945302</v>
      </c>
      <c r="F443" s="256">
        <v>36.979372373456499</v>
      </c>
      <c r="G443" s="256">
        <v>510.53942169962801</v>
      </c>
    </row>
    <row r="444" spans="2:7" x14ac:dyDescent="0.2">
      <c r="B444" s="255" t="s">
        <v>1273</v>
      </c>
      <c r="C444" s="256">
        <v>34.0836633016294</v>
      </c>
      <c r="D444" s="256">
        <v>8.6683495171013192</v>
      </c>
      <c r="E444" s="256">
        <v>2.2524459633808398</v>
      </c>
      <c r="F444" s="256">
        <v>35.906756365793001</v>
      </c>
      <c r="G444" s="256">
        <v>308.52774655803302</v>
      </c>
    </row>
    <row r="445" spans="2:7" x14ac:dyDescent="0.2">
      <c r="B445" s="255" t="s">
        <v>1274</v>
      </c>
      <c r="C445" s="256">
        <v>33.025020138575798</v>
      </c>
      <c r="D445" s="256">
        <v>12.5042198076752</v>
      </c>
      <c r="E445" s="256">
        <v>4.0513824653751804</v>
      </c>
      <c r="F445" s="256">
        <v>37.645838788013997</v>
      </c>
      <c r="G445" s="256">
        <v>561.516531979089</v>
      </c>
    </row>
    <row r="446" spans="2:7" x14ac:dyDescent="0.2">
      <c r="B446" s="255" t="s">
        <v>1275</v>
      </c>
      <c r="C446" s="256">
        <v>31.2681042107507</v>
      </c>
      <c r="D446" s="256">
        <v>12.1325091116415</v>
      </c>
      <c r="E446" s="256">
        <v>3.07207614148688</v>
      </c>
      <c r="F446" s="256">
        <v>35.4567981489283</v>
      </c>
      <c r="G446" s="256">
        <v>423.47053317382301</v>
      </c>
    </row>
    <row r="447" spans="2:7" x14ac:dyDescent="0.2">
      <c r="B447" s="255" t="s">
        <v>1276</v>
      </c>
      <c r="C447" s="256">
        <v>32.212923830057903</v>
      </c>
      <c r="D447" s="256">
        <v>11.732991461588</v>
      </c>
      <c r="E447" s="256">
        <v>4.3318630267510798</v>
      </c>
      <c r="F447" s="256">
        <v>35.633953947400698</v>
      </c>
      <c r="G447" s="256">
        <v>513.15311185306598</v>
      </c>
    </row>
    <row r="448" spans="2:7" x14ac:dyDescent="0.2">
      <c r="B448" s="255" t="s">
        <v>1277</v>
      </c>
      <c r="C448" s="256">
        <v>33.499506100675497</v>
      </c>
      <c r="D448" s="256">
        <v>11.946590884981701</v>
      </c>
      <c r="E448" s="256">
        <v>3.9378626431801602</v>
      </c>
      <c r="F448" s="256">
        <v>36.486325072393399</v>
      </c>
      <c r="G448" s="256">
        <v>529.19451886495699</v>
      </c>
    </row>
    <row r="449" spans="2:7" x14ac:dyDescent="0.2">
      <c r="B449" s="255" t="s">
        <v>1278</v>
      </c>
      <c r="C449" s="256">
        <v>32.904853667353898</v>
      </c>
      <c r="D449" s="256">
        <v>12.5561076169381</v>
      </c>
      <c r="E449" s="256">
        <v>0.26990108998427398</v>
      </c>
      <c r="F449" s="256">
        <v>37.805509432449099</v>
      </c>
      <c r="G449" s="256">
        <v>314.43851829510601</v>
      </c>
    </row>
    <row r="450" spans="2:7" x14ac:dyDescent="0.2">
      <c r="B450" s="255" t="s">
        <v>1279</v>
      </c>
      <c r="C450" s="256">
        <v>32.204654645678502</v>
      </c>
      <c r="D450" s="256">
        <v>12.480701517118099</v>
      </c>
      <c r="E450" s="256">
        <v>3.2794662600655999</v>
      </c>
      <c r="F450" s="256">
        <v>37.680287608367898</v>
      </c>
      <c r="G450" s="256">
        <v>478.58428600834202</v>
      </c>
    </row>
    <row r="451" spans="2:7" x14ac:dyDescent="0.2">
      <c r="B451" s="255" t="s">
        <v>1280</v>
      </c>
      <c r="C451" s="256">
        <v>32.675154508448202</v>
      </c>
      <c r="D451" s="256">
        <v>12.5941940661911</v>
      </c>
      <c r="E451" s="256">
        <v>2.5717778354776502</v>
      </c>
      <c r="F451" s="256">
        <v>37.683875373646998</v>
      </c>
      <c r="G451" s="256">
        <v>444.58216497865197</v>
      </c>
    </row>
    <row r="452" spans="2:7" x14ac:dyDescent="0.2">
      <c r="B452" s="255" t="s">
        <v>1281</v>
      </c>
      <c r="C452" s="256">
        <v>32.998387662429003</v>
      </c>
      <c r="D452" s="256">
        <v>10.9468419395868</v>
      </c>
      <c r="E452" s="256">
        <v>3.8260306175375098</v>
      </c>
      <c r="F452" s="256">
        <v>37.647808055270602</v>
      </c>
      <c r="G452" s="256">
        <v>475.01540708775002</v>
      </c>
    </row>
    <row r="453" spans="2:7" x14ac:dyDescent="0.2">
      <c r="B453" s="255" t="s">
        <v>1282</v>
      </c>
      <c r="C453" s="256">
        <v>33.9431185791017</v>
      </c>
      <c r="D453" s="256">
        <v>11.484198693786</v>
      </c>
      <c r="E453" s="256">
        <v>2.4024538334142198</v>
      </c>
      <c r="F453" s="256">
        <v>36.839365832818203</v>
      </c>
      <c r="G453" s="256">
        <v>436.72055585621803</v>
      </c>
    </row>
    <row r="454" spans="2:7" x14ac:dyDescent="0.2">
      <c r="B454" s="255" t="s">
        <v>1283</v>
      </c>
      <c r="C454" s="256">
        <v>33.5521083634086</v>
      </c>
      <c r="D454" s="256">
        <v>11.120870867123701</v>
      </c>
      <c r="E454" s="256">
        <v>4.0278138419170899</v>
      </c>
      <c r="F454" s="256">
        <v>36.808376059487898</v>
      </c>
      <c r="G454" s="256">
        <v>521.19531053180003</v>
      </c>
    </row>
    <row r="455" spans="2:7" x14ac:dyDescent="0.2">
      <c r="B455" s="255" t="s">
        <v>1284</v>
      </c>
      <c r="C455" s="256">
        <v>33.676830868142602</v>
      </c>
      <c r="D455" s="256">
        <v>10.971392430875399</v>
      </c>
      <c r="E455" s="256">
        <v>3.62933991526819</v>
      </c>
      <c r="F455" s="256">
        <v>37.722367110942599</v>
      </c>
      <c r="G455" s="256">
        <v>478.18305971187903</v>
      </c>
    </row>
    <row r="456" spans="2:7" x14ac:dyDescent="0.2">
      <c r="B456" s="255" t="s">
        <v>1285</v>
      </c>
      <c r="C456" s="256">
        <v>32.641946365588097</v>
      </c>
      <c r="D456" s="256">
        <v>11.588948579712399</v>
      </c>
      <c r="E456" s="256">
        <v>3.1896099418797399</v>
      </c>
      <c r="F456" s="256">
        <v>36.322140916901297</v>
      </c>
      <c r="G456" s="256">
        <v>432.48116855701699</v>
      </c>
    </row>
    <row r="457" spans="2:7" x14ac:dyDescent="0.2">
      <c r="B457" s="255" t="s">
        <v>1286</v>
      </c>
      <c r="C457" s="256">
        <v>33.421212181722602</v>
      </c>
      <c r="D457" s="256">
        <v>10.7066415213077</v>
      </c>
      <c r="E457" s="256">
        <v>3.3939750434342901</v>
      </c>
      <c r="F457" s="256">
        <v>35.766153500383702</v>
      </c>
      <c r="G457" s="256">
        <v>438.30370784642901</v>
      </c>
    </row>
    <row r="458" spans="2:7" x14ac:dyDescent="0.2">
      <c r="B458" s="255" t="s">
        <v>1287</v>
      </c>
      <c r="C458" s="256">
        <v>32.767076081229199</v>
      </c>
      <c r="D458" s="256">
        <v>11.076259340929701</v>
      </c>
      <c r="E458" s="256">
        <v>2.57494847002507</v>
      </c>
      <c r="F458" s="256">
        <v>34.779750502032599</v>
      </c>
      <c r="G458" s="256">
        <v>388.94054879219402</v>
      </c>
    </row>
    <row r="459" spans="2:7" x14ac:dyDescent="0.2">
      <c r="B459" s="255" t="s">
        <v>1288</v>
      </c>
      <c r="C459" s="256">
        <v>33.119954428338097</v>
      </c>
      <c r="D459" s="256">
        <v>12.9532625421917</v>
      </c>
      <c r="E459" s="256">
        <v>3.47202138003437</v>
      </c>
      <c r="F459" s="256">
        <v>37.034279582079698</v>
      </c>
      <c r="G459" s="256">
        <v>534.77148494616699</v>
      </c>
    </row>
    <row r="460" spans="2:7" x14ac:dyDescent="0.2">
      <c r="B460" s="255" t="s">
        <v>1289</v>
      </c>
      <c r="C460" s="256">
        <v>35.371876092324399</v>
      </c>
      <c r="D460" s="256">
        <v>10.5724666001061</v>
      </c>
      <c r="E460" s="256">
        <v>4.1983490608143699</v>
      </c>
      <c r="F460" s="256">
        <v>36.8621833463435</v>
      </c>
      <c r="G460" s="256">
        <v>537.91575292130506</v>
      </c>
    </row>
    <row r="461" spans="2:7" x14ac:dyDescent="0.2">
      <c r="B461" s="255" t="s">
        <v>1290</v>
      </c>
      <c r="C461" s="256">
        <v>33.976082580037797</v>
      </c>
      <c r="D461" s="256">
        <v>11.658036814224101</v>
      </c>
      <c r="E461" s="256">
        <v>2.0863481466096601</v>
      </c>
      <c r="F461" s="256">
        <v>37.425278680067898</v>
      </c>
      <c r="G461" s="256">
        <v>407.87637822049697</v>
      </c>
    </row>
    <row r="462" spans="2:7" x14ac:dyDescent="0.2">
      <c r="B462" s="255" t="s">
        <v>1291</v>
      </c>
      <c r="C462" s="256">
        <v>34.034163531060699</v>
      </c>
      <c r="D462" s="256">
        <v>13.5925126579462</v>
      </c>
      <c r="E462" s="256">
        <v>3.6059339177330698</v>
      </c>
      <c r="F462" s="256">
        <v>36.838656786348402</v>
      </c>
      <c r="G462" s="256">
        <v>618.84597042396501</v>
      </c>
    </row>
    <row r="463" spans="2:7" x14ac:dyDescent="0.2">
      <c r="B463" s="255" t="s">
        <v>1292</v>
      </c>
      <c r="C463" s="256">
        <v>32.770492158549303</v>
      </c>
      <c r="D463" s="256">
        <v>11.371767361248899</v>
      </c>
      <c r="E463" s="256">
        <v>4.0343861303574604</v>
      </c>
      <c r="F463" s="256">
        <v>35.261498116262402</v>
      </c>
      <c r="G463" s="256">
        <v>502.77107456549601</v>
      </c>
    </row>
    <row r="464" spans="2:7" x14ac:dyDescent="0.2">
      <c r="B464" s="255" t="s">
        <v>1293</v>
      </c>
      <c r="C464" s="256">
        <v>33.503810381743499</v>
      </c>
      <c r="D464" s="256">
        <v>11.233414953540899</v>
      </c>
      <c r="E464" s="256">
        <v>2.3205502498884498</v>
      </c>
      <c r="F464" s="256">
        <v>37.211152581351101</v>
      </c>
      <c r="G464" s="256">
        <v>397.42058409645699</v>
      </c>
    </row>
    <row r="465" spans="2:7" x14ac:dyDescent="0.2">
      <c r="B465" s="255" t="s">
        <v>1294</v>
      </c>
      <c r="C465" s="256">
        <v>31.8745516945853</v>
      </c>
      <c r="D465" s="256">
        <v>10.290350765056401</v>
      </c>
      <c r="E465" s="256">
        <v>3.4910933370091501</v>
      </c>
      <c r="F465" s="256">
        <v>36.929761561703302</v>
      </c>
      <c r="G465" s="256">
        <v>392.28524424626698</v>
      </c>
    </row>
    <row r="466" spans="2:7" x14ac:dyDescent="0.2">
      <c r="B466" s="255" t="s">
        <v>1295</v>
      </c>
      <c r="C466" s="256">
        <v>32.533239982654699</v>
      </c>
      <c r="D466" s="256">
        <v>14.121783839255301</v>
      </c>
      <c r="E466" s="256">
        <v>5.32009386378098</v>
      </c>
      <c r="F466" s="256">
        <v>38.406329010114099</v>
      </c>
      <c r="G466" s="256">
        <v>689.23569976169495</v>
      </c>
    </row>
    <row r="467" spans="2:7" x14ac:dyDescent="0.2">
      <c r="B467" s="255" t="s">
        <v>1296</v>
      </c>
      <c r="C467" s="256">
        <v>34.8513141658647</v>
      </c>
      <c r="D467" s="256">
        <v>12.415541963333601</v>
      </c>
      <c r="E467" s="256">
        <v>3.1305384624648398</v>
      </c>
      <c r="F467" s="256">
        <v>37.672322484249499</v>
      </c>
      <c r="G467" s="256">
        <v>543.13262628916902</v>
      </c>
    </row>
    <row r="468" spans="2:7" x14ac:dyDescent="0.2">
      <c r="B468" s="255" t="s">
        <v>1297</v>
      </c>
      <c r="C468" s="256">
        <v>34.211461281497897</v>
      </c>
      <c r="D468" s="256">
        <v>10.7702489174433</v>
      </c>
      <c r="E468" s="256">
        <v>4.98520497086401</v>
      </c>
      <c r="F468" s="256">
        <v>34.649800047407098</v>
      </c>
      <c r="G468" s="256">
        <v>577.73602485122694</v>
      </c>
    </row>
    <row r="469" spans="2:7" x14ac:dyDescent="0.2">
      <c r="B469" s="255" t="s">
        <v>1298</v>
      </c>
      <c r="C469" s="256">
        <v>33.459619317529601</v>
      </c>
      <c r="D469" s="256">
        <v>12.664390524735101</v>
      </c>
      <c r="E469" s="256">
        <v>1.72696204318851</v>
      </c>
      <c r="F469" s="256">
        <v>36.366843247010699</v>
      </c>
      <c r="G469" s="256">
        <v>436.58074034754799</v>
      </c>
    </row>
    <row r="470" spans="2:7" x14ac:dyDescent="0.2">
      <c r="B470" s="255" t="s">
        <v>1299</v>
      </c>
      <c r="C470" s="256">
        <v>34.2005394093189</v>
      </c>
      <c r="D470" s="256">
        <v>12.6678088753872</v>
      </c>
      <c r="E470" s="256">
        <v>3.7016222869142301</v>
      </c>
      <c r="F470" s="256">
        <v>37.4870492485516</v>
      </c>
      <c r="G470" s="256">
        <v>553.99467359126902</v>
      </c>
    </row>
    <row r="471" spans="2:7" x14ac:dyDescent="0.2">
      <c r="B471" s="255" t="s">
        <v>1300</v>
      </c>
      <c r="C471" s="256">
        <v>31.169506798711499</v>
      </c>
      <c r="D471" s="256">
        <v>13.9701810741304</v>
      </c>
      <c r="E471" s="256">
        <v>1.78517394488796</v>
      </c>
      <c r="F471" s="256">
        <v>36.673952738564203</v>
      </c>
      <c r="G471" s="256">
        <v>427.35653080229201</v>
      </c>
    </row>
    <row r="472" spans="2:7" x14ac:dyDescent="0.2">
      <c r="B472" s="255" t="s">
        <v>1301</v>
      </c>
      <c r="C472" s="256">
        <v>32.518196813999197</v>
      </c>
      <c r="D472" s="256">
        <v>11.509253453525</v>
      </c>
      <c r="E472" s="256">
        <v>3.0226757598626501</v>
      </c>
      <c r="F472" s="256">
        <v>36.599289087393402</v>
      </c>
      <c r="G472" s="256">
        <v>424.72877392910198</v>
      </c>
    </row>
    <row r="473" spans="2:7" x14ac:dyDescent="0.2">
      <c r="B473" s="255" t="s">
        <v>1302</v>
      </c>
      <c r="C473" s="256">
        <v>34.523019620716298</v>
      </c>
      <c r="D473" s="256">
        <v>11.405770450141</v>
      </c>
      <c r="E473" s="256">
        <v>4.04124496912927</v>
      </c>
      <c r="F473" s="256">
        <v>36.378271013194201</v>
      </c>
      <c r="G473" s="256">
        <v>541.04983095943498</v>
      </c>
    </row>
    <row r="474" spans="2:7" x14ac:dyDescent="0.2">
      <c r="B474" s="255" t="s">
        <v>1303</v>
      </c>
      <c r="C474" s="256">
        <v>33.665990321995402</v>
      </c>
      <c r="D474" s="256">
        <v>12.2637176760343</v>
      </c>
      <c r="E474" s="256">
        <v>3.1395269350428698</v>
      </c>
      <c r="F474" s="256">
        <v>38.860234430326599</v>
      </c>
      <c r="G474" s="256">
        <v>469.38314617236102</v>
      </c>
    </row>
    <row r="475" spans="2:7" x14ac:dyDescent="0.2">
      <c r="B475" s="255" t="s">
        <v>1304</v>
      </c>
      <c r="C475" s="256">
        <v>31.6098395733896</v>
      </c>
      <c r="D475" s="256">
        <v>12.710701300459201</v>
      </c>
      <c r="E475" s="256">
        <v>2.5628188108032299</v>
      </c>
      <c r="F475" s="256">
        <v>36.166463391921397</v>
      </c>
      <c r="G475" s="256">
        <v>444.54554965110799</v>
      </c>
    </row>
    <row r="476" spans="2:7" x14ac:dyDescent="0.2">
      <c r="B476" s="255" t="s">
        <v>1305</v>
      </c>
      <c r="C476" s="256">
        <v>33.700885539019701</v>
      </c>
      <c r="D476" s="256">
        <v>13.4715776719489</v>
      </c>
      <c r="E476" s="256">
        <v>2.3790764968915301</v>
      </c>
      <c r="F476" s="256">
        <v>37.071643198252403</v>
      </c>
      <c r="G476" s="256">
        <v>492.556833700477</v>
      </c>
    </row>
    <row r="477" spans="2:7" x14ac:dyDescent="0.2">
      <c r="B477" s="255" t="s">
        <v>1306</v>
      </c>
      <c r="C477" s="256">
        <v>33.811733406217201</v>
      </c>
      <c r="D477" s="256">
        <v>11.1868087186437</v>
      </c>
      <c r="E477" s="256">
        <v>4.3019964993547504</v>
      </c>
      <c r="F477" s="256">
        <v>36.2988930782357</v>
      </c>
      <c r="G477" s="256">
        <v>535.32161008501203</v>
      </c>
    </row>
    <row r="478" spans="2:7" x14ac:dyDescent="0.2">
      <c r="B478" s="255" t="s">
        <v>1307</v>
      </c>
      <c r="C478" s="256">
        <v>34.336677223146999</v>
      </c>
      <c r="D478" s="256">
        <v>11.246812606011501</v>
      </c>
      <c r="E478" s="256">
        <v>2.0947616690074802</v>
      </c>
      <c r="F478" s="256">
        <v>38.682583784082901</v>
      </c>
      <c r="G478" s="256">
        <v>408.958335940616</v>
      </c>
    </row>
    <row r="479" spans="2:7" x14ac:dyDescent="0.2">
      <c r="B479" s="255" t="s">
        <v>1308</v>
      </c>
      <c r="C479" s="256">
        <v>31.061325156716102</v>
      </c>
      <c r="D479" s="256">
        <v>12.357638107209</v>
      </c>
      <c r="E479" s="256">
        <v>4.0893308412359497</v>
      </c>
      <c r="F479" s="256">
        <v>36.166041633401399</v>
      </c>
      <c r="G479" s="256">
        <v>487.55545805790098</v>
      </c>
    </row>
    <row r="480" spans="2:7" x14ac:dyDescent="0.2">
      <c r="B480" s="255" t="s">
        <v>1309</v>
      </c>
      <c r="C480" s="256">
        <v>33.0697682992867</v>
      </c>
      <c r="D480" s="256">
        <v>11.7643259586581</v>
      </c>
      <c r="E480" s="256">
        <v>3.5160510174718298</v>
      </c>
      <c r="F480" s="256">
        <v>36.875025808917698</v>
      </c>
      <c r="G480" s="256">
        <v>487.64623174384099</v>
      </c>
    </row>
    <row r="481" spans="2:7" x14ac:dyDescent="0.2">
      <c r="B481" s="255" t="s">
        <v>1310</v>
      </c>
      <c r="C481" s="256">
        <v>34.606242452617799</v>
      </c>
      <c r="D481" s="256">
        <v>11.7618838036817</v>
      </c>
      <c r="E481" s="256">
        <v>1.8208106181524399</v>
      </c>
      <c r="F481" s="256">
        <v>38.126519797930499</v>
      </c>
      <c r="G481" s="256">
        <v>402.16712222372502</v>
      </c>
    </row>
    <row r="482" spans="2:7" x14ac:dyDescent="0.2">
      <c r="B482" s="255" t="s">
        <v>1311</v>
      </c>
      <c r="C482" s="256">
        <v>34.238241911920198</v>
      </c>
      <c r="D482" s="256">
        <v>11.5503001108659</v>
      </c>
      <c r="E482" s="256">
        <v>4.1831436617261204</v>
      </c>
      <c r="F482" s="256">
        <v>35.769329630500202</v>
      </c>
      <c r="G482" s="256">
        <v>551.02300170278204</v>
      </c>
    </row>
    <row r="483" spans="2:7" x14ac:dyDescent="0.2">
      <c r="B483" s="255" t="s">
        <v>1312</v>
      </c>
      <c r="C483" s="256">
        <v>32.047814633139801</v>
      </c>
      <c r="D483" s="256">
        <v>12.4826699249705</v>
      </c>
      <c r="E483" s="256">
        <v>3.39390278806937</v>
      </c>
      <c r="F483" s="256">
        <v>35.536024530304097</v>
      </c>
      <c r="G483" s="256">
        <v>497.38955775884301</v>
      </c>
    </row>
    <row r="484" spans="2:7" x14ac:dyDescent="0.2">
      <c r="B484" s="255" t="s">
        <v>1313</v>
      </c>
      <c r="C484" s="256">
        <v>30.9716756438877</v>
      </c>
      <c r="D484" s="256">
        <v>11.7313642940774</v>
      </c>
      <c r="E484" s="256">
        <v>4.4263640805293099</v>
      </c>
      <c r="F484" s="256">
        <v>36.0745511401689</v>
      </c>
      <c r="G484" s="256">
        <v>494.63860975689198</v>
      </c>
    </row>
    <row r="485" spans="2:7" x14ac:dyDescent="0.2">
      <c r="B485" s="255" t="s">
        <v>1314</v>
      </c>
      <c r="C485" s="256">
        <v>33.606850823118798</v>
      </c>
      <c r="D485" s="256">
        <v>12.2140737458662</v>
      </c>
      <c r="E485" s="256">
        <v>2.9052383614465702</v>
      </c>
      <c r="F485" s="256">
        <v>37.198427822725897</v>
      </c>
      <c r="G485" s="256">
        <v>479.24741678409299</v>
      </c>
    </row>
    <row r="486" spans="2:7" x14ac:dyDescent="0.2">
      <c r="B486" s="255" t="s">
        <v>1315</v>
      </c>
      <c r="C486" s="256">
        <v>33.448125009346498</v>
      </c>
      <c r="D486" s="256">
        <v>11.903756682535899</v>
      </c>
      <c r="E486" s="256">
        <v>2.7827578284994101</v>
      </c>
      <c r="F486" s="256">
        <v>36.8745436046799</v>
      </c>
      <c r="G486" s="256">
        <v>462.65651893471301</v>
      </c>
    </row>
    <row r="487" spans="2:7" x14ac:dyDescent="0.2">
      <c r="B487" s="255" t="s">
        <v>1316</v>
      </c>
      <c r="C487" s="256">
        <v>33.369380938205403</v>
      </c>
      <c r="D487" s="256">
        <v>12.222483941893699</v>
      </c>
      <c r="E487" s="256">
        <v>3.44701779279068</v>
      </c>
      <c r="F487" s="256">
        <v>36.355234883644201</v>
      </c>
      <c r="G487" s="256">
        <v>515.50247966365805</v>
      </c>
    </row>
    <row r="488" spans="2:7" x14ac:dyDescent="0.2">
      <c r="B488" s="255" t="s">
        <v>1317</v>
      </c>
      <c r="C488" s="256">
        <v>33.452295280190299</v>
      </c>
      <c r="D488" s="256">
        <v>12.005916370756101</v>
      </c>
      <c r="E488" s="256">
        <v>4.7122335785097604</v>
      </c>
      <c r="F488" s="256">
        <v>36.534095670892498</v>
      </c>
      <c r="G488" s="256">
        <v>576.47760717031201</v>
      </c>
    </row>
    <row r="489" spans="2:7" x14ac:dyDescent="0.2">
      <c r="B489" s="255" t="s">
        <v>1318</v>
      </c>
      <c r="C489" s="256">
        <v>32.904692444916201</v>
      </c>
      <c r="D489" s="256">
        <v>11.9137451528387</v>
      </c>
      <c r="E489" s="256">
        <v>1.2281124234144201</v>
      </c>
      <c r="F489" s="256">
        <v>36.0586476032204</v>
      </c>
      <c r="G489" s="256">
        <v>357.85798360521898</v>
      </c>
    </row>
    <row r="490" spans="2:7" x14ac:dyDescent="0.2">
      <c r="B490" s="255" t="s">
        <v>1319</v>
      </c>
      <c r="C490" s="256">
        <v>35.630853861098203</v>
      </c>
      <c r="D490" s="256">
        <v>12.125401967944301</v>
      </c>
      <c r="E490" s="256">
        <v>4.0190514268002104</v>
      </c>
      <c r="F490" s="256">
        <v>38.1877636808684</v>
      </c>
      <c r="G490" s="256">
        <v>597.73987887918395</v>
      </c>
    </row>
    <row r="491" spans="2:7" x14ac:dyDescent="0.2">
      <c r="B491" s="255" t="s">
        <v>1320</v>
      </c>
      <c r="C491" s="256">
        <v>32.246349996118902</v>
      </c>
      <c r="D491" s="256">
        <v>11.305551430414701</v>
      </c>
      <c r="E491" s="256">
        <v>1.70738972867573</v>
      </c>
      <c r="F491" s="256">
        <v>37.133126759376303</v>
      </c>
      <c r="G491" s="256">
        <v>327.37795258965201</v>
      </c>
    </row>
    <row r="492" spans="2:7" x14ac:dyDescent="0.2">
      <c r="B492" s="255" t="s">
        <v>1321</v>
      </c>
      <c r="C492" s="256">
        <v>34.695591191118602</v>
      </c>
      <c r="D492" s="256">
        <v>11.6089970708754</v>
      </c>
      <c r="E492" s="256">
        <v>3.1630919310737502</v>
      </c>
      <c r="F492" s="256">
        <v>37.684877275306</v>
      </c>
      <c r="G492" s="256">
        <v>510.40138845250402</v>
      </c>
    </row>
    <row r="493" spans="2:7" x14ac:dyDescent="0.2">
      <c r="B493" s="255" t="s">
        <v>1322</v>
      </c>
      <c r="C493" s="256">
        <v>34.343921908427497</v>
      </c>
      <c r="D493" s="256">
        <v>11.693058197072601</v>
      </c>
      <c r="E493" s="256">
        <v>3.4470928961368901</v>
      </c>
      <c r="F493" s="256">
        <v>36.8129341255014</v>
      </c>
      <c r="G493" s="256">
        <v>510.50147847479701</v>
      </c>
    </row>
    <row r="494" spans="2:7" x14ac:dyDescent="0.2">
      <c r="B494" s="255" t="s">
        <v>1323</v>
      </c>
      <c r="C494" s="256">
        <v>33.6809369496061</v>
      </c>
      <c r="D494" s="256">
        <v>11.2015698846844</v>
      </c>
      <c r="E494" s="256">
        <v>2.2088136780055398</v>
      </c>
      <c r="F494" s="256">
        <v>37.835447727412102</v>
      </c>
      <c r="G494" s="256">
        <v>403.81951983219699</v>
      </c>
    </row>
    <row r="495" spans="2:7" x14ac:dyDescent="0.2">
      <c r="B495" s="255" t="s">
        <v>1324</v>
      </c>
      <c r="C495" s="256">
        <v>32.060914398409999</v>
      </c>
      <c r="D495" s="256">
        <v>12.6254326420539</v>
      </c>
      <c r="E495" s="256">
        <v>5.4123578395513698</v>
      </c>
      <c r="F495" s="256">
        <v>35.539142427504999</v>
      </c>
      <c r="G495" s="256">
        <v>627.60331871301503</v>
      </c>
    </row>
    <row r="496" spans="2:7" x14ac:dyDescent="0.2">
      <c r="B496" s="255" t="s">
        <v>1325</v>
      </c>
      <c r="C496" s="256">
        <v>33.431097102487101</v>
      </c>
      <c r="D496" s="256">
        <v>13.3506316844593</v>
      </c>
      <c r="E496" s="256">
        <v>2.7688519432630998</v>
      </c>
      <c r="F496" s="256">
        <v>37.965971622751297</v>
      </c>
      <c r="G496" s="256">
        <v>510.66179221967201</v>
      </c>
    </row>
    <row r="497" spans="2:7" x14ac:dyDescent="0.2">
      <c r="B497" s="255" t="s">
        <v>1326</v>
      </c>
      <c r="C497" s="256">
        <v>33.237659984367198</v>
      </c>
      <c r="D497" s="256">
        <v>13.566159613087599</v>
      </c>
      <c r="E497" s="256">
        <v>3.74657297310346</v>
      </c>
      <c r="F497" s="256">
        <v>36.417984796396702</v>
      </c>
      <c r="G497" s="256">
        <v>573.84743771622698</v>
      </c>
    </row>
    <row r="498" spans="2:7" x14ac:dyDescent="0.2">
      <c r="B498" s="255" t="s">
        <v>1327</v>
      </c>
      <c r="C498" s="256">
        <v>34.702528972861501</v>
      </c>
      <c r="D498" s="256">
        <v>11.6957362934813</v>
      </c>
      <c r="E498" s="256">
        <v>3.57652591525946</v>
      </c>
      <c r="F498" s="256">
        <v>37.190267710452503</v>
      </c>
      <c r="G498" s="256">
        <v>529.04900412943005</v>
      </c>
    </row>
    <row r="499" spans="2:7" x14ac:dyDescent="0.2">
      <c r="B499" s="255" t="s">
        <v>1328</v>
      </c>
      <c r="C499" s="256">
        <v>32.646776680606798</v>
      </c>
      <c r="D499" s="256">
        <v>11.499409061002</v>
      </c>
      <c r="E499" s="256">
        <v>4.9582644726186897</v>
      </c>
      <c r="F499" s="256">
        <v>38.332576331960396</v>
      </c>
      <c r="G499" s="256">
        <v>551.62014547624699</v>
      </c>
    </row>
    <row r="500" spans="2:7" x14ac:dyDescent="0.2">
      <c r="B500" s="255" t="s">
        <v>1329</v>
      </c>
      <c r="C500" s="256">
        <v>33.322501051305402</v>
      </c>
      <c r="D500" s="256">
        <v>12.391422991118301</v>
      </c>
      <c r="E500" s="256">
        <v>2.3364846681128499</v>
      </c>
      <c r="F500" s="256">
        <v>36.840085729766997</v>
      </c>
      <c r="G500" s="256">
        <v>456.46951006629803</v>
      </c>
    </row>
    <row r="501" spans="2:7" x14ac:dyDescent="0.2">
      <c r="B501" s="255" t="s">
        <v>1330</v>
      </c>
      <c r="C501" s="256">
        <v>33.715980918449802</v>
      </c>
      <c r="D501" s="256">
        <v>12.418808324753901</v>
      </c>
      <c r="E501" s="256">
        <v>2.7351595670822699</v>
      </c>
      <c r="F501" s="256">
        <v>35.771016191612901</v>
      </c>
      <c r="G501" s="256">
        <v>497.77864221568001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topLeftCell="A2" zoomScale="240" zoomScaleNormal="240" workbookViewId="0">
      <selection activeCell="G13" sqref="G13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5" width="8.83203125" customWidth="1"/>
    <col min="6" max="6" width="9.83203125" customWidth="1"/>
    <col min="7" max="8" width="10" customWidth="1"/>
    <col min="9" max="9" width="13.1640625" customWidth="1"/>
    <col min="10" max="10" width="11.6640625" customWidth="1"/>
    <col min="11" max="27" width="10" customWidth="1"/>
  </cols>
  <sheetData>
    <row r="1" spans="1:27" ht="23" x14ac:dyDescent="0.25">
      <c r="A1" s="64" t="s">
        <v>63</v>
      </c>
      <c r="B1" s="64" t="s">
        <v>240</v>
      </c>
      <c r="C1" s="64" t="s">
        <v>232</v>
      </c>
      <c r="D1" s="64" t="s">
        <v>233</v>
      </c>
      <c r="E1" s="215" t="s">
        <v>594</v>
      </c>
      <c r="F1" s="216" t="s">
        <v>433</v>
      </c>
      <c r="G1" s="218" t="s">
        <v>597</v>
      </c>
      <c r="H1" s="23"/>
      <c r="I1" s="98" t="s">
        <v>593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x14ac:dyDescent="0.2">
      <c r="A2" s="65">
        <v>1</v>
      </c>
      <c r="B2" s="65">
        <v>0</v>
      </c>
      <c r="C2" s="65">
        <v>3400</v>
      </c>
      <c r="D2" s="65">
        <v>3</v>
      </c>
      <c r="E2" s="217"/>
      <c r="F2" s="65"/>
      <c r="G2" s="65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x14ac:dyDescent="0.2">
      <c r="A3" s="65">
        <v>2</v>
      </c>
      <c r="B3" s="65">
        <v>0</v>
      </c>
      <c r="C3" s="65">
        <v>2400</v>
      </c>
      <c r="D3" s="65">
        <v>2</v>
      </c>
      <c r="E3" s="217"/>
      <c r="F3" s="65"/>
      <c r="G3" s="65"/>
      <c r="H3" s="23"/>
      <c r="I3" s="23" t="s">
        <v>595</v>
      </c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x14ac:dyDescent="0.2">
      <c r="A4" s="65">
        <v>3</v>
      </c>
      <c r="B4" s="65">
        <v>0</v>
      </c>
      <c r="C4" s="65">
        <v>2700</v>
      </c>
      <c r="D4" s="65">
        <v>2</v>
      </c>
      <c r="E4" s="217"/>
      <c r="F4" s="65"/>
      <c r="G4" s="65"/>
      <c r="H4" s="23"/>
      <c r="I4" s="23" t="s">
        <v>596</v>
      </c>
      <c r="J4" s="65">
        <f>AVERAGE(B2:B21)</f>
        <v>0.5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x14ac:dyDescent="0.2">
      <c r="A5" s="65">
        <v>4</v>
      </c>
      <c r="B5" s="65">
        <v>0</v>
      </c>
      <c r="C5" s="65">
        <v>2300</v>
      </c>
      <c r="D5" s="65">
        <v>2</v>
      </c>
      <c r="E5" s="217"/>
      <c r="F5" s="65"/>
      <c r="G5" s="65"/>
      <c r="H5" s="23"/>
      <c r="I5" s="23" t="s">
        <v>598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x14ac:dyDescent="0.2">
      <c r="A6" s="65">
        <v>5</v>
      </c>
      <c r="B6" s="65">
        <v>0</v>
      </c>
      <c r="C6" s="65">
        <v>3100</v>
      </c>
      <c r="D6" s="65">
        <v>1</v>
      </c>
      <c r="E6" s="217"/>
      <c r="F6" s="65"/>
      <c r="G6" s="65"/>
      <c r="H6" s="23"/>
      <c r="I6" s="65" t="s">
        <v>599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x14ac:dyDescent="0.2">
      <c r="A7" s="65">
        <v>6</v>
      </c>
      <c r="B7" s="65">
        <v>0</v>
      </c>
      <c r="C7" s="65">
        <v>2200</v>
      </c>
      <c r="D7" s="65">
        <v>2</v>
      </c>
      <c r="E7" s="217"/>
      <c r="F7" s="65"/>
      <c r="G7" s="65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x14ac:dyDescent="0.2">
      <c r="A8" s="65">
        <v>7</v>
      </c>
      <c r="B8" s="65">
        <v>0</v>
      </c>
      <c r="C8" s="65">
        <v>4900</v>
      </c>
      <c r="D8" s="65">
        <v>5</v>
      </c>
      <c r="E8" s="217"/>
      <c r="F8" s="65"/>
      <c r="G8" s="65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x14ac:dyDescent="0.2">
      <c r="A9" s="65">
        <v>8</v>
      </c>
      <c r="B9" s="65">
        <v>0</v>
      </c>
      <c r="C9" s="65">
        <v>2700</v>
      </c>
      <c r="D9" s="65">
        <v>3</v>
      </c>
      <c r="E9" s="217"/>
      <c r="F9" s="65"/>
      <c r="G9" s="65"/>
      <c r="H9" s="23"/>
      <c r="I9" s="23" t="s">
        <v>600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x14ac:dyDescent="0.2">
      <c r="A10" s="65">
        <v>9</v>
      </c>
      <c r="B10" s="65">
        <v>0</v>
      </c>
      <c r="C10" s="65">
        <v>3400</v>
      </c>
      <c r="D10" s="65">
        <v>4</v>
      </c>
      <c r="E10" s="217"/>
      <c r="F10" s="65"/>
      <c r="G10" s="65"/>
      <c r="H10" s="23"/>
      <c r="I10" s="219"/>
      <c r="J10" s="23" t="s">
        <v>499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x14ac:dyDescent="0.2">
      <c r="A11" s="66">
        <v>10</v>
      </c>
      <c r="B11" s="66">
        <v>0</v>
      </c>
      <c r="C11" s="66">
        <v>4200</v>
      </c>
      <c r="D11" s="66">
        <v>5</v>
      </c>
      <c r="E11" s="217"/>
      <c r="F11" s="65"/>
      <c r="G11" s="65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x14ac:dyDescent="0.2">
      <c r="A12" s="229">
        <v>11</v>
      </c>
      <c r="B12" s="229">
        <v>1</v>
      </c>
      <c r="C12" s="229">
        <v>3800</v>
      </c>
      <c r="D12" s="229">
        <v>5</v>
      </c>
      <c r="E12" s="230"/>
      <c r="F12" s="229"/>
      <c r="G12" s="229"/>
      <c r="H12" s="23"/>
      <c r="I12" s="23" t="s">
        <v>601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x14ac:dyDescent="0.2">
      <c r="A13" s="65">
        <v>12</v>
      </c>
      <c r="B13" s="65">
        <v>1</v>
      </c>
      <c r="C13" s="65">
        <v>3400</v>
      </c>
      <c r="D13" s="65">
        <v>5</v>
      </c>
      <c r="E13" s="217"/>
      <c r="F13" s="65"/>
      <c r="G13" s="65"/>
      <c r="H13" s="23"/>
      <c r="I13" s="23" t="s">
        <v>602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x14ac:dyDescent="0.2">
      <c r="A14" s="65">
        <v>13</v>
      </c>
      <c r="B14" s="65">
        <v>1</v>
      </c>
      <c r="C14" s="65">
        <v>2000</v>
      </c>
      <c r="D14" s="65">
        <v>3</v>
      </c>
      <c r="E14" s="217"/>
      <c r="F14" s="65"/>
      <c r="G14" s="65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x14ac:dyDescent="0.2">
      <c r="A15" s="65">
        <v>14</v>
      </c>
      <c r="B15" s="65">
        <v>1</v>
      </c>
      <c r="C15" s="65">
        <v>1100</v>
      </c>
      <c r="D15" s="65">
        <v>3</v>
      </c>
      <c r="E15" s="217"/>
      <c r="F15" s="65"/>
      <c r="G15" s="65"/>
      <c r="H15" s="220" t="s">
        <v>604</v>
      </c>
      <c r="I15" s="23" t="s">
        <v>603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x14ac:dyDescent="0.2">
      <c r="A16" s="65">
        <v>15</v>
      </c>
      <c r="B16" s="65">
        <v>1</v>
      </c>
      <c r="C16" s="65">
        <v>1800</v>
      </c>
      <c r="D16" s="65">
        <v>3</v>
      </c>
      <c r="E16" s="217"/>
      <c r="F16" s="65"/>
      <c r="G16" s="65"/>
      <c r="H16" s="220" t="s">
        <v>605</v>
      </c>
      <c r="I16" s="23" t="s">
        <v>606</v>
      </c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x14ac:dyDescent="0.2">
      <c r="A17" s="65">
        <v>16</v>
      </c>
      <c r="B17" s="65">
        <v>1</v>
      </c>
      <c r="C17" s="65">
        <v>1100</v>
      </c>
      <c r="D17" s="65">
        <v>2</v>
      </c>
      <c r="E17" s="217"/>
      <c r="F17" s="65"/>
      <c r="G17" s="65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x14ac:dyDescent="0.2">
      <c r="A18" s="65">
        <v>17</v>
      </c>
      <c r="B18" s="65">
        <v>1</v>
      </c>
      <c r="C18" s="65">
        <v>1000</v>
      </c>
      <c r="D18" s="65">
        <v>2</v>
      </c>
      <c r="E18" s="217"/>
      <c r="F18" s="65"/>
      <c r="G18" s="65"/>
      <c r="H18" s="23"/>
      <c r="I18" s="23" t="s">
        <v>607</v>
      </c>
      <c r="J18" s="219">
        <f>1/20</f>
        <v>0.05</v>
      </c>
      <c r="K18" s="23" t="s">
        <v>608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x14ac:dyDescent="0.2">
      <c r="A19" s="65">
        <v>18</v>
      </c>
      <c r="B19" s="65">
        <v>1</v>
      </c>
      <c r="C19" s="65">
        <v>2600</v>
      </c>
      <c r="D19" s="65">
        <v>4</v>
      </c>
      <c r="E19" s="217"/>
      <c r="F19" s="65"/>
      <c r="G19" s="65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x14ac:dyDescent="0.2">
      <c r="A20" s="65">
        <v>19</v>
      </c>
      <c r="B20" s="65">
        <v>1</v>
      </c>
      <c r="C20" s="65">
        <v>600</v>
      </c>
      <c r="D20" s="65">
        <v>2</v>
      </c>
      <c r="E20" s="217"/>
      <c r="F20" s="65"/>
      <c r="G20" s="65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5.75" customHeight="1" x14ac:dyDescent="0.2">
      <c r="A21" s="66">
        <v>20</v>
      </c>
      <c r="B21" s="66">
        <v>1</v>
      </c>
      <c r="C21" s="66">
        <v>1000</v>
      </c>
      <c r="D21" s="66">
        <v>5</v>
      </c>
      <c r="E21" s="217"/>
      <c r="F21" s="65"/>
      <c r="G21" s="65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5.75" customHeight="1" x14ac:dyDescent="0.2">
      <c r="A24" s="23">
        <v>1</v>
      </c>
      <c r="B24" s="23" t="s">
        <v>591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5.75" customHeight="1" x14ac:dyDescent="0.2">
      <c r="A25" s="23">
        <v>0</v>
      </c>
      <c r="B25" s="23" t="s">
        <v>592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45E4-62C7-2F49-9B67-BFAF1ACF95D7}">
  <dimension ref="A1:I22"/>
  <sheetViews>
    <sheetView zoomScale="170" zoomScaleNormal="170" workbookViewId="0">
      <selection activeCell="I31" sqref="I31"/>
    </sheetView>
  </sheetViews>
  <sheetFormatPr baseColWidth="10" defaultRowHeight="13" x14ac:dyDescent="0.15"/>
  <cols>
    <col min="5" max="5" width="12.3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0.87489040786270911</v>
      </c>
    </row>
    <row r="5" spans="1:9" x14ac:dyDescent="0.15">
      <c r="A5" s="74" t="s">
        <v>69</v>
      </c>
      <c r="B5" s="74">
        <v>0.76543322577017758</v>
      </c>
    </row>
    <row r="6" spans="1:9" x14ac:dyDescent="0.15">
      <c r="A6" s="74" t="s">
        <v>70</v>
      </c>
      <c r="B6" s="74">
        <v>0.72145195560208586</v>
      </c>
    </row>
    <row r="7" spans="1:9" x14ac:dyDescent="0.15">
      <c r="A7" s="74" t="s">
        <v>71</v>
      </c>
      <c r="B7" s="74">
        <v>0.26527350464934629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3</v>
      </c>
      <c r="C12" s="74">
        <v>3.6740794836968531</v>
      </c>
      <c r="D12" s="74">
        <v>1.2246931612322844</v>
      </c>
      <c r="E12" s="74">
        <v>17.403618013867582</v>
      </c>
      <c r="F12" s="74">
        <v>2.7218096465155077E-5</v>
      </c>
    </row>
    <row r="13" spans="1:9" x14ac:dyDescent="0.15">
      <c r="A13" s="74" t="s">
        <v>14</v>
      </c>
      <c r="B13" s="74">
        <v>16</v>
      </c>
      <c r="C13" s="74">
        <v>1.1259205163031478</v>
      </c>
      <c r="D13" s="74">
        <v>7.0370032268946739E-2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-0.38422328428700414</v>
      </c>
      <c r="C17" s="74">
        <v>0.21846328712635457</v>
      </c>
      <c r="D17" s="74">
        <v>-1.7587544769697503</v>
      </c>
      <c r="E17" s="74">
        <v>9.772653534733082E-2</v>
      </c>
      <c r="F17" s="74">
        <v>-0.84734476435145778</v>
      </c>
      <c r="G17" s="74">
        <v>7.8898195777449498E-2</v>
      </c>
      <c r="H17" s="74">
        <v>-0.84734476435145778</v>
      </c>
      <c r="I17" s="74">
        <v>7.8898195777449498E-2</v>
      </c>
    </row>
    <row r="18" spans="1:9" x14ac:dyDescent="0.15">
      <c r="A18" s="74" t="s">
        <v>234</v>
      </c>
      <c r="B18" s="74">
        <v>1.7363917993626115</v>
      </c>
      <c r="C18" s="74">
        <v>0.33585915751840723</v>
      </c>
      <c r="D18" s="74">
        <v>5.1699998659927742</v>
      </c>
      <c r="E18" s="150">
        <v>9.3035915469860542E-5</v>
      </c>
      <c r="F18" s="74">
        <v>1.0244021915473538</v>
      </c>
      <c r="G18" s="74">
        <v>2.4483814071778691</v>
      </c>
      <c r="H18" s="74">
        <v>1.0244021915473538</v>
      </c>
      <c r="I18" s="74">
        <v>2.4483814071778691</v>
      </c>
    </row>
    <row r="19" spans="1:9" x14ac:dyDescent="0.15">
      <c r="A19" s="74" t="s">
        <v>235</v>
      </c>
      <c r="B19" s="74">
        <v>-0.22227139358904802</v>
      </c>
      <c r="C19" s="74">
        <v>1.8521651604582146</v>
      </c>
      <c r="D19" s="74">
        <v>-0.1200062490831322</v>
      </c>
      <c r="E19" s="150">
        <v>0.9059721879953001</v>
      </c>
      <c r="F19" s="74">
        <v>-4.1486861322774029</v>
      </c>
      <c r="G19" s="74">
        <v>3.7041433450993071</v>
      </c>
      <c r="H19" s="74">
        <v>-4.1486861322774029</v>
      </c>
      <c r="I19" s="74">
        <v>3.7041433450993071</v>
      </c>
    </row>
    <row r="20" spans="1:9" ht="14" thickBot="1" x14ac:dyDescent="0.2">
      <c r="A20" s="75" t="s">
        <v>236</v>
      </c>
      <c r="B20" s="75">
        <v>0.96259879538032944</v>
      </c>
      <c r="C20" s="75">
        <v>1.0094031833964969</v>
      </c>
      <c r="D20" s="75">
        <v>0.95363162234274179</v>
      </c>
      <c r="E20" s="79">
        <v>0.3544563971264616</v>
      </c>
      <c r="F20" s="75">
        <v>-1.1772403621527088</v>
      </c>
      <c r="G20" s="75">
        <v>3.1024379529133674</v>
      </c>
      <c r="H20" s="75">
        <v>-1.1772403621527088</v>
      </c>
      <c r="I20" s="75">
        <v>3.1024379529133674</v>
      </c>
    </row>
    <row r="22" spans="1:9" x14ac:dyDescent="0.15">
      <c r="C22" s="69" t="s">
        <v>634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F420-C1D1-0A4C-BCBD-DEA0C969AC29}">
  <dimension ref="A1:I20"/>
  <sheetViews>
    <sheetView zoomScale="210" zoomScaleNormal="210" workbookViewId="0">
      <selection activeCell="G26" sqref="G26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0.86706941345284438</v>
      </c>
    </row>
    <row r="5" spans="1:9" x14ac:dyDescent="0.15">
      <c r="A5" s="74" t="s">
        <v>69</v>
      </c>
      <c r="B5" s="74">
        <v>0.75180936774545959</v>
      </c>
    </row>
    <row r="6" spans="1:9" x14ac:dyDescent="0.15">
      <c r="A6" s="74" t="s">
        <v>70</v>
      </c>
      <c r="B6" s="74">
        <v>0.73802099928687404</v>
      </c>
    </row>
    <row r="7" spans="1:9" x14ac:dyDescent="0.15">
      <c r="A7" s="74" t="s">
        <v>71</v>
      </c>
      <c r="B7" s="74">
        <v>0.25726283952644774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3.6086849651782065</v>
      </c>
      <c r="D12" s="74">
        <v>3.6086849651782065</v>
      </c>
      <c r="E12" s="74">
        <v>54.524896836313637</v>
      </c>
      <c r="F12" s="74">
        <v>7.5226094418237273E-7</v>
      </c>
    </row>
    <row r="13" spans="1:9" x14ac:dyDescent="0.15">
      <c r="A13" s="74" t="s">
        <v>14</v>
      </c>
      <c r="B13" s="74">
        <v>18</v>
      </c>
      <c r="C13" s="74">
        <v>1.1913150348217942</v>
      </c>
      <c r="D13" s="74">
        <v>6.6184168601210791E-2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80">
        <v>-0.28594838181073334</v>
      </c>
      <c r="C17" s="74">
        <v>0.13305844726649688</v>
      </c>
      <c r="D17" s="74">
        <v>-2.1490434292985547</v>
      </c>
      <c r="E17" s="74">
        <v>4.5482822382011422E-2</v>
      </c>
      <c r="F17" s="74">
        <v>-0.56549380631316648</v>
      </c>
      <c r="G17" s="74">
        <v>-6.4029573083001874E-3</v>
      </c>
      <c r="H17" s="74">
        <v>-0.56549380631316648</v>
      </c>
      <c r="I17" s="74">
        <v>-6.4029573083001874E-3</v>
      </c>
    </row>
    <row r="18" spans="1:9" ht="14" thickBot="1" x14ac:dyDescent="0.2">
      <c r="A18" s="75" t="s">
        <v>234</v>
      </c>
      <c r="B18" s="78">
        <v>1.8025399426464563</v>
      </c>
      <c r="C18" s="75">
        <v>0.24411106800745683</v>
      </c>
      <c r="D18" s="75">
        <v>7.3840975641112445</v>
      </c>
      <c r="E18" s="95">
        <v>7.5226094418237548E-7</v>
      </c>
      <c r="F18" s="75">
        <v>1.2896816196028114</v>
      </c>
      <c r="G18" s="75">
        <v>2.3153982656901011</v>
      </c>
      <c r="H18" s="75">
        <v>1.2896816196028114</v>
      </c>
      <c r="I18" s="75">
        <v>2.3153982656901011</v>
      </c>
    </row>
    <row r="20" spans="1:9" x14ac:dyDescent="0.15">
      <c r="D20" s="69" t="s">
        <v>635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4A2-69DC-6E48-B027-1167A5C30464}">
  <dimension ref="A1:W30"/>
  <sheetViews>
    <sheetView zoomScale="240" zoomScaleNormal="240" workbookViewId="0">
      <selection activeCell="F13" sqref="F13"/>
    </sheetView>
  </sheetViews>
  <sheetFormatPr baseColWidth="10" defaultRowHeight="13" x14ac:dyDescent="0.15"/>
  <cols>
    <col min="8" max="8" width="10.83203125" style="71"/>
    <col min="10" max="10" width="17" customWidth="1"/>
    <col min="17" max="17" width="16.6640625" customWidth="1"/>
    <col min="19" max="19" width="11.6640625" customWidth="1"/>
    <col min="21" max="21" width="16.83203125" customWidth="1"/>
  </cols>
  <sheetData>
    <row r="1" spans="1:22" ht="20" x14ac:dyDescent="0.2">
      <c r="A1" s="156" t="s">
        <v>609</v>
      </c>
      <c r="B1" s="157" t="s">
        <v>240</v>
      </c>
      <c r="C1" s="157" t="s">
        <v>234</v>
      </c>
      <c r="D1" s="157" t="s">
        <v>235</v>
      </c>
      <c r="E1" s="157" t="s">
        <v>236</v>
      </c>
      <c r="F1" s="223" t="s">
        <v>636</v>
      </c>
      <c r="G1" s="223" t="s">
        <v>433</v>
      </c>
      <c r="H1" s="223" t="s">
        <v>597</v>
      </c>
      <c r="N1" s="222" t="s">
        <v>635</v>
      </c>
    </row>
    <row r="2" spans="1:22" ht="14" x14ac:dyDescent="0.15">
      <c r="A2" s="72">
        <v>1</v>
      </c>
      <c r="B2" s="158">
        <v>0</v>
      </c>
      <c r="C2" s="158">
        <v>0.12</v>
      </c>
      <c r="D2" s="158">
        <v>0.05</v>
      </c>
      <c r="E2" s="158">
        <v>0.06</v>
      </c>
      <c r="F2" s="71"/>
      <c r="G2" s="71"/>
      <c r="J2" s="69" t="s">
        <v>595</v>
      </c>
      <c r="L2" s="69" t="s">
        <v>234</v>
      </c>
      <c r="M2" s="69" t="s">
        <v>610</v>
      </c>
      <c r="Q2" s="69" t="s">
        <v>615</v>
      </c>
      <c r="S2" s="69" t="s">
        <v>610</v>
      </c>
    </row>
    <row r="3" spans="1:22" ht="14" x14ac:dyDescent="0.15">
      <c r="A3" s="72">
        <v>2</v>
      </c>
      <c r="B3" s="158">
        <v>0</v>
      </c>
      <c r="C3" s="158">
        <v>0.18</v>
      </c>
      <c r="D3" s="158">
        <v>0.08</v>
      </c>
      <c r="E3" s="158">
        <v>0.11</v>
      </c>
      <c r="F3" s="71"/>
      <c r="G3" s="71"/>
      <c r="J3" s="71">
        <f>AVERAGE(B2:B21)</f>
        <v>0.6</v>
      </c>
      <c r="Q3" s="69" t="s">
        <v>616</v>
      </c>
      <c r="S3" s="69" t="s">
        <v>632</v>
      </c>
    </row>
    <row r="4" spans="1:22" ht="14" x14ac:dyDescent="0.15">
      <c r="A4" s="72">
        <v>3</v>
      </c>
      <c r="B4" s="158">
        <v>0</v>
      </c>
      <c r="C4" s="158">
        <v>0.21</v>
      </c>
      <c r="D4" s="158">
        <v>0.04</v>
      </c>
      <c r="E4" s="158">
        <v>0.19</v>
      </c>
      <c r="F4" s="71"/>
      <c r="G4" s="71"/>
      <c r="L4" s="186" t="s">
        <v>611</v>
      </c>
      <c r="M4" s="83"/>
      <c r="Q4" s="69" t="s">
        <v>235</v>
      </c>
      <c r="S4" s="69" t="s">
        <v>633</v>
      </c>
    </row>
    <row r="5" spans="1:22" ht="14" x14ac:dyDescent="0.15">
      <c r="A5" s="72">
        <v>4</v>
      </c>
      <c r="B5" s="158">
        <v>0</v>
      </c>
      <c r="C5" s="158">
        <v>0.22</v>
      </c>
      <c r="D5" s="158">
        <v>0.09</v>
      </c>
      <c r="E5" s="158">
        <v>0.22</v>
      </c>
      <c r="F5" s="71"/>
      <c r="G5" s="71"/>
      <c r="J5" s="69" t="s">
        <v>487</v>
      </c>
      <c r="L5" s="228">
        <v>100</v>
      </c>
      <c r="M5" s="83">
        <v>60</v>
      </c>
      <c r="N5" s="69" t="s">
        <v>612</v>
      </c>
    </row>
    <row r="6" spans="1:22" ht="14" x14ac:dyDescent="0.15">
      <c r="A6" s="72">
        <v>5</v>
      </c>
      <c r="B6" s="158">
        <v>0</v>
      </c>
      <c r="C6" s="158">
        <v>0.25</v>
      </c>
      <c r="D6" s="158">
        <v>0.12</v>
      </c>
      <c r="E6" s="158">
        <v>0.15</v>
      </c>
      <c r="F6" s="71"/>
      <c r="G6" s="71"/>
      <c r="J6" s="104">
        <f>19/20</f>
        <v>0.95</v>
      </c>
      <c r="L6" s="228"/>
      <c r="M6" s="221">
        <v>40</v>
      </c>
      <c r="N6" s="69" t="s">
        <v>613</v>
      </c>
    </row>
    <row r="7" spans="1:22" ht="14" x14ac:dyDescent="0.15">
      <c r="A7" s="72">
        <v>6</v>
      </c>
      <c r="B7" s="158">
        <v>0</v>
      </c>
      <c r="C7" s="158">
        <v>0.27</v>
      </c>
      <c r="D7" s="158">
        <v>0.18</v>
      </c>
      <c r="E7" s="158">
        <v>7.0000000000000007E-2</v>
      </c>
      <c r="F7" s="71"/>
      <c r="G7" s="71"/>
    </row>
    <row r="8" spans="1:22" ht="14" x14ac:dyDescent="0.15">
      <c r="A8" s="72">
        <v>7</v>
      </c>
      <c r="B8" s="158">
        <v>0</v>
      </c>
      <c r="C8" s="158">
        <v>0.32</v>
      </c>
      <c r="D8" s="158">
        <v>7.0000000000000007E-2</v>
      </c>
      <c r="E8" s="158">
        <v>0.13</v>
      </c>
      <c r="F8" s="71"/>
      <c r="G8" s="71"/>
      <c r="J8" s="70" t="s">
        <v>605</v>
      </c>
      <c r="L8" s="69" t="s">
        <v>234</v>
      </c>
      <c r="M8" s="71">
        <f>40/100</f>
        <v>0.4</v>
      </c>
      <c r="Q8" s="69" t="s">
        <v>617</v>
      </c>
      <c r="U8" s="69" t="s">
        <v>617</v>
      </c>
    </row>
    <row r="9" spans="1:22" ht="14" x14ac:dyDescent="0.15">
      <c r="A9" s="72">
        <v>8</v>
      </c>
      <c r="B9" s="158">
        <v>0</v>
      </c>
      <c r="C9" s="158">
        <v>0.36</v>
      </c>
      <c r="D9" s="158">
        <v>0.1</v>
      </c>
      <c r="E9" s="158">
        <v>0.12</v>
      </c>
      <c r="F9" s="71"/>
      <c r="G9" s="71"/>
      <c r="J9" s="131">
        <v>0.05</v>
      </c>
      <c r="K9" s="69" t="s">
        <v>638</v>
      </c>
    </row>
    <row r="10" spans="1:22" ht="14" x14ac:dyDescent="0.15">
      <c r="A10" s="231">
        <v>9</v>
      </c>
      <c r="B10" s="232">
        <v>1</v>
      </c>
      <c r="C10" s="232">
        <v>0.37</v>
      </c>
      <c r="D10" s="232">
        <v>0.12</v>
      </c>
      <c r="E10" s="232">
        <v>0.15</v>
      </c>
      <c r="F10" s="233"/>
      <c r="G10" s="233"/>
      <c r="H10" s="233"/>
      <c r="J10" s="69" t="s">
        <v>637</v>
      </c>
      <c r="Q10" s="70" t="s">
        <v>611</v>
      </c>
      <c r="U10" s="70" t="s">
        <v>611</v>
      </c>
    </row>
    <row r="11" spans="1:22" ht="14" x14ac:dyDescent="0.15">
      <c r="A11" s="72">
        <v>10</v>
      </c>
      <c r="B11" s="158">
        <v>1</v>
      </c>
      <c r="C11" s="158">
        <v>0.51</v>
      </c>
      <c r="D11" s="158">
        <v>0.16</v>
      </c>
      <c r="E11" s="158">
        <v>0.21</v>
      </c>
      <c r="F11" s="71"/>
      <c r="G11" s="71"/>
      <c r="L11" s="186" t="s">
        <v>611</v>
      </c>
      <c r="M11" s="83"/>
      <c r="Q11" s="71">
        <v>1000000</v>
      </c>
      <c r="U11" s="71">
        <v>1000000</v>
      </c>
    </row>
    <row r="12" spans="1:22" ht="14" x14ac:dyDescent="0.15">
      <c r="A12" s="72">
        <v>11</v>
      </c>
      <c r="B12" s="158">
        <v>1</v>
      </c>
      <c r="C12" s="158">
        <v>0.56000000000000005</v>
      </c>
      <c r="D12" s="158">
        <v>0.13</v>
      </c>
      <c r="E12" s="158">
        <v>0.18</v>
      </c>
      <c r="F12" s="71"/>
      <c r="G12" s="71"/>
      <c r="L12" s="228">
        <v>100</v>
      </c>
      <c r="M12" s="83">
        <v>80</v>
      </c>
      <c r="N12" s="69" t="s">
        <v>612</v>
      </c>
    </row>
    <row r="13" spans="1:22" ht="14" x14ac:dyDescent="0.15">
      <c r="A13" s="72">
        <v>12</v>
      </c>
      <c r="B13" s="158">
        <v>1</v>
      </c>
      <c r="C13" s="158">
        <v>0.59</v>
      </c>
      <c r="D13" s="158">
        <v>0.1</v>
      </c>
      <c r="E13" s="158">
        <v>0.22</v>
      </c>
      <c r="F13" s="71"/>
      <c r="G13" s="71"/>
      <c r="L13" s="228"/>
      <c r="M13" s="221">
        <v>20</v>
      </c>
      <c r="N13" s="69" t="s">
        <v>613</v>
      </c>
      <c r="Q13" s="70" t="s">
        <v>613</v>
      </c>
      <c r="U13" s="70" t="s">
        <v>613</v>
      </c>
    </row>
    <row r="14" spans="1:22" ht="14" x14ac:dyDescent="0.15">
      <c r="A14" s="72">
        <v>13</v>
      </c>
      <c r="B14" s="158">
        <v>1</v>
      </c>
      <c r="C14" s="158">
        <v>0.6</v>
      </c>
      <c r="D14" s="158">
        <v>0.11</v>
      </c>
      <c r="E14" s="158">
        <v>0.21</v>
      </c>
      <c r="F14" s="71"/>
      <c r="G14" s="71"/>
      <c r="Q14" s="71">
        <v>1000000</v>
      </c>
      <c r="U14" s="71">
        <v>500000</v>
      </c>
    </row>
    <row r="15" spans="1:22" ht="14" x14ac:dyDescent="0.15">
      <c r="A15" s="72">
        <v>14</v>
      </c>
      <c r="B15" s="158">
        <v>1</v>
      </c>
      <c r="C15" s="158">
        <v>0.65</v>
      </c>
      <c r="D15" s="158">
        <v>0.08</v>
      </c>
      <c r="E15" s="158">
        <v>0.13</v>
      </c>
      <c r="F15" s="71"/>
      <c r="G15" s="71"/>
      <c r="L15" s="69" t="s">
        <v>234</v>
      </c>
      <c r="M15" s="71">
        <f>M13/L12</f>
        <v>0.2</v>
      </c>
    </row>
    <row r="16" spans="1:22" ht="14" x14ac:dyDescent="0.15">
      <c r="A16" s="72">
        <v>15</v>
      </c>
      <c r="B16" s="158">
        <v>1</v>
      </c>
      <c r="C16" s="158">
        <v>0.68</v>
      </c>
      <c r="D16" s="158">
        <v>0.17</v>
      </c>
      <c r="E16" s="158">
        <v>0.22</v>
      </c>
      <c r="F16" s="71"/>
      <c r="G16" s="71"/>
      <c r="Q16" s="70" t="s">
        <v>618</v>
      </c>
      <c r="U16" s="70" t="s">
        <v>612</v>
      </c>
      <c r="V16" s="69" t="s">
        <v>630</v>
      </c>
    </row>
    <row r="17" spans="1:23" ht="14" x14ac:dyDescent="0.15">
      <c r="A17" s="72">
        <v>16</v>
      </c>
      <c r="B17" s="158">
        <v>1</v>
      </c>
      <c r="C17" s="158">
        <v>0.68</v>
      </c>
      <c r="D17" s="158">
        <v>0.14000000000000001</v>
      </c>
      <c r="E17" s="158">
        <v>0.28000000000000003</v>
      </c>
      <c r="F17" s="71"/>
      <c r="G17" s="71"/>
      <c r="L17" s="69" t="s">
        <v>614</v>
      </c>
      <c r="Q17" s="70" t="s">
        <v>84</v>
      </c>
      <c r="R17" s="71">
        <v>200</v>
      </c>
      <c r="U17" s="71">
        <v>500000</v>
      </c>
      <c r="V17" s="71">
        <f>15%*U17</f>
        <v>75000</v>
      </c>
    </row>
    <row r="18" spans="1:23" ht="14" x14ac:dyDescent="0.15">
      <c r="A18" s="72">
        <v>17</v>
      </c>
      <c r="B18" s="158">
        <v>1</v>
      </c>
      <c r="C18" s="158">
        <v>0.73</v>
      </c>
      <c r="D18" s="158">
        <v>0.12</v>
      </c>
      <c r="E18" s="158">
        <v>0.1</v>
      </c>
      <c r="F18" s="71"/>
      <c r="G18" s="71"/>
      <c r="Q18" s="70" t="s">
        <v>619</v>
      </c>
      <c r="R18" s="71">
        <v>-40</v>
      </c>
    </row>
    <row r="19" spans="1:23" ht="14" x14ac:dyDescent="0.15">
      <c r="A19" s="72">
        <v>18</v>
      </c>
      <c r="B19" s="158">
        <v>1</v>
      </c>
      <c r="C19" s="158">
        <v>0.8</v>
      </c>
      <c r="D19" s="158">
        <v>0.14000000000000001</v>
      </c>
      <c r="E19" s="158">
        <v>0.14000000000000001</v>
      </c>
      <c r="F19" s="71"/>
      <c r="G19" s="71"/>
      <c r="Q19" s="70" t="s">
        <v>620</v>
      </c>
      <c r="R19" s="71">
        <f>R17+R18</f>
        <v>160</v>
      </c>
      <c r="U19" s="70" t="s">
        <v>618</v>
      </c>
    </row>
    <row r="20" spans="1:23" ht="14" x14ac:dyDescent="0.15">
      <c r="A20" s="72">
        <v>19</v>
      </c>
      <c r="B20" s="158">
        <v>1</v>
      </c>
      <c r="C20" s="158">
        <v>0.86</v>
      </c>
      <c r="D20" s="158">
        <v>0.18</v>
      </c>
      <c r="E20" s="158">
        <v>0.09</v>
      </c>
      <c r="F20" s="71"/>
      <c r="G20" s="71"/>
      <c r="Q20" s="70" t="s">
        <v>621</v>
      </c>
      <c r="R20" s="71">
        <v>-30</v>
      </c>
      <c r="U20" s="70" t="s">
        <v>84</v>
      </c>
      <c r="V20" s="71">
        <v>200</v>
      </c>
    </row>
    <row r="21" spans="1:23" ht="14" x14ac:dyDescent="0.15">
      <c r="A21" s="159">
        <v>20</v>
      </c>
      <c r="B21" s="160">
        <v>1</v>
      </c>
      <c r="C21" s="160">
        <v>0.87</v>
      </c>
      <c r="D21" s="160">
        <v>0.17</v>
      </c>
      <c r="E21" s="160">
        <v>0.28000000000000003</v>
      </c>
      <c r="F21" s="71"/>
      <c r="G21" s="71"/>
      <c r="Q21" s="70" t="s">
        <v>622</v>
      </c>
      <c r="R21" s="71">
        <f>R19+R20</f>
        <v>130</v>
      </c>
      <c r="S21" s="69" t="s">
        <v>625</v>
      </c>
      <c r="U21" s="70" t="s">
        <v>619</v>
      </c>
      <c r="V21" s="71">
        <v>-40</v>
      </c>
    </row>
    <row r="22" spans="1:23" x14ac:dyDescent="0.15">
      <c r="Q22" s="70" t="s">
        <v>623</v>
      </c>
      <c r="R22" s="71">
        <v>130</v>
      </c>
      <c r="S22" s="69" t="s">
        <v>624</v>
      </c>
      <c r="U22" s="70" t="s">
        <v>620</v>
      </c>
      <c r="V22" s="71">
        <f>V20+V21</f>
        <v>160</v>
      </c>
    </row>
    <row r="23" spans="1:23" x14ac:dyDescent="0.15">
      <c r="U23" s="70" t="s">
        <v>621</v>
      </c>
      <c r="V23" s="71">
        <v>-30</v>
      </c>
    </row>
    <row r="24" spans="1:23" x14ac:dyDescent="0.15">
      <c r="Q24" s="70" t="s">
        <v>626</v>
      </c>
      <c r="R24" s="104">
        <f>130000/1000000</f>
        <v>0.13</v>
      </c>
      <c r="U24" s="70" t="s">
        <v>622</v>
      </c>
      <c r="V24" s="71">
        <f>V22+V23</f>
        <v>130</v>
      </c>
      <c r="W24" s="69" t="s">
        <v>625</v>
      </c>
    </row>
    <row r="25" spans="1:23" x14ac:dyDescent="0.15">
      <c r="Q25" s="70" t="s">
        <v>627</v>
      </c>
      <c r="U25" s="70" t="s">
        <v>629</v>
      </c>
      <c r="V25" s="71">
        <v>-75</v>
      </c>
      <c r="W25" s="69"/>
    </row>
    <row r="26" spans="1:23" x14ac:dyDescent="0.15">
      <c r="U26" s="70" t="s">
        <v>623</v>
      </c>
      <c r="V26" s="71">
        <f>V24+V25</f>
        <v>55</v>
      </c>
    </row>
    <row r="27" spans="1:23" x14ac:dyDescent="0.15">
      <c r="Q27" s="70" t="s">
        <v>615</v>
      </c>
      <c r="R27" s="104">
        <f>130000/1000000</f>
        <v>0.13</v>
      </c>
    </row>
    <row r="28" spans="1:23" x14ac:dyDescent="0.15">
      <c r="Q28" s="70" t="s">
        <v>628</v>
      </c>
      <c r="U28" s="70" t="s">
        <v>626</v>
      </c>
      <c r="V28" s="104">
        <f>130/1000</f>
        <v>0.13</v>
      </c>
    </row>
    <row r="30" spans="1:23" x14ac:dyDescent="0.15">
      <c r="U30" s="70" t="s">
        <v>615</v>
      </c>
      <c r="V30" s="104">
        <f>55/500</f>
        <v>0.11</v>
      </c>
      <c r="W30" s="69" t="s">
        <v>631</v>
      </c>
    </row>
  </sheetData>
  <mergeCells count="2">
    <mergeCell ref="L5:L6"/>
    <mergeCell ref="L12:L1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BA7A-F143-0B4E-8867-5070B0FFEDE6}">
  <dimension ref="A1:T48"/>
  <sheetViews>
    <sheetView zoomScale="140" zoomScaleNormal="140" workbookViewId="0">
      <selection activeCell="T8" sqref="T8"/>
    </sheetView>
  </sheetViews>
  <sheetFormatPr baseColWidth="10" defaultRowHeight="20" x14ac:dyDescent="0.2"/>
  <cols>
    <col min="1" max="1" width="17.5" style="71" bestFit="1" customWidth="1"/>
    <col min="2" max="3" width="10.83203125" style="71"/>
    <col min="19" max="19" width="10.83203125" style="101"/>
    <col min="20" max="20" width="19.6640625" style="101" bestFit="1" customWidth="1"/>
  </cols>
  <sheetData>
    <row r="1" spans="1:20" x14ac:dyDescent="0.2">
      <c r="A1" s="70" t="s">
        <v>227</v>
      </c>
      <c r="B1" s="70" t="s">
        <v>585</v>
      </c>
      <c r="C1" s="70" t="s">
        <v>584</v>
      </c>
    </row>
    <row r="2" spans="1:20" x14ac:dyDescent="0.2">
      <c r="A2" s="213">
        <v>43831</v>
      </c>
      <c r="B2" s="71">
        <v>10</v>
      </c>
      <c r="C2" s="71">
        <v>0</v>
      </c>
      <c r="F2" s="126" t="s">
        <v>586</v>
      </c>
    </row>
    <row r="3" spans="1:20" x14ac:dyDescent="0.2">
      <c r="A3" s="213">
        <v>43862</v>
      </c>
      <c r="B3" s="71">
        <v>100</v>
      </c>
      <c r="C3" s="71">
        <v>0</v>
      </c>
      <c r="F3" s="126" t="s">
        <v>64</v>
      </c>
      <c r="G3">
        <v>0</v>
      </c>
      <c r="H3" s="69" t="s">
        <v>587</v>
      </c>
    </row>
    <row r="4" spans="1:20" x14ac:dyDescent="0.2">
      <c r="A4" s="213">
        <v>43891</v>
      </c>
      <c r="B4" s="71">
        <v>1600</v>
      </c>
      <c r="C4" s="71">
        <v>1</v>
      </c>
      <c r="F4" s="126" t="s">
        <v>436</v>
      </c>
      <c r="G4">
        <v>1</v>
      </c>
      <c r="H4" s="69" t="s">
        <v>588</v>
      </c>
    </row>
    <row r="5" spans="1:20" x14ac:dyDescent="0.2">
      <c r="A5" s="213">
        <v>43922</v>
      </c>
      <c r="B5" s="71">
        <v>1500</v>
      </c>
      <c r="C5" s="71">
        <v>1</v>
      </c>
      <c r="F5" s="126" t="s">
        <v>376</v>
      </c>
    </row>
    <row r="6" spans="1:20" x14ac:dyDescent="0.2">
      <c r="A6" s="213">
        <v>43952</v>
      </c>
      <c r="B6" s="71">
        <v>3300</v>
      </c>
      <c r="C6" s="71">
        <v>1</v>
      </c>
      <c r="S6" s="102" t="s">
        <v>65</v>
      </c>
      <c r="T6" s="101" t="s">
        <v>590</v>
      </c>
    </row>
    <row r="7" spans="1:20" x14ac:dyDescent="0.2">
      <c r="A7" s="213">
        <v>43983</v>
      </c>
      <c r="B7" s="71">
        <v>200</v>
      </c>
      <c r="C7" s="71">
        <v>0</v>
      </c>
      <c r="S7" s="102">
        <v>-10</v>
      </c>
      <c r="T7" s="214">
        <f>1/(1+EXP(-S7))</f>
        <v>4.5397868702434395E-5</v>
      </c>
    </row>
    <row r="8" spans="1:20" x14ac:dyDescent="0.2">
      <c r="A8" s="213">
        <v>44013</v>
      </c>
      <c r="B8" s="71">
        <v>1800</v>
      </c>
      <c r="C8" s="71">
        <v>1</v>
      </c>
      <c r="S8" s="102">
        <v>-9</v>
      </c>
      <c r="T8" s="214">
        <f t="shared" ref="T8:T27" si="0">1/(1+EXP(-S8))</f>
        <v>1.2339457598623172E-4</v>
      </c>
    </row>
    <row r="9" spans="1:20" x14ac:dyDescent="0.2">
      <c r="A9" s="213">
        <v>44044</v>
      </c>
      <c r="B9" s="71">
        <v>1700</v>
      </c>
      <c r="C9" s="71">
        <v>1</v>
      </c>
      <c r="S9" s="102">
        <v>-8</v>
      </c>
      <c r="T9" s="214">
        <f t="shared" si="0"/>
        <v>3.3535013046647811E-4</v>
      </c>
    </row>
    <row r="10" spans="1:20" x14ac:dyDescent="0.2">
      <c r="A10" s="213">
        <v>44075</v>
      </c>
      <c r="B10" s="71">
        <v>300</v>
      </c>
      <c r="C10" s="71">
        <v>0</v>
      </c>
      <c r="S10" s="102">
        <v>-7</v>
      </c>
      <c r="T10" s="214">
        <f t="shared" si="0"/>
        <v>9.1105119440064539E-4</v>
      </c>
    </row>
    <row r="11" spans="1:20" x14ac:dyDescent="0.2">
      <c r="A11" s="213">
        <v>44105</v>
      </c>
      <c r="B11" s="71">
        <v>1800</v>
      </c>
      <c r="C11" s="71">
        <v>1</v>
      </c>
      <c r="S11" s="102">
        <v>-6</v>
      </c>
      <c r="T11" s="214">
        <f t="shared" si="0"/>
        <v>2.4726231566347743E-3</v>
      </c>
    </row>
    <row r="12" spans="1:20" x14ac:dyDescent="0.2">
      <c r="A12" s="213">
        <v>44136</v>
      </c>
      <c r="B12" s="71">
        <v>100</v>
      </c>
      <c r="C12" s="71">
        <v>0</v>
      </c>
      <c r="S12" s="102">
        <v>-5</v>
      </c>
      <c r="T12" s="214">
        <f t="shared" si="0"/>
        <v>6.6928509242848554E-3</v>
      </c>
    </row>
    <row r="13" spans="1:20" x14ac:dyDescent="0.2">
      <c r="A13" s="213">
        <v>44166</v>
      </c>
      <c r="B13" s="71">
        <v>500</v>
      </c>
      <c r="C13" s="71">
        <v>0</v>
      </c>
      <c r="S13" s="102">
        <v>-4</v>
      </c>
      <c r="T13" s="214">
        <f t="shared" si="0"/>
        <v>1.7986209962091559E-2</v>
      </c>
    </row>
    <row r="14" spans="1:20" x14ac:dyDescent="0.2">
      <c r="A14" s="213">
        <v>44197</v>
      </c>
      <c r="B14" s="71">
        <v>3000</v>
      </c>
      <c r="C14" s="71">
        <v>1</v>
      </c>
      <c r="S14" s="102">
        <v>-3</v>
      </c>
      <c r="T14" s="214">
        <f t="shared" si="0"/>
        <v>4.7425873177566781E-2</v>
      </c>
    </row>
    <row r="15" spans="1:20" x14ac:dyDescent="0.2">
      <c r="A15" s="213">
        <v>44228</v>
      </c>
      <c r="B15" s="71">
        <v>20</v>
      </c>
      <c r="C15" s="71">
        <v>0</v>
      </c>
      <c r="S15" s="102">
        <v>-2</v>
      </c>
      <c r="T15" s="214">
        <f t="shared" si="0"/>
        <v>0.11920292202211755</v>
      </c>
    </row>
    <row r="16" spans="1:20" x14ac:dyDescent="0.2">
      <c r="A16" s="213">
        <v>44256</v>
      </c>
      <c r="B16" s="71">
        <v>200</v>
      </c>
      <c r="C16" s="71">
        <v>0</v>
      </c>
      <c r="S16" s="102">
        <v>-1</v>
      </c>
      <c r="T16" s="214">
        <f t="shared" si="0"/>
        <v>0.2689414213699951</v>
      </c>
    </row>
    <row r="17" spans="1:20" x14ac:dyDescent="0.2">
      <c r="A17" s="213">
        <v>44287</v>
      </c>
      <c r="B17" s="71">
        <v>700</v>
      </c>
      <c r="C17" s="71">
        <v>1</v>
      </c>
      <c r="S17" s="102">
        <v>0</v>
      </c>
      <c r="T17" s="214">
        <f t="shared" si="0"/>
        <v>0.5</v>
      </c>
    </row>
    <row r="18" spans="1:20" x14ac:dyDescent="0.2">
      <c r="A18" s="213">
        <v>44317</v>
      </c>
      <c r="B18" s="71">
        <v>1600</v>
      </c>
      <c r="C18" s="71">
        <v>1</v>
      </c>
      <c r="S18" s="102">
        <v>1</v>
      </c>
      <c r="T18" s="214">
        <f t="shared" si="0"/>
        <v>0.7310585786300049</v>
      </c>
    </row>
    <row r="19" spans="1:20" x14ac:dyDescent="0.2">
      <c r="A19" s="213">
        <v>44348</v>
      </c>
      <c r="B19" s="71">
        <v>1900</v>
      </c>
      <c r="C19" s="71">
        <v>1</v>
      </c>
      <c r="S19" s="102">
        <v>2</v>
      </c>
      <c r="T19" s="214">
        <f t="shared" si="0"/>
        <v>0.88079707797788231</v>
      </c>
    </row>
    <row r="20" spans="1:20" x14ac:dyDescent="0.2">
      <c r="A20" s="213">
        <v>44378</v>
      </c>
      <c r="B20" s="71">
        <v>100</v>
      </c>
      <c r="C20" s="71">
        <v>0</v>
      </c>
      <c r="S20" s="102">
        <v>3</v>
      </c>
      <c r="T20" s="214">
        <f t="shared" si="0"/>
        <v>0.95257412682243336</v>
      </c>
    </row>
    <row r="21" spans="1:20" x14ac:dyDescent="0.2">
      <c r="A21" s="213">
        <v>44409</v>
      </c>
      <c r="B21" s="71">
        <v>400</v>
      </c>
      <c r="C21" s="71">
        <v>0</v>
      </c>
      <c r="S21" s="102">
        <v>4</v>
      </c>
      <c r="T21" s="214">
        <f t="shared" si="0"/>
        <v>0.98201379003790845</v>
      </c>
    </row>
    <row r="22" spans="1:20" x14ac:dyDescent="0.2">
      <c r="A22" s="213">
        <v>44440</v>
      </c>
      <c r="B22" s="71">
        <v>2700</v>
      </c>
      <c r="C22" s="71">
        <v>1</v>
      </c>
      <c r="S22" s="102">
        <v>5</v>
      </c>
      <c r="T22" s="214">
        <f t="shared" si="0"/>
        <v>0.99330714907571527</v>
      </c>
    </row>
    <row r="23" spans="1:20" x14ac:dyDescent="0.2">
      <c r="A23" s="213">
        <v>44470</v>
      </c>
      <c r="B23" s="71">
        <v>200</v>
      </c>
      <c r="C23" s="71">
        <v>0</v>
      </c>
      <c r="S23" s="102">
        <v>6</v>
      </c>
      <c r="T23" s="214">
        <f t="shared" si="0"/>
        <v>0.99752737684336534</v>
      </c>
    </row>
    <row r="24" spans="1:20" x14ac:dyDescent="0.2">
      <c r="A24" s="213">
        <v>44501</v>
      </c>
      <c r="B24" s="71">
        <v>300</v>
      </c>
      <c r="C24" s="71">
        <v>0</v>
      </c>
      <c r="S24" s="102">
        <v>7</v>
      </c>
      <c r="T24" s="214">
        <f t="shared" si="0"/>
        <v>0.9990889488055994</v>
      </c>
    </row>
    <row r="25" spans="1:20" x14ac:dyDescent="0.2">
      <c r="A25" s="213">
        <v>44531</v>
      </c>
      <c r="B25" s="71">
        <v>500</v>
      </c>
      <c r="C25" s="71">
        <v>0</v>
      </c>
      <c r="S25" s="102">
        <v>8</v>
      </c>
      <c r="T25" s="214">
        <f t="shared" si="0"/>
        <v>0.99966464986953363</v>
      </c>
    </row>
    <row r="26" spans="1:20" x14ac:dyDescent="0.2">
      <c r="A26" s="213">
        <v>44562</v>
      </c>
      <c r="B26" s="71">
        <v>2500</v>
      </c>
      <c r="C26" s="71">
        <v>1</v>
      </c>
      <c r="S26" s="102">
        <v>9</v>
      </c>
      <c r="T26" s="214">
        <f t="shared" si="0"/>
        <v>0.99987660542401369</v>
      </c>
    </row>
    <row r="27" spans="1:20" x14ac:dyDescent="0.2">
      <c r="A27" s="213">
        <v>44593</v>
      </c>
      <c r="B27" s="71">
        <v>1400</v>
      </c>
      <c r="C27" s="71">
        <v>1</v>
      </c>
      <c r="S27" s="102">
        <v>10</v>
      </c>
      <c r="T27" s="214">
        <f t="shared" si="0"/>
        <v>0.99995460213129761</v>
      </c>
    </row>
    <row r="28" spans="1:20" x14ac:dyDescent="0.2">
      <c r="A28" s="213">
        <v>44621</v>
      </c>
      <c r="B28" s="71">
        <v>700</v>
      </c>
      <c r="C28" s="71">
        <v>0</v>
      </c>
    </row>
    <row r="29" spans="1:20" x14ac:dyDescent="0.2">
      <c r="A29" s="213">
        <v>44652</v>
      </c>
      <c r="B29" s="71">
        <v>1700</v>
      </c>
      <c r="C29" s="71">
        <v>1</v>
      </c>
    </row>
    <row r="30" spans="1:20" x14ac:dyDescent="0.2">
      <c r="A30" s="213">
        <v>44682</v>
      </c>
      <c r="B30" s="71">
        <v>1400</v>
      </c>
      <c r="C30" s="71">
        <v>1</v>
      </c>
    </row>
    <row r="31" spans="1:20" ht="25" x14ac:dyDescent="0.25">
      <c r="A31" s="213">
        <v>44713</v>
      </c>
      <c r="B31" s="71">
        <v>1600</v>
      </c>
      <c r="C31" s="71">
        <v>1</v>
      </c>
      <c r="G31" s="153" t="s">
        <v>589</v>
      </c>
    </row>
    <row r="32" spans="1:20" x14ac:dyDescent="0.2">
      <c r="A32" s="213">
        <v>44743</v>
      </c>
      <c r="B32" s="71">
        <v>400</v>
      </c>
      <c r="C32" s="71">
        <v>0</v>
      </c>
    </row>
    <row r="33" spans="1:3" x14ac:dyDescent="0.2">
      <c r="A33" s="213">
        <v>44774</v>
      </c>
      <c r="B33" s="71">
        <v>200</v>
      </c>
      <c r="C33" s="71">
        <v>0</v>
      </c>
    </row>
    <row r="34" spans="1:3" x14ac:dyDescent="0.2">
      <c r="A34" s="213">
        <v>44805</v>
      </c>
      <c r="B34" s="71">
        <v>1600</v>
      </c>
      <c r="C34" s="71">
        <v>1</v>
      </c>
    </row>
    <row r="35" spans="1:3" x14ac:dyDescent="0.2">
      <c r="A35" s="213">
        <v>44835</v>
      </c>
      <c r="B35" s="71">
        <v>2200</v>
      </c>
      <c r="C35" s="71">
        <v>1</v>
      </c>
    </row>
    <row r="36" spans="1:3" x14ac:dyDescent="0.2">
      <c r="A36" s="213">
        <v>44866</v>
      </c>
      <c r="B36" s="71">
        <v>1900</v>
      </c>
      <c r="C36" s="71">
        <v>1</v>
      </c>
    </row>
    <row r="37" spans="1:3" x14ac:dyDescent="0.2">
      <c r="A37" s="213">
        <v>44896</v>
      </c>
      <c r="B37" s="71">
        <v>200</v>
      </c>
      <c r="C37" s="71">
        <v>0</v>
      </c>
    </row>
    <row r="38" spans="1:3" x14ac:dyDescent="0.2">
      <c r="A38" s="213">
        <v>44927</v>
      </c>
      <c r="B38" s="71">
        <v>1200</v>
      </c>
      <c r="C38" s="71">
        <v>0</v>
      </c>
    </row>
    <row r="39" spans="1:3" x14ac:dyDescent="0.2">
      <c r="A39" s="213">
        <v>44958</v>
      </c>
      <c r="B39" s="71">
        <v>1700</v>
      </c>
      <c r="C39" s="71">
        <v>1</v>
      </c>
    </row>
    <row r="40" spans="1:3" x14ac:dyDescent="0.2">
      <c r="A40" s="213">
        <v>44986</v>
      </c>
      <c r="B40" s="71">
        <v>1500</v>
      </c>
      <c r="C40" s="71">
        <v>1</v>
      </c>
    </row>
    <row r="41" spans="1:3" x14ac:dyDescent="0.2">
      <c r="A41" s="213">
        <v>45017</v>
      </c>
      <c r="B41" s="71">
        <v>2100</v>
      </c>
      <c r="C41" s="71">
        <v>1</v>
      </c>
    </row>
    <row r="42" spans="1:3" x14ac:dyDescent="0.2">
      <c r="A42" s="213">
        <v>45047</v>
      </c>
      <c r="B42" s="71">
        <v>400</v>
      </c>
      <c r="C42" s="71">
        <v>0</v>
      </c>
    </row>
    <row r="43" spans="1:3" x14ac:dyDescent="0.2">
      <c r="A43" s="213">
        <v>45078</v>
      </c>
      <c r="B43" s="71">
        <v>800</v>
      </c>
      <c r="C43" s="71">
        <v>0</v>
      </c>
    </row>
    <row r="44" spans="1:3" x14ac:dyDescent="0.2">
      <c r="A44" s="213">
        <v>45108</v>
      </c>
      <c r="B44" s="71">
        <v>400</v>
      </c>
      <c r="C44" s="71">
        <v>0</v>
      </c>
    </row>
    <row r="45" spans="1:3" x14ac:dyDescent="0.2">
      <c r="A45" s="213">
        <v>45139</v>
      </c>
      <c r="B45" s="71">
        <v>500</v>
      </c>
      <c r="C45" s="71">
        <v>1</v>
      </c>
    </row>
    <row r="46" spans="1:3" x14ac:dyDescent="0.2">
      <c r="A46" s="213">
        <v>45170</v>
      </c>
      <c r="B46" s="71">
        <v>1000</v>
      </c>
      <c r="C46" s="71">
        <v>0</v>
      </c>
    </row>
    <row r="47" spans="1:3" x14ac:dyDescent="0.2">
      <c r="A47" s="213">
        <v>45200</v>
      </c>
      <c r="B47" s="71">
        <v>300</v>
      </c>
      <c r="C47" s="71">
        <v>0</v>
      </c>
    </row>
    <row r="48" spans="1:3" x14ac:dyDescent="0.2">
      <c r="A48" s="213">
        <v>45231</v>
      </c>
      <c r="B48" s="71">
        <v>800</v>
      </c>
      <c r="C48" s="71">
        <v>1</v>
      </c>
    </row>
  </sheetData>
  <phoneticPr fontId="46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zoomScale="160" zoomScaleNormal="160" workbookViewId="0">
      <selection activeCell="F8" sqref="F8"/>
    </sheetView>
  </sheetViews>
  <sheetFormatPr baseColWidth="10" defaultRowHeight="13" x14ac:dyDescent="0.15"/>
  <sheetData>
    <row r="1" spans="1:8" x14ac:dyDescent="0.15">
      <c r="A1" s="86" t="s">
        <v>396</v>
      </c>
      <c r="B1" s="86" t="s">
        <v>397</v>
      </c>
      <c r="C1" s="86" t="s">
        <v>398</v>
      </c>
      <c r="D1" s="86" t="s">
        <v>399</v>
      </c>
      <c r="E1" s="86" t="s">
        <v>224</v>
      </c>
      <c r="F1" s="86" t="s">
        <v>400</v>
      </c>
      <c r="G1" s="86" t="s">
        <v>401</v>
      </c>
      <c r="H1" s="86" t="s">
        <v>402</v>
      </c>
    </row>
    <row r="2" spans="1:8" x14ac:dyDescent="0.15">
      <c r="A2" s="86">
        <v>41</v>
      </c>
      <c r="B2" s="86">
        <v>3</v>
      </c>
      <c r="C2" s="86">
        <v>18</v>
      </c>
      <c r="D2" s="86">
        <v>7</v>
      </c>
      <c r="E2" s="86">
        <v>176</v>
      </c>
      <c r="F2" s="86">
        <v>10.3</v>
      </c>
      <c r="G2" s="86">
        <v>5.0086079999999997</v>
      </c>
      <c r="H2" s="86">
        <v>1</v>
      </c>
    </row>
    <row r="3" spans="1:8" x14ac:dyDescent="0.15">
      <c r="A3" s="86">
        <v>27</v>
      </c>
      <c r="B3" s="86">
        <v>1</v>
      </c>
      <c r="C3" s="86">
        <v>10</v>
      </c>
      <c r="D3" s="86">
        <v>6</v>
      </c>
      <c r="E3" s="86">
        <v>31</v>
      </c>
      <c r="F3" s="86">
        <v>17.3</v>
      </c>
      <c r="G3" s="86">
        <v>4.0007979999999996</v>
      </c>
      <c r="H3" s="86">
        <v>0</v>
      </c>
    </row>
    <row r="4" spans="1:8" x14ac:dyDescent="0.15">
      <c r="A4" s="86">
        <v>40</v>
      </c>
      <c r="B4" s="86">
        <v>1</v>
      </c>
      <c r="C4" s="86">
        <v>15</v>
      </c>
      <c r="D4" s="86">
        <v>14</v>
      </c>
      <c r="E4" s="86">
        <v>55</v>
      </c>
      <c r="F4" s="86">
        <v>5.5</v>
      </c>
      <c r="G4" s="86">
        <v>2.1689250000000002</v>
      </c>
      <c r="H4" s="86">
        <v>0</v>
      </c>
    </row>
    <row r="5" spans="1:8" x14ac:dyDescent="0.15">
      <c r="A5" s="86">
        <v>41</v>
      </c>
      <c r="B5" s="86">
        <v>1</v>
      </c>
      <c r="C5" s="86">
        <v>15</v>
      </c>
      <c r="D5" s="86">
        <v>14</v>
      </c>
      <c r="E5" s="86">
        <v>120</v>
      </c>
      <c r="F5" s="86">
        <v>2.9</v>
      </c>
      <c r="G5" s="86">
        <v>0.82128000000000001</v>
      </c>
      <c r="H5" s="86">
        <v>0</v>
      </c>
    </row>
    <row r="6" spans="1:8" x14ac:dyDescent="0.15">
      <c r="A6" s="86">
        <v>24</v>
      </c>
      <c r="B6" s="86">
        <v>2</v>
      </c>
      <c r="C6" s="86">
        <v>2</v>
      </c>
      <c r="D6" s="86">
        <v>0</v>
      </c>
      <c r="E6" s="86">
        <v>28</v>
      </c>
      <c r="F6" s="86">
        <v>17.3</v>
      </c>
      <c r="G6" s="86">
        <v>3.0565639999999998</v>
      </c>
      <c r="H6" s="86">
        <v>1</v>
      </c>
    </row>
    <row r="7" spans="1:8" x14ac:dyDescent="0.15">
      <c r="A7" s="86">
        <v>41</v>
      </c>
      <c r="B7" s="86">
        <v>2</v>
      </c>
      <c r="C7" s="86">
        <v>5</v>
      </c>
      <c r="D7" s="86">
        <v>5</v>
      </c>
      <c r="E7" s="86">
        <v>25</v>
      </c>
      <c r="F7" s="86">
        <v>10.199999999999999</v>
      </c>
      <c r="G7" s="86">
        <v>2.1573000000000002</v>
      </c>
      <c r="H7" s="86">
        <v>0</v>
      </c>
    </row>
    <row r="8" spans="1:8" x14ac:dyDescent="0.15">
      <c r="A8" s="86">
        <v>39</v>
      </c>
      <c r="B8" s="86">
        <v>1</v>
      </c>
      <c r="C8" s="86">
        <v>20</v>
      </c>
      <c r="D8" s="86">
        <v>9</v>
      </c>
      <c r="E8" s="86">
        <v>67</v>
      </c>
      <c r="F8" s="86">
        <v>30.6</v>
      </c>
      <c r="G8" s="86">
        <v>16.668126000000001</v>
      </c>
      <c r="H8" s="86">
        <v>0</v>
      </c>
    </row>
    <row r="9" spans="1:8" x14ac:dyDescent="0.15">
      <c r="A9" s="86">
        <v>43</v>
      </c>
      <c r="B9" s="86">
        <v>1</v>
      </c>
      <c r="C9" s="86">
        <v>12</v>
      </c>
      <c r="D9" s="86">
        <v>11</v>
      </c>
      <c r="E9" s="86">
        <v>38</v>
      </c>
      <c r="F9" s="86">
        <v>3.6</v>
      </c>
      <c r="G9" s="86">
        <v>1.2394080000000001</v>
      </c>
      <c r="H9" s="86">
        <v>0</v>
      </c>
    </row>
    <row r="10" spans="1:8" x14ac:dyDescent="0.15">
      <c r="A10" s="86">
        <v>24</v>
      </c>
      <c r="B10" s="86">
        <v>1</v>
      </c>
      <c r="C10" s="86">
        <v>3</v>
      </c>
      <c r="D10" s="86">
        <v>4</v>
      </c>
      <c r="E10" s="86">
        <v>19</v>
      </c>
      <c r="F10" s="86">
        <v>24.4</v>
      </c>
      <c r="G10" s="86">
        <v>3.2776519999999998</v>
      </c>
      <c r="H10" s="86">
        <v>1</v>
      </c>
    </row>
    <row r="11" spans="1:8" x14ac:dyDescent="0.15">
      <c r="A11" s="86">
        <v>36</v>
      </c>
      <c r="B11" s="86">
        <v>1</v>
      </c>
      <c r="C11" s="86">
        <v>0</v>
      </c>
      <c r="D11" s="86">
        <v>13</v>
      </c>
      <c r="E11" s="86">
        <v>25</v>
      </c>
      <c r="F11" s="86">
        <v>19.7</v>
      </c>
      <c r="G11" s="86">
        <v>2.1473</v>
      </c>
      <c r="H11" s="86">
        <v>0</v>
      </c>
    </row>
    <row r="12" spans="1:8" x14ac:dyDescent="0.15">
      <c r="A12" s="86">
        <v>27</v>
      </c>
      <c r="B12" s="86">
        <v>1</v>
      </c>
      <c r="C12" s="86">
        <v>0</v>
      </c>
      <c r="D12" s="86">
        <v>1</v>
      </c>
      <c r="E12" s="86">
        <v>16</v>
      </c>
      <c r="F12" s="86">
        <v>1.7</v>
      </c>
      <c r="G12" s="86">
        <v>8.9487999999999998E-2</v>
      </c>
      <c r="H12" s="86">
        <v>0</v>
      </c>
    </row>
    <row r="13" spans="1:8" x14ac:dyDescent="0.15">
      <c r="A13" s="86">
        <v>25</v>
      </c>
      <c r="B13" s="86">
        <v>1</v>
      </c>
      <c r="C13" s="86">
        <v>4</v>
      </c>
      <c r="D13" s="86">
        <v>0</v>
      </c>
      <c r="E13" s="86">
        <v>23</v>
      </c>
      <c r="F13" s="86">
        <v>5.2</v>
      </c>
      <c r="G13" s="86">
        <v>0.94364400000000004</v>
      </c>
      <c r="H13" s="86">
        <v>0</v>
      </c>
    </row>
    <row r="14" spans="1:8" x14ac:dyDescent="0.15">
      <c r="A14" s="86">
        <v>52</v>
      </c>
      <c r="B14" s="86">
        <v>1</v>
      </c>
      <c r="C14" s="86">
        <v>24</v>
      </c>
      <c r="D14" s="86">
        <v>14</v>
      </c>
      <c r="E14" s="86">
        <v>64</v>
      </c>
      <c r="F14" s="86">
        <v>10</v>
      </c>
      <c r="G14" s="86">
        <v>2.4704000000000002</v>
      </c>
      <c r="H14" s="86">
        <v>0</v>
      </c>
    </row>
    <row r="15" spans="1:8" x14ac:dyDescent="0.15">
      <c r="A15" s="86">
        <v>37</v>
      </c>
      <c r="B15" s="86">
        <v>1</v>
      </c>
      <c r="C15" s="86">
        <v>6</v>
      </c>
      <c r="D15" s="86">
        <v>9</v>
      </c>
      <c r="E15" s="86">
        <v>29</v>
      </c>
      <c r="F15" s="86">
        <v>16.3</v>
      </c>
      <c r="G15" s="86">
        <v>3.0110990000000002</v>
      </c>
      <c r="H15" s="86">
        <v>0</v>
      </c>
    </row>
    <row r="16" spans="1:8" x14ac:dyDescent="0.15">
      <c r="A16" s="86">
        <v>48</v>
      </c>
      <c r="B16" s="86">
        <v>1</v>
      </c>
      <c r="C16" s="86">
        <v>22</v>
      </c>
      <c r="D16" s="86">
        <v>15</v>
      </c>
      <c r="E16" s="86">
        <v>100</v>
      </c>
      <c r="F16" s="86">
        <v>9.1</v>
      </c>
      <c r="G16" s="86">
        <v>5.3963000000000001</v>
      </c>
      <c r="H16" s="86">
        <v>0</v>
      </c>
    </row>
    <row r="17" spans="1:8" x14ac:dyDescent="0.15">
      <c r="A17" s="86">
        <v>36</v>
      </c>
      <c r="B17" s="86">
        <v>2</v>
      </c>
      <c r="C17" s="86">
        <v>10</v>
      </c>
      <c r="D17" s="86">
        <v>7</v>
      </c>
      <c r="E17" s="86">
        <v>49</v>
      </c>
      <c r="F17" s="86">
        <v>8.6</v>
      </c>
      <c r="G17" s="86">
        <v>3.3964840000000001</v>
      </c>
      <c r="H17" s="86">
        <v>1</v>
      </c>
    </row>
    <row r="18" spans="1:8" x14ac:dyDescent="0.15">
      <c r="A18" s="86">
        <v>36</v>
      </c>
      <c r="B18" s="86">
        <v>2</v>
      </c>
      <c r="C18" s="86">
        <v>13</v>
      </c>
      <c r="D18" s="86">
        <v>6</v>
      </c>
      <c r="E18" s="86">
        <v>41</v>
      </c>
      <c r="F18" s="86">
        <v>16.399999999999999</v>
      </c>
      <c r="G18" s="86">
        <v>3.8057840000000001</v>
      </c>
      <c r="H18" s="86">
        <v>1</v>
      </c>
    </row>
    <row r="19" spans="1:8" x14ac:dyDescent="0.15">
      <c r="A19" s="86">
        <v>43</v>
      </c>
      <c r="B19" s="86">
        <v>1</v>
      </c>
      <c r="C19" s="86">
        <v>23</v>
      </c>
      <c r="D19" s="86">
        <v>19</v>
      </c>
      <c r="E19" s="86">
        <v>72</v>
      </c>
      <c r="F19" s="86">
        <v>7.6</v>
      </c>
      <c r="G19" s="86">
        <v>4.2900479999999996</v>
      </c>
      <c r="H19" s="86">
        <v>0</v>
      </c>
    </row>
    <row r="20" spans="1:8" x14ac:dyDescent="0.15">
      <c r="A20" s="86">
        <v>39</v>
      </c>
      <c r="B20" s="86">
        <v>1</v>
      </c>
      <c r="C20" s="86">
        <v>6</v>
      </c>
      <c r="D20" s="86">
        <v>9</v>
      </c>
      <c r="E20" s="86">
        <v>61</v>
      </c>
      <c r="F20" s="86">
        <v>5.7</v>
      </c>
      <c r="G20" s="86">
        <v>2.913726</v>
      </c>
      <c r="H20" s="86">
        <v>0</v>
      </c>
    </row>
    <row r="21" spans="1:8" x14ac:dyDescent="0.15">
      <c r="A21" s="86">
        <v>41</v>
      </c>
      <c r="B21" s="86">
        <v>3</v>
      </c>
      <c r="C21" s="86">
        <v>0</v>
      </c>
      <c r="D21" s="86">
        <v>21</v>
      </c>
      <c r="E21" s="86">
        <v>26</v>
      </c>
      <c r="F21" s="86">
        <v>1.7</v>
      </c>
      <c r="G21" s="86">
        <v>0.34299200000000002</v>
      </c>
      <c r="H21" s="86">
        <v>0</v>
      </c>
    </row>
    <row r="22" spans="1:8" x14ac:dyDescent="0.15">
      <c r="A22" s="86">
        <v>39</v>
      </c>
      <c r="B22" s="86">
        <v>1</v>
      </c>
      <c r="C22" s="86">
        <v>22</v>
      </c>
      <c r="D22" s="86">
        <v>3</v>
      </c>
      <c r="E22" s="86">
        <v>52</v>
      </c>
      <c r="F22" s="86">
        <v>3.2</v>
      </c>
      <c r="G22" s="86">
        <v>0.50918399999999997</v>
      </c>
      <c r="H22" s="86">
        <v>0</v>
      </c>
    </row>
    <row r="23" spans="1:8" x14ac:dyDescent="0.15">
      <c r="A23" s="86">
        <v>47</v>
      </c>
      <c r="B23" s="86">
        <v>1</v>
      </c>
      <c r="C23" s="86">
        <v>17</v>
      </c>
      <c r="D23" s="86">
        <v>21</v>
      </c>
      <c r="E23" s="86">
        <v>43</v>
      </c>
      <c r="F23" s="86">
        <v>5.6</v>
      </c>
      <c r="G23" s="86">
        <v>1.8204480000000001</v>
      </c>
      <c r="H23" s="86">
        <v>0</v>
      </c>
    </row>
    <row r="24" spans="1:8" x14ac:dyDescent="0.15">
      <c r="A24" s="86">
        <v>28</v>
      </c>
      <c r="B24" s="86">
        <v>1</v>
      </c>
      <c r="C24" s="86">
        <v>3</v>
      </c>
      <c r="D24" s="86">
        <v>6</v>
      </c>
      <c r="E24" s="86">
        <v>26</v>
      </c>
      <c r="F24" s="86">
        <v>10</v>
      </c>
      <c r="G24" s="86">
        <v>2.1684000000000001</v>
      </c>
      <c r="H24" s="86">
        <v>0</v>
      </c>
    </row>
    <row r="25" spans="1:8" x14ac:dyDescent="0.15">
      <c r="A25" s="86">
        <v>29</v>
      </c>
      <c r="B25" s="86">
        <v>1</v>
      </c>
      <c r="C25" s="86">
        <v>8</v>
      </c>
      <c r="D25" s="86">
        <v>6</v>
      </c>
      <c r="E25" s="86">
        <v>27</v>
      </c>
      <c r="F25" s="86">
        <v>9.8000000000000007</v>
      </c>
      <c r="G25" s="86">
        <v>2.243808</v>
      </c>
      <c r="H25" s="86">
        <v>0</v>
      </c>
    </row>
    <row r="26" spans="1:8" x14ac:dyDescent="0.15">
      <c r="A26" s="86">
        <v>21</v>
      </c>
      <c r="B26" s="86">
        <v>2</v>
      </c>
      <c r="C26" s="86">
        <v>1</v>
      </c>
      <c r="D26" s="86">
        <v>2</v>
      </c>
      <c r="E26" s="86">
        <v>16</v>
      </c>
      <c r="F26" s="86">
        <v>18</v>
      </c>
      <c r="G26" s="86">
        <v>2.63808</v>
      </c>
      <c r="H26" s="86">
        <v>1</v>
      </c>
    </row>
    <row r="27" spans="1:8" x14ac:dyDescent="0.15">
      <c r="A27" s="86">
        <v>25</v>
      </c>
      <c r="B27" s="86">
        <v>4</v>
      </c>
      <c r="C27" s="86">
        <v>0</v>
      </c>
      <c r="D27" s="86">
        <v>2</v>
      </c>
      <c r="E27" s="86">
        <v>32</v>
      </c>
      <c r="F27" s="86">
        <v>17.600000000000001</v>
      </c>
      <c r="G27" s="86">
        <v>3.4918399999999998</v>
      </c>
      <c r="H27" s="86">
        <v>0</v>
      </c>
    </row>
    <row r="28" spans="1:8" x14ac:dyDescent="0.15">
      <c r="A28" s="86">
        <v>45</v>
      </c>
      <c r="B28" s="86">
        <v>2</v>
      </c>
      <c r="C28" s="86">
        <v>10</v>
      </c>
      <c r="D28" s="86">
        <v>27</v>
      </c>
      <c r="E28" s="86">
        <v>69</v>
      </c>
      <c r="F28" s="86">
        <v>6.7</v>
      </c>
      <c r="G28" s="86">
        <v>3.9156810000000002</v>
      </c>
      <c r="H28" s="86">
        <v>0</v>
      </c>
    </row>
    <row r="29" spans="1:8" x14ac:dyDescent="0.15">
      <c r="A29" s="86">
        <v>43</v>
      </c>
      <c r="B29" s="86">
        <v>1</v>
      </c>
      <c r="C29" s="86">
        <v>25</v>
      </c>
      <c r="D29" s="86">
        <v>21</v>
      </c>
      <c r="E29" s="86">
        <v>64</v>
      </c>
      <c r="F29" s="86">
        <v>16.7</v>
      </c>
      <c r="G29" s="86">
        <v>9.7367679999999996</v>
      </c>
      <c r="H29" s="86">
        <v>0</v>
      </c>
    </row>
    <row r="30" spans="1:8" x14ac:dyDescent="0.15">
      <c r="A30" s="86">
        <v>33</v>
      </c>
      <c r="B30" s="86">
        <v>2</v>
      </c>
      <c r="C30" s="86">
        <v>12</v>
      </c>
      <c r="D30" s="86">
        <v>8</v>
      </c>
      <c r="E30" s="86">
        <v>58</v>
      </c>
      <c r="F30" s="86">
        <v>18.399999999999999</v>
      </c>
      <c r="G30" s="86">
        <v>7.5877920000000003</v>
      </c>
      <c r="H30" s="86">
        <v>0</v>
      </c>
    </row>
    <row r="31" spans="1:8" x14ac:dyDescent="0.15">
      <c r="A31" s="86">
        <v>26</v>
      </c>
      <c r="B31" s="86">
        <v>3</v>
      </c>
      <c r="C31" s="86">
        <v>2</v>
      </c>
      <c r="D31" s="86">
        <v>1</v>
      </c>
      <c r="E31" s="86">
        <v>37</v>
      </c>
      <c r="F31" s="86">
        <v>14.2</v>
      </c>
      <c r="G31" s="86">
        <v>5.0490940000000002</v>
      </c>
      <c r="H31" s="86">
        <v>0</v>
      </c>
    </row>
    <row r="32" spans="1:8" x14ac:dyDescent="0.15">
      <c r="A32" s="86">
        <v>45</v>
      </c>
      <c r="B32" s="86">
        <v>1</v>
      </c>
      <c r="C32" s="86">
        <v>3</v>
      </c>
      <c r="D32" s="86">
        <v>15</v>
      </c>
      <c r="E32" s="86">
        <v>20</v>
      </c>
      <c r="F32" s="86">
        <v>2.1</v>
      </c>
      <c r="G32" s="86">
        <v>0.315</v>
      </c>
      <c r="H32" s="86">
        <v>0</v>
      </c>
    </row>
    <row r="33" spans="1:8" x14ac:dyDescent="0.15">
      <c r="A33" s="86">
        <v>30</v>
      </c>
      <c r="B33" s="86">
        <v>1</v>
      </c>
      <c r="C33" s="86">
        <v>1</v>
      </c>
      <c r="D33" s="86">
        <v>10</v>
      </c>
      <c r="E33" s="86">
        <v>22</v>
      </c>
      <c r="F33" s="86">
        <v>10.5</v>
      </c>
      <c r="G33" s="86">
        <v>1.17117</v>
      </c>
      <c r="H33" s="86">
        <v>0</v>
      </c>
    </row>
    <row r="34" spans="1:8" x14ac:dyDescent="0.15">
      <c r="A34" s="86">
        <v>27</v>
      </c>
      <c r="B34" s="86">
        <v>3</v>
      </c>
      <c r="C34" s="86">
        <v>2</v>
      </c>
      <c r="D34" s="86">
        <v>7</v>
      </c>
      <c r="E34" s="86">
        <v>26</v>
      </c>
      <c r="F34" s="86">
        <v>6</v>
      </c>
      <c r="G34" s="86">
        <v>0.83772000000000002</v>
      </c>
      <c r="H34" s="86">
        <v>0</v>
      </c>
    </row>
    <row r="35" spans="1:8" x14ac:dyDescent="0.15">
      <c r="A35" s="86">
        <v>25</v>
      </c>
      <c r="B35" s="86">
        <v>1</v>
      </c>
      <c r="C35" s="86">
        <v>8</v>
      </c>
      <c r="D35" s="86">
        <v>4</v>
      </c>
      <c r="E35" s="86">
        <v>27</v>
      </c>
      <c r="F35" s="86">
        <v>14.4</v>
      </c>
      <c r="G35" s="86">
        <v>2.8693439999999999</v>
      </c>
      <c r="H35" s="86">
        <v>0</v>
      </c>
    </row>
    <row r="36" spans="1:8" x14ac:dyDescent="0.15">
      <c r="A36" s="86">
        <v>25</v>
      </c>
      <c r="B36" s="86">
        <v>1</v>
      </c>
      <c r="C36" s="86">
        <v>8</v>
      </c>
      <c r="D36" s="86">
        <v>1</v>
      </c>
      <c r="E36" s="86">
        <v>35</v>
      </c>
      <c r="F36" s="86">
        <v>2.9</v>
      </c>
      <c r="G36" s="86">
        <v>0.93786000000000003</v>
      </c>
      <c r="H36" s="86">
        <v>0</v>
      </c>
    </row>
    <row r="37" spans="1:8" x14ac:dyDescent="0.15">
      <c r="A37" s="86">
        <v>26</v>
      </c>
      <c r="B37" s="86">
        <v>2</v>
      </c>
      <c r="C37" s="86">
        <v>6</v>
      </c>
      <c r="D37" s="86">
        <v>7</v>
      </c>
      <c r="E37" s="86">
        <v>45</v>
      </c>
      <c r="F37" s="86">
        <v>26</v>
      </c>
      <c r="G37" s="86">
        <v>5.6510999999999996</v>
      </c>
      <c r="H37" s="86">
        <v>0</v>
      </c>
    </row>
    <row r="38" spans="1:8" x14ac:dyDescent="0.15">
      <c r="A38" s="86">
        <v>30</v>
      </c>
      <c r="B38" s="86">
        <v>2</v>
      </c>
      <c r="C38" s="86">
        <v>10</v>
      </c>
      <c r="D38" s="86">
        <v>4</v>
      </c>
      <c r="E38" s="86">
        <v>22</v>
      </c>
      <c r="F38" s="86">
        <v>16.100000000000001</v>
      </c>
      <c r="G38" s="86">
        <v>2.1322839999999998</v>
      </c>
      <c r="H38" s="86">
        <v>0</v>
      </c>
    </row>
    <row r="39" spans="1:8" x14ac:dyDescent="0.15">
      <c r="A39" s="86">
        <v>32</v>
      </c>
      <c r="B39" s="86">
        <v>2</v>
      </c>
      <c r="C39" s="86">
        <v>12</v>
      </c>
      <c r="D39" s="86">
        <v>1</v>
      </c>
      <c r="E39" s="86">
        <v>54</v>
      </c>
      <c r="F39" s="86">
        <v>14.4</v>
      </c>
      <c r="G39" s="86">
        <v>4.5800640000000001</v>
      </c>
      <c r="H39" s="86">
        <v>0</v>
      </c>
    </row>
    <row r="40" spans="1:8" x14ac:dyDescent="0.15">
      <c r="A40" s="86">
        <v>28</v>
      </c>
      <c r="B40" s="86">
        <v>2</v>
      </c>
      <c r="C40" s="86">
        <v>1</v>
      </c>
      <c r="D40" s="86">
        <v>8</v>
      </c>
      <c r="E40" s="86">
        <v>24</v>
      </c>
      <c r="F40" s="86">
        <v>17.100000000000001</v>
      </c>
      <c r="G40" s="86">
        <v>2.7660960000000001</v>
      </c>
      <c r="H40" s="86">
        <v>1</v>
      </c>
    </row>
    <row r="41" spans="1:8" x14ac:dyDescent="0.15">
      <c r="A41" s="86">
        <v>45</v>
      </c>
      <c r="B41" s="86">
        <v>1</v>
      </c>
      <c r="C41" s="86">
        <v>23</v>
      </c>
      <c r="D41" s="86">
        <v>5</v>
      </c>
      <c r="E41" s="86">
        <v>50</v>
      </c>
      <c r="F41" s="86">
        <v>4.2</v>
      </c>
      <c r="G41" s="86">
        <v>1.5414000000000001</v>
      </c>
      <c r="H41" s="86">
        <v>0</v>
      </c>
    </row>
    <row r="42" spans="1:8" x14ac:dyDescent="0.15">
      <c r="A42" s="86">
        <v>23</v>
      </c>
      <c r="B42" s="86">
        <v>1</v>
      </c>
      <c r="C42" s="86">
        <v>7</v>
      </c>
      <c r="D42" s="86">
        <v>2</v>
      </c>
      <c r="E42" s="86">
        <v>31</v>
      </c>
      <c r="F42" s="86">
        <v>6.6</v>
      </c>
      <c r="G42" s="86">
        <v>1.70841</v>
      </c>
      <c r="H42" s="86">
        <v>0</v>
      </c>
    </row>
    <row r="43" spans="1:8" x14ac:dyDescent="0.15">
      <c r="A43" s="86">
        <v>34</v>
      </c>
      <c r="B43" s="86">
        <v>1</v>
      </c>
      <c r="C43" s="86">
        <v>17</v>
      </c>
      <c r="D43" s="86">
        <v>3</v>
      </c>
      <c r="E43" s="86">
        <v>59</v>
      </c>
      <c r="F43" s="86">
        <v>8</v>
      </c>
      <c r="G43" s="86">
        <v>2.9122400000000002</v>
      </c>
      <c r="H43" s="86">
        <v>0</v>
      </c>
    </row>
    <row r="44" spans="1:8" x14ac:dyDescent="0.15">
      <c r="A44" s="86">
        <v>42</v>
      </c>
      <c r="B44" s="86">
        <v>2</v>
      </c>
      <c r="C44" s="86">
        <v>7</v>
      </c>
      <c r="D44" s="86">
        <v>23</v>
      </c>
      <c r="E44" s="86">
        <v>41</v>
      </c>
      <c r="F44" s="86">
        <v>4.5999999999999996</v>
      </c>
      <c r="G44" s="86">
        <v>0.944886</v>
      </c>
      <c r="H44" s="86">
        <v>0</v>
      </c>
    </row>
    <row r="45" spans="1:8" x14ac:dyDescent="0.15">
      <c r="A45" s="86">
        <v>39</v>
      </c>
      <c r="B45" s="86">
        <v>1</v>
      </c>
      <c r="C45" s="86">
        <v>19</v>
      </c>
      <c r="D45" s="86">
        <v>5</v>
      </c>
      <c r="E45" s="86">
        <v>48</v>
      </c>
      <c r="F45" s="86">
        <v>13.1</v>
      </c>
      <c r="G45" s="86">
        <v>4.3575840000000001</v>
      </c>
      <c r="H45" s="86">
        <v>0</v>
      </c>
    </row>
    <row r="46" spans="1:8" x14ac:dyDescent="0.15">
      <c r="A46" s="86">
        <v>26</v>
      </c>
      <c r="B46" s="86">
        <v>1</v>
      </c>
      <c r="C46" s="86">
        <v>0</v>
      </c>
      <c r="D46" s="86">
        <v>0</v>
      </c>
      <c r="E46" s="86">
        <v>14</v>
      </c>
      <c r="F46" s="86">
        <v>7.5</v>
      </c>
      <c r="G46" s="86">
        <v>0.74760000000000004</v>
      </c>
      <c r="H46" s="86">
        <v>1</v>
      </c>
    </row>
    <row r="47" spans="1:8" x14ac:dyDescent="0.15">
      <c r="A47" s="86">
        <v>21</v>
      </c>
      <c r="B47" s="86">
        <v>2</v>
      </c>
      <c r="C47" s="86">
        <v>0</v>
      </c>
      <c r="D47" s="86">
        <v>1</v>
      </c>
      <c r="E47" s="86">
        <v>16</v>
      </c>
      <c r="F47" s="86">
        <v>6.8</v>
      </c>
      <c r="G47" s="86">
        <v>0.93785600000000002</v>
      </c>
      <c r="H47" s="86">
        <v>0</v>
      </c>
    </row>
    <row r="48" spans="1:8" x14ac:dyDescent="0.15">
      <c r="A48" s="86">
        <v>35</v>
      </c>
      <c r="B48" s="86">
        <v>1</v>
      </c>
      <c r="C48" s="86">
        <v>13</v>
      </c>
      <c r="D48" s="86">
        <v>15</v>
      </c>
      <c r="E48" s="86">
        <v>35</v>
      </c>
      <c r="F48" s="86">
        <v>4.5</v>
      </c>
      <c r="G48" s="86">
        <v>1.1434500000000001</v>
      </c>
      <c r="H48" s="86">
        <v>0</v>
      </c>
    </row>
    <row r="49" spans="1:8" x14ac:dyDescent="0.15">
      <c r="A49" s="86">
        <v>47</v>
      </c>
      <c r="B49" s="86">
        <v>1</v>
      </c>
      <c r="C49" s="86">
        <v>4</v>
      </c>
      <c r="D49" s="86">
        <v>2</v>
      </c>
      <c r="E49" s="86">
        <v>26</v>
      </c>
      <c r="F49" s="86">
        <v>10.4</v>
      </c>
      <c r="G49" s="86">
        <v>2.5823200000000002</v>
      </c>
      <c r="H49" s="86">
        <v>0</v>
      </c>
    </row>
    <row r="50" spans="1:8" x14ac:dyDescent="0.15">
      <c r="A50" s="86">
        <v>23</v>
      </c>
      <c r="B50" s="86">
        <v>2</v>
      </c>
      <c r="C50" s="86">
        <v>0</v>
      </c>
      <c r="D50" s="86">
        <v>2</v>
      </c>
      <c r="E50" s="86">
        <v>21</v>
      </c>
      <c r="F50" s="86">
        <v>11.4</v>
      </c>
      <c r="G50" s="86">
        <v>1.618344</v>
      </c>
      <c r="H50" s="86">
        <v>1</v>
      </c>
    </row>
    <row r="51" spans="1:8" x14ac:dyDescent="0.15">
      <c r="A51" s="86">
        <v>35</v>
      </c>
      <c r="B51" s="86">
        <v>1</v>
      </c>
      <c r="C51" s="86">
        <v>18</v>
      </c>
      <c r="D51" s="86">
        <v>2</v>
      </c>
      <c r="E51" s="86">
        <v>42</v>
      </c>
      <c r="F51" s="86">
        <v>7.4</v>
      </c>
      <c r="G51" s="86">
        <v>2.9028719999999999</v>
      </c>
      <c r="H51" s="86">
        <v>0</v>
      </c>
    </row>
    <row r="52" spans="1:8" x14ac:dyDescent="0.15">
      <c r="A52" s="86">
        <v>34</v>
      </c>
      <c r="B52" s="86">
        <v>1</v>
      </c>
      <c r="C52" s="86">
        <v>2</v>
      </c>
      <c r="D52" s="86">
        <v>11</v>
      </c>
      <c r="E52" s="86">
        <v>25</v>
      </c>
      <c r="F52" s="86">
        <v>12.6</v>
      </c>
      <c r="G52" s="86">
        <v>2.5767000000000002</v>
      </c>
      <c r="H52" s="86">
        <v>1</v>
      </c>
    </row>
    <row r="53" spans="1:8" x14ac:dyDescent="0.15">
      <c r="A53" s="86">
        <v>46</v>
      </c>
      <c r="B53" s="86">
        <v>1</v>
      </c>
      <c r="C53" s="86">
        <v>1</v>
      </c>
      <c r="D53" s="86">
        <v>12</v>
      </c>
      <c r="E53" s="86">
        <v>20</v>
      </c>
      <c r="F53" s="86">
        <v>14</v>
      </c>
      <c r="G53" s="86">
        <v>1.9907999999999999</v>
      </c>
      <c r="H53" s="86">
        <v>0</v>
      </c>
    </row>
    <row r="54" spans="1:8" x14ac:dyDescent="0.15">
      <c r="A54" s="86">
        <v>46</v>
      </c>
      <c r="B54" s="86">
        <v>1</v>
      </c>
      <c r="C54" s="86">
        <v>16</v>
      </c>
      <c r="D54" s="86">
        <v>18</v>
      </c>
      <c r="E54" s="86">
        <v>52</v>
      </c>
      <c r="F54" s="86">
        <v>12.9</v>
      </c>
      <c r="G54" s="86">
        <v>3.6759840000000001</v>
      </c>
      <c r="H54" s="86">
        <v>1</v>
      </c>
    </row>
    <row r="55" spans="1:8" x14ac:dyDescent="0.15">
      <c r="A55" s="86">
        <v>38</v>
      </c>
      <c r="B55" s="86">
        <v>3</v>
      </c>
      <c r="C55" s="86">
        <v>4</v>
      </c>
      <c r="D55" s="86">
        <v>18</v>
      </c>
      <c r="E55" s="86">
        <v>25</v>
      </c>
      <c r="F55" s="86">
        <v>3.7</v>
      </c>
      <c r="G55" s="86">
        <v>0.61327500000000001</v>
      </c>
      <c r="H55" s="86">
        <v>0</v>
      </c>
    </row>
    <row r="56" spans="1:8" x14ac:dyDescent="0.15">
      <c r="A56" s="86">
        <v>40</v>
      </c>
      <c r="B56" s="86">
        <v>2</v>
      </c>
      <c r="C56" s="86">
        <v>3</v>
      </c>
      <c r="D56" s="86">
        <v>2</v>
      </c>
      <c r="E56" s="86">
        <v>28</v>
      </c>
      <c r="F56" s="86">
        <v>9.5</v>
      </c>
      <c r="G56" s="86">
        <v>2.1067200000000001</v>
      </c>
      <c r="H56" s="86">
        <v>0</v>
      </c>
    </row>
    <row r="57" spans="1:8" x14ac:dyDescent="0.15">
      <c r="A57" s="86">
        <v>37</v>
      </c>
      <c r="B57" s="86">
        <v>1</v>
      </c>
      <c r="C57" s="86">
        <v>1</v>
      </c>
      <c r="D57" s="86">
        <v>3</v>
      </c>
      <c r="E57" s="86">
        <v>24</v>
      </c>
      <c r="F57" s="86">
        <v>15.1</v>
      </c>
      <c r="G57" s="86">
        <v>1.822872</v>
      </c>
      <c r="H57" s="86">
        <v>1</v>
      </c>
    </row>
    <row r="58" spans="1:8" x14ac:dyDescent="0.15">
      <c r="A58" s="86">
        <v>35</v>
      </c>
      <c r="B58" s="86">
        <v>1</v>
      </c>
      <c r="C58" s="86">
        <v>9</v>
      </c>
      <c r="D58" s="86">
        <v>1</v>
      </c>
      <c r="E58" s="86">
        <v>34</v>
      </c>
      <c r="F58" s="86">
        <v>5</v>
      </c>
      <c r="G58" s="86">
        <v>1.3022</v>
      </c>
      <c r="H58" s="86">
        <v>0</v>
      </c>
    </row>
    <row r="59" spans="1:8" x14ac:dyDescent="0.15">
      <c r="A59" s="86">
        <v>39</v>
      </c>
      <c r="B59" s="86">
        <v>2</v>
      </c>
      <c r="C59" s="86">
        <v>16</v>
      </c>
      <c r="D59" s="86">
        <v>13</v>
      </c>
      <c r="E59" s="86">
        <v>69</v>
      </c>
      <c r="F59" s="86">
        <v>2.4</v>
      </c>
      <c r="G59" s="86">
        <v>0.59450400000000003</v>
      </c>
      <c r="H59" s="86">
        <v>0</v>
      </c>
    </row>
    <row r="60" spans="1:8" x14ac:dyDescent="0.15">
      <c r="A60" s="86">
        <v>40</v>
      </c>
      <c r="B60" s="86">
        <v>3</v>
      </c>
      <c r="C60" s="86">
        <v>18</v>
      </c>
      <c r="D60" s="86">
        <v>6</v>
      </c>
      <c r="E60" s="86">
        <v>100</v>
      </c>
      <c r="F60" s="86">
        <v>2.5</v>
      </c>
      <c r="G60" s="86">
        <v>1.0149999999999999</v>
      </c>
      <c r="H60" s="86">
        <v>0</v>
      </c>
    </row>
    <row r="61" spans="1:8" x14ac:dyDescent="0.15">
      <c r="A61" s="86">
        <v>50</v>
      </c>
      <c r="B61" s="86">
        <v>3</v>
      </c>
      <c r="C61" s="86">
        <v>10</v>
      </c>
      <c r="D61" s="86">
        <v>20</v>
      </c>
      <c r="E61" s="86">
        <v>80</v>
      </c>
      <c r="F61" s="86">
        <v>12.2</v>
      </c>
      <c r="G61" s="86">
        <v>7.2809600000000003</v>
      </c>
      <c r="H61" s="86">
        <v>0</v>
      </c>
    </row>
    <row r="62" spans="1:8" x14ac:dyDescent="0.15">
      <c r="A62" s="86">
        <v>31</v>
      </c>
      <c r="B62" s="86">
        <v>1</v>
      </c>
      <c r="C62" s="86">
        <v>9</v>
      </c>
      <c r="D62" s="86">
        <v>10</v>
      </c>
      <c r="E62" s="86">
        <v>28</v>
      </c>
      <c r="F62" s="86">
        <v>2.4</v>
      </c>
      <c r="G62" s="86">
        <v>0.62428799999999995</v>
      </c>
      <c r="H62" s="86">
        <v>0</v>
      </c>
    </row>
    <row r="63" spans="1:8" x14ac:dyDescent="0.15">
      <c r="A63" s="86">
        <v>29</v>
      </c>
      <c r="B63" s="86">
        <v>1</v>
      </c>
      <c r="C63" s="86">
        <v>13</v>
      </c>
      <c r="D63" s="86">
        <v>1</v>
      </c>
      <c r="E63" s="86">
        <v>42</v>
      </c>
      <c r="F63" s="86">
        <v>7.4</v>
      </c>
      <c r="G63" s="86">
        <v>1.6503479999999999</v>
      </c>
      <c r="H63" s="86">
        <v>1</v>
      </c>
    </row>
    <row r="64" spans="1:8" x14ac:dyDescent="0.15">
      <c r="A64" s="86">
        <v>37</v>
      </c>
      <c r="B64" s="86">
        <v>1</v>
      </c>
      <c r="C64" s="86">
        <v>4</v>
      </c>
      <c r="D64" s="86">
        <v>0</v>
      </c>
      <c r="E64" s="86">
        <v>23</v>
      </c>
      <c r="F64" s="86">
        <v>12.4</v>
      </c>
      <c r="G64" s="86">
        <v>1.98214</v>
      </c>
      <c r="H64" s="86">
        <v>0</v>
      </c>
    </row>
    <row r="65" spans="1:8" x14ac:dyDescent="0.15">
      <c r="A65" s="86">
        <v>33</v>
      </c>
      <c r="B65" s="86">
        <v>2</v>
      </c>
      <c r="C65" s="86">
        <v>4</v>
      </c>
      <c r="D65" s="86">
        <v>9</v>
      </c>
      <c r="E65" s="86">
        <v>55</v>
      </c>
      <c r="F65" s="86">
        <v>7</v>
      </c>
      <c r="G65" s="86">
        <v>1.69015</v>
      </c>
      <c r="H65" s="86">
        <v>0</v>
      </c>
    </row>
    <row r="66" spans="1:8" x14ac:dyDescent="0.15">
      <c r="A66" s="86">
        <v>26</v>
      </c>
      <c r="B66" s="86">
        <v>2</v>
      </c>
      <c r="C66" s="86">
        <v>5</v>
      </c>
      <c r="D66" s="86">
        <v>7</v>
      </c>
      <c r="E66" s="86">
        <v>28</v>
      </c>
      <c r="F66" s="86">
        <v>7.8</v>
      </c>
      <c r="G66" s="86">
        <v>1.1597040000000001</v>
      </c>
      <c r="H66" s="86">
        <v>0</v>
      </c>
    </row>
    <row r="67" spans="1:8" x14ac:dyDescent="0.15">
      <c r="A67" s="86">
        <v>32</v>
      </c>
      <c r="B67" s="86">
        <v>2</v>
      </c>
      <c r="C67" s="86">
        <v>11</v>
      </c>
      <c r="D67" s="86">
        <v>6</v>
      </c>
      <c r="E67" s="86">
        <v>75</v>
      </c>
      <c r="F67" s="86">
        <v>23.3</v>
      </c>
      <c r="G67" s="86">
        <v>9.7161000000000008</v>
      </c>
      <c r="H67" s="86">
        <v>1</v>
      </c>
    </row>
    <row r="68" spans="1:8" x14ac:dyDescent="0.15">
      <c r="A68" s="86">
        <v>28</v>
      </c>
      <c r="B68" s="86">
        <v>2</v>
      </c>
      <c r="C68" s="86">
        <v>2</v>
      </c>
      <c r="D68" s="86">
        <v>3</v>
      </c>
      <c r="E68" s="86">
        <v>23</v>
      </c>
      <c r="F68" s="86">
        <v>6.4</v>
      </c>
      <c r="G68" s="86">
        <v>1.285056</v>
      </c>
      <c r="H68" s="86">
        <v>1</v>
      </c>
    </row>
    <row r="69" spans="1:8" x14ac:dyDescent="0.15">
      <c r="A69" s="86">
        <v>39</v>
      </c>
      <c r="B69" s="86">
        <v>1</v>
      </c>
      <c r="C69" s="86">
        <v>19</v>
      </c>
      <c r="D69" s="86">
        <v>8</v>
      </c>
      <c r="E69" s="86">
        <v>46</v>
      </c>
      <c r="F69" s="86">
        <v>9.1</v>
      </c>
      <c r="G69" s="86">
        <v>1.6702140000000001</v>
      </c>
      <c r="H69" s="86">
        <v>0</v>
      </c>
    </row>
    <row r="70" spans="1:8" x14ac:dyDescent="0.15">
      <c r="A70" s="86">
        <v>28</v>
      </c>
      <c r="B70" s="86">
        <v>2</v>
      </c>
      <c r="C70" s="86">
        <v>8</v>
      </c>
      <c r="D70" s="86">
        <v>3</v>
      </c>
      <c r="E70" s="86">
        <v>31</v>
      </c>
      <c r="F70" s="86">
        <v>8.1999999999999993</v>
      </c>
      <c r="G70" s="86">
        <v>1.0498460000000001</v>
      </c>
      <c r="H70" s="86">
        <v>1</v>
      </c>
    </row>
    <row r="71" spans="1:8" x14ac:dyDescent="0.15">
      <c r="A71" s="86">
        <v>29</v>
      </c>
      <c r="B71" s="86">
        <v>1</v>
      </c>
      <c r="C71" s="86">
        <v>1</v>
      </c>
      <c r="D71" s="86">
        <v>2</v>
      </c>
      <c r="E71" s="86">
        <v>20</v>
      </c>
      <c r="F71" s="86">
        <v>18.600000000000001</v>
      </c>
      <c r="G71" s="86">
        <v>3.1508400000000001</v>
      </c>
      <c r="H71" s="86">
        <v>1</v>
      </c>
    </row>
    <row r="72" spans="1:8" x14ac:dyDescent="0.15">
      <c r="A72" s="86">
        <v>34</v>
      </c>
      <c r="B72" s="86">
        <v>2</v>
      </c>
      <c r="C72" s="86">
        <v>3</v>
      </c>
      <c r="D72" s="86">
        <v>8</v>
      </c>
      <c r="E72" s="86">
        <v>21</v>
      </c>
      <c r="F72" s="86">
        <v>23.1</v>
      </c>
      <c r="G72" s="86">
        <v>3.4490609999999999</v>
      </c>
      <c r="H72" s="86">
        <v>0</v>
      </c>
    </row>
    <row r="73" spans="1:8" x14ac:dyDescent="0.15">
      <c r="A73" s="86">
        <v>28</v>
      </c>
      <c r="B73" s="86">
        <v>2</v>
      </c>
      <c r="C73" s="86">
        <v>5</v>
      </c>
      <c r="D73" s="86">
        <v>9</v>
      </c>
      <c r="E73" s="86">
        <v>34</v>
      </c>
      <c r="F73" s="86">
        <v>23.8</v>
      </c>
      <c r="G73" s="86">
        <v>4.9927640000000002</v>
      </c>
      <c r="H73" s="86">
        <v>0</v>
      </c>
    </row>
    <row r="74" spans="1:8" x14ac:dyDescent="0.15">
      <c r="A74" s="86">
        <v>47</v>
      </c>
      <c r="B74" s="86">
        <v>1</v>
      </c>
      <c r="C74" s="86">
        <v>26</v>
      </c>
      <c r="D74" s="86">
        <v>21</v>
      </c>
      <c r="E74" s="86">
        <v>100</v>
      </c>
      <c r="F74" s="86">
        <v>12.8</v>
      </c>
      <c r="G74" s="86">
        <v>8.2175999999999991</v>
      </c>
      <c r="H74" s="86">
        <v>0</v>
      </c>
    </row>
    <row r="75" spans="1:8" x14ac:dyDescent="0.15">
      <c r="A75" s="86">
        <v>43</v>
      </c>
      <c r="B75" s="86">
        <v>4</v>
      </c>
      <c r="C75" s="86">
        <v>1</v>
      </c>
      <c r="D75" s="86">
        <v>5</v>
      </c>
      <c r="E75" s="86">
        <v>26</v>
      </c>
      <c r="F75" s="86">
        <v>10.6</v>
      </c>
      <c r="G75" s="86">
        <v>1.237444</v>
      </c>
      <c r="H75" s="86">
        <v>0</v>
      </c>
    </row>
    <row r="76" spans="1:8" x14ac:dyDescent="0.15">
      <c r="A76" s="86">
        <v>41</v>
      </c>
      <c r="B76" s="86">
        <v>1</v>
      </c>
      <c r="C76" s="86">
        <v>13</v>
      </c>
      <c r="D76" s="86">
        <v>10</v>
      </c>
      <c r="E76" s="86">
        <v>44</v>
      </c>
      <c r="F76" s="86">
        <v>1.7</v>
      </c>
      <c r="G76" s="86">
        <v>0.67693999999999999</v>
      </c>
      <c r="H76" s="86">
        <v>0</v>
      </c>
    </row>
    <row r="77" spans="1:8" x14ac:dyDescent="0.15">
      <c r="A77" s="86">
        <v>47</v>
      </c>
      <c r="B77" s="86">
        <v>1</v>
      </c>
      <c r="C77" s="86">
        <v>13</v>
      </c>
      <c r="D77" s="86">
        <v>25</v>
      </c>
      <c r="E77" s="86">
        <v>51</v>
      </c>
      <c r="F77" s="86">
        <v>23.8</v>
      </c>
      <c r="G77" s="86">
        <v>8.3994959999999992</v>
      </c>
      <c r="H77" s="86">
        <v>0</v>
      </c>
    </row>
    <row r="78" spans="1:8" x14ac:dyDescent="0.15">
      <c r="A78" s="86">
        <v>24</v>
      </c>
      <c r="B78" s="86">
        <v>1</v>
      </c>
      <c r="C78" s="86">
        <v>2</v>
      </c>
      <c r="D78" s="86">
        <v>1</v>
      </c>
      <c r="E78" s="86">
        <v>21</v>
      </c>
      <c r="F78" s="86">
        <v>0.6</v>
      </c>
      <c r="G78" s="86">
        <v>0.100926</v>
      </c>
      <c r="H78" s="86">
        <v>0</v>
      </c>
    </row>
    <row r="79" spans="1:8" x14ac:dyDescent="0.15">
      <c r="A79" s="86">
        <v>29</v>
      </c>
      <c r="B79" s="86">
        <v>1</v>
      </c>
      <c r="C79" s="86">
        <v>1</v>
      </c>
      <c r="D79" s="86">
        <v>9</v>
      </c>
      <c r="E79" s="86">
        <v>17</v>
      </c>
      <c r="F79" s="86">
        <v>6.7</v>
      </c>
      <c r="G79" s="86">
        <v>0.98181799999999997</v>
      </c>
      <c r="H79" s="86">
        <v>0</v>
      </c>
    </row>
    <row r="80" spans="1:8" x14ac:dyDescent="0.15">
      <c r="A80" s="86">
        <v>33</v>
      </c>
      <c r="B80" s="86">
        <v>1</v>
      </c>
      <c r="C80" s="86">
        <v>14</v>
      </c>
      <c r="D80" s="86">
        <v>2</v>
      </c>
      <c r="E80" s="86">
        <v>37</v>
      </c>
      <c r="F80" s="86">
        <v>2.6</v>
      </c>
      <c r="G80" s="86">
        <v>0.76286600000000004</v>
      </c>
      <c r="H80" s="86">
        <v>0</v>
      </c>
    </row>
    <row r="81" spans="1:8" x14ac:dyDescent="0.15">
      <c r="A81" s="86">
        <v>36</v>
      </c>
      <c r="B81" s="86">
        <v>1</v>
      </c>
      <c r="C81" s="86">
        <v>15</v>
      </c>
      <c r="D81" s="86">
        <v>10</v>
      </c>
      <c r="E81" s="86">
        <v>39</v>
      </c>
      <c r="F81" s="86">
        <v>3.2</v>
      </c>
      <c r="G81" s="86">
        <v>0.56159999999999999</v>
      </c>
      <c r="H81" s="86">
        <v>0</v>
      </c>
    </row>
    <row r="82" spans="1:8" x14ac:dyDescent="0.15">
      <c r="A82" s="86">
        <v>26</v>
      </c>
      <c r="B82" s="86">
        <v>1</v>
      </c>
      <c r="C82" s="86">
        <v>5</v>
      </c>
      <c r="D82" s="86">
        <v>3</v>
      </c>
      <c r="E82" s="86">
        <v>27</v>
      </c>
      <c r="F82" s="86">
        <v>10.5</v>
      </c>
      <c r="G82" s="86">
        <v>0.36287999999999998</v>
      </c>
      <c r="H82" s="86">
        <v>1</v>
      </c>
    </row>
    <row r="83" spans="1:8" x14ac:dyDescent="0.15">
      <c r="A83" s="86">
        <v>31</v>
      </c>
      <c r="B83" s="86">
        <v>1</v>
      </c>
      <c r="C83" s="86">
        <v>11</v>
      </c>
      <c r="D83" s="86">
        <v>12</v>
      </c>
      <c r="E83" s="86">
        <v>45</v>
      </c>
      <c r="F83" s="86">
        <v>17</v>
      </c>
      <c r="G83" s="86">
        <v>4.9112999999999998</v>
      </c>
      <c r="H83" s="86">
        <v>0</v>
      </c>
    </row>
    <row r="84" spans="1:8" x14ac:dyDescent="0.15">
      <c r="A84" s="86">
        <v>37</v>
      </c>
      <c r="B84" s="86">
        <v>1</v>
      </c>
      <c r="C84" s="86">
        <v>7</v>
      </c>
      <c r="D84" s="86">
        <v>3</v>
      </c>
      <c r="E84" s="86">
        <v>32</v>
      </c>
      <c r="F84" s="86">
        <v>19.600000000000001</v>
      </c>
      <c r="G84" s="86">
        <v>3.57504</v>
      </c>
      <c r="H84" s="86">
        <v>0</v>
      </c>
    </row>
    <row r="85" spans="1:8" x14ac:dyDescent="0.15">
      <c r="A85" s="86">
        <v>35</v>
      </c>
      <c r="B85" s="86">
        <v>4</v>
      </c>
      <c r="C85" s="86">
        <v>4</v>
      </c>
      <c r="D85" s="86">
        <v>16</v>
      </c>
      <c r="E85" s="86">
        <v>29</v>
      </c>
      <c r="F85" s="86">
        <v>11</v>
      </c>
      <c r="G85" s="86">
        <v>1.3461799999999999</v>
      </c>
      <c r="H85" s="86">
        <v>0</v>
      </c>
    </row>
    <row r="86" spans="1:8" x14ac:dyDescent="0.15">
      <c r="A86" s="86">
        <v>26</v>
      </c>
      <c r="B86" s="86">
        <v>1</v>
      </c>
      <c r="C86" s="86">
        <v>4</v>
      </c>
      <c r="D86" s="86">
        <v>3</v>
      </c>
      <c r="E86" s="86">
        <v>20</v>
      </c>
      <c r="F86" s="86">
        <v>5.4</v>
      </c>
      <c r="G86" s="86">
        <v>0.76139999999999997</v>
      </c>
      <c r="H86" s="86">
        <v>0</v>
      </c>
    </row>
    <row r="87" spans="1:8" x14ac:dyDescent="0.15">
      <c r="A87" s="86">
        <v>40</v>
      </c>
      <c r="B87" s="86">
        <v>1</v>
      </c>
      <c r="C87" s="86">
        <v>10</v>
      </c>
      <c r="D87" s="86">
        <v>15</v>
      </c>
      <c r="E87" s="86">
        <v>45</v>
      </c>
      <c r="F87" s="86">
        <v>18.8</v>
      </c>
      <c r="G87" s="86">
        <v>6.4465199999999996</v>
      </c>
      <c r="H87" s="86">
        <v>0</v>
      </c>
    </row>
    <row r="88" spans="1:8" x14ac:dyDescent="0.15">
      <c r="A88" s="86">
        <v>29</v>
      </c>
      <c r="B88" s="86">
        <v>2</v>
      </c>
      <c r="C88" s="86">
        <v>5</v>
      </c>
      <c r="D88" s="86">
        <v>4</v>
      </c>
      <c r="E88" s="86">
        <v>36</v>
      </c>
      <c r="F88" s="86">
        <v>12.4</v>
      </c>
      <c r="G88" s="86">
        <v>0.97315200000000002</v>
      </c>
      <c r="H88" s="86">
        <v>1</v>
      </c>
    </row>
    <row r="89" spans="1:8" x14ac:dyDescent="0.15">
      <c r="A89" s="86">
        <v>37</v>
      </c>
      <c r="B89" s="86">
        <v>3</v>
      </c>
      <c r="C89" s="86">
        <v>5</v>
      </c>
      <c r="D89" s="86">
        <v>17</v>
      </c>
      <c r="E89" s="86">
        <v>29</v>
      </c>
      <c r="F89" s="86">
        <v>24.6</v>
      </c>
      <c r="G89" s="86">
        <v>5.7286020000000004</v>
      </c>
      <c r="H89" s="86">
        <v>0</v>
      </c>
    </row>
    <row r="90" spans="1:8" x14ac:dyDescent="0.15">
      <c r="A90" s="86">
        <v>32</v>
      </c>
      <c r="B90" s="86">
        <v>1</v>
      </c>
      <c r="C90" s="86">
        <v>12</v>
      </c>
      <c r="D90" s="86">
        <v>12</v>
      </c>
      <c r="E90" s="86">
        <v>28</v>
      </c>
      <c r="F90" s="86">
        <v>2.9</v>
      </c>
      <c r="G90" s="86">
        <v>0.69588399999999995</v>
      </c>
      <c r="H90" s="86">
        <v>0</v>
      </c>
    </row>
    <row r="91" spans="1:8" x14ac:dyDescent="0.15">
      <c r="A91" s="86">
        <v>23</v>
      </c>
      <c r="B91" s="86">
        <v>2</v>
      </c>
      <c r="C91" s="86">
        <v>0</v>
      </c>
      <c r="D91" s="86">
        <v>1</v>
      </c>
      <c r="E91" s="86">
        <v>17</v>
      </c>
      <c r="F91" s="86">
        <v>27.7</v>
      </c>
      <c r="G91" s="86">
        <v>2.6652939999999998</v>
      </c>
      <c r="H91" s="86">
        <v>1</v>
      </c>
    </row>
    <row r="92" spans="1:8" x14ac:dyDescent="0.15">
      <c r="A92" s="86">
        <v>32</v>
      </c>
      <c r="B92" s="86">
        <v>1</v>
      </c>
      <c r="C92" s="86">
        <v>3</v>
      </c>
      <c r="D92" s="86">
        <v>10</v>
      </c>
      <c r="E92" s="86">
        <v>23</v>
      </c>
      <c r="F92" s="86">
        <v>6.2</v>
      </c>
      <c r="G92" s="86">
        <v>1.373238</v>
      </c>
      <c r="H92" s="86">
        <v>0</v>
      </c>
    </row>
    <row r="93" spans="1:8" x14ac:dyDescent="0.15">
      <c r="A93" s="86">
        <v>25</v>
      </c>
      <c r="B93" s="86">
        <v>1</v>
      </c>
      <c r="C93" s="86">
        <v>1</v>
      </c>
      <c r="D93" s="86">
        <v>6</v>
      </c>
      <c r="E93" s="86">
        <v>15</v>
      </c>
      <c r="F93" s="86">
        <v>11.4</v>
      </c>
      <c r="G93" s="86">
        <v>1.33893</v>
      </c>
      <c r="H93" s="86">
        <v>1</v>
      </c>
    </row>
    <row r="94" spans="1:8" x14ac:dyDescent="0.15">
      <c r="A94" s="86">
        <v>38</v>
      </c>
      <c r="B94" s="86">
        <v>1</v>
      </c>
      <c r="C94" s="86">
        <v>5</v>
      </c>
      <c r="D94" s="86">
        <v>5</v>
      </c>
      <c r="E94" s="86">
        <v>54</v>
      </c>
      <c r="F94" s="86">
        <v>10.6</v>
      </c>
      <c r="G94" s="86">
        <v>4.2243120000000003</v>
      </c>
      <c r="H94" s="86">
        <v>0</v>
      </c>
    </row>
    <row r="95" spans="1:8" x14ac:dyDescent="0.15">
      <c r="A95" s="86">
        <v>32</v>
      </c>
      <c r="B95" s="86">
        <v>2</v>
      </c>
      <c r="C95" s="86">
        <v>0</v>
      </c>
      <c r="D95" s="86">
        <v>6</v>
      </c>
      <c r="E95" s="86">
        <v>18</v>
      </c>
      <c r="F95" s="86">
        <v>5.8</v>
      </c>
      <c r="G95" s="86">
        <v>0.74750399999999995</v>
      </c>
      <c r="H95" s="86">
        <v>1</v>
      </c>
    </row>
    <row r="96" spans="1:8" x14ac:dyDescent="0.15">
      <c r="A96" s="86">
        <v>41</v>
      </c>
      <c r="B96" s="86">
        <v>3</v>
      </c>
      <c r="C96" s="86">
        <v>2</v>
      </c>
      <c r="D96" s="86">
        <v>0</v>
      </c>
      <c r="E96" s="86">
        <v>15</v>
      </c>
      <c r="F96" s="86">
        <v>26.3</v>
      </c>
      <c r="G96" s="86">
        <v>1.984335</v>
      </c>
      <c r="H96" s="86">
        <v>1</v>
      </c>
    </row>
    <row r="97" spans="1:8" x14ac:dyDescent="0.15">
      <c r="A97" s="86">
        <v>36</v>
      </c>
      <c r="B97" s="86">
        <v>1</v>
      </c>
      <c r="C97" s="86">
        <v>17</v>
      </c>
      <c r="D97" s="86">
        <v>6</v>
      </c>
      <c r="E97" s="86">
        <v>54</v>
      </c>
      <c r="F97" s="86">
        <v>4.4000000000000004</v>
      </c>
      <c r="G97" s="86">
        <v>1.648944</v>
      </c>
      <c r="H97" s="86">
        <v>0</v>
      </c>
    </row>
    <row r="98" spans="1:8" x14ac:dyDescent="0.15">
      <c r="A98" s="86">
        <v>42</v>
      </c>
      <c r="B98" s="86">
        <v>3</v>
      </c>
      <c r="C98" s="86">
        <v>13</v>
      </c>
      <c r="D98" s="86">
        <v>0</v>
      </c>
      <c r="E98" s="86">
        <v>82</v>
      </c>
      <c r="F98" s="86">
        <v>3.3</v>
      </c>
      <c r="G98" s="86">
        <v>1.390884</v>
      </c>
      <c r="H98" s="86">
        <v>0</v>
      </c>
    </row>
    <row r="99" spans="1:8" x14ac:dyDescent="0.15">
      <c r="A99" s="86">
        <v>41</v>
      </c>
      <c r="B99" s="86">
        <v>1</v>
      </c>
      <c r="C99" s="86">
        <v>14</v>
      </c>
      <c r="D99" s="86">
        <v>8</v>
      </c>
      <c r="E99" s="86">
        <v>52</v>
      </c>
      <c r="F99" s="86">
        <v>7.3</v>
      </c>
      <c r="G99" s="86">
        <v>2.8697759999999999</v>
      </c>
      <c r="H99" s="86">
        <v>0</v>
      </c>
    </row>
    <row r="100" spans="1:8" x14ac:dyDescent="0.15">
      <c r="A100" s="86">
        <v>29</v>
      </c>
      <c r="B100" s="86">
        <v>2</v>
      </c>
      <c r="C100" s="86">
        <v>4</v>
      </c>
      <c r="D100" s="86">
        <v>9</v>
      </c>
      <c r="E100" s="86">
        <v>19</v>
      </c>
      <c r="F100" s="86">
        <v>6.3</v>
      </c>
      <c r="G100" s="86">
        <v>0.515907</v>
      </c>
      <c r="H100" s="86">
        <v>0</v>
      </c>
    </row>
    <row r="101" spans="1:8" x14ac:dyDescent="0.15">
      <c r="A101" s="86">
        <v>38</v>
      </c>
      <c r="B101" s="86">
        <v>3</v>
      </c>
      <c r="C101" s="86">
        <v>4</v>
      </c>
      <c r="D101" s="86">
        <v>6</v>
      </c>
      <c r="E101" s="86">
        <v>31</v>
      </c>
      <c r="F101" s="86">
        <v>9.3000000000000007</v>
      </c>
      <c r="G101" s="86">
        <v>1.5510539999999999</v>
      </c>
      <c r="H101" s="86">
        <v>1</v>
      </c>
    </row>
    <row r="102" spans="1:8" x14ac:dyDescent="0.15">
      <c r="A102" s="86">
        <v>39</v>
      </c>
      <c r="B102" s="86">
        <v>1</v>
      </c>
      <c r="C102" s="86">
        <v>22</v>
      </c>
      <c r="D102" s="86">
        <v>9</v>
      </c>
      <c r="E102" s="86">
        <v>113</v>
      </c>
      <c r="F102" s="86">
        <v>2.6</v>
      </c>
      <c r="G102" s="86">
        <v>1.9508319999999999</v>
      </c>
      <c r="H102" s="86">
        <v>0</v>
      </c>
    </row>
    <row r="103" spans="1:8" x14ac:dyDescent="0.15">
      <c r="A103" s="86">
        <v>36</v>
      </c>
      <c r="B103" s="86">
        <v>1</v>
      </c>
      <c r="C103" s="86">
        <v>6</v>
      </c>
      <c r="D103" s="86">
        <v>9</v>
      </c>
      <c r="E103" s="86">
        <v>26</v>
      </c>
      <c r="F103" s="86">
        <v>8.3000000000000007</v>
      </c>
      <c r="G103" s="86">
        <v>2.1277879999999998</v>
      </c>
      <c r="H103" s="86">
        <v>0</v>
      </c>
    </row>
    <row r="104" spans="1:8" x14ac:dyDescent="0.15">
      <c r="A104" s="86">
        <v>33</v>
      </c>
      <c r="B104" s="86">
        <v>1</v>
      </c>
      <c r="C104" s="86">
        <v>8</v>
      </c>
      <c r="D104" s="86">
        <v>7</v>
      </c>
      <c r="E104" s="86">
        <v>27</v>
      </c>
      <c r="F104" s="86">
        <v>5.8</v>
      </c>
      <c r="G104" s="86">
        <v>0.78926399999999997</v>
      </c>
      <c r="H104" s="86">
        <v>0</v>
      </c>
    </row>
    <row r="105" spans="1:8" x14ac:dyDescent="0.15">
      <c r="A105" s="86">
        <v>42</v>
      </c>
      <c r="B105" s="86">
        <v>2</v>
      </c>
      <c r="C105" s="86">
        <v>21</v>
      </c>
      <c r="D105" s="86">
        <v>11</v>
      </c>
      <c r="E105" s="86">
        <v>121</v>
      </c>
      <c r="F105" s="86">
        <v>3.1</v>
      </c>
      <c r="G105" s="86">
        <v>2.3856359999999999</v>
      </c>
      <c r="H105" s="86">
        <v>0</v>
      </c>
    </row>
    <row r="106" spans="1:8" x14ac:dyDescent="0.15">
      <c r="A106" s="86">
        <v>41</v>
      </c>
      <c r="B106" s="86">
        <v>2</v>
      </c>
      <c r="C106" s="86">
        <v>22</v>
      </c>
      <c r="D106" s="86">
        <v>17</v>
      </c>
      <c r="E106" s="86">
        <v>75</v>
      </c>
      <c r="F106" s="86">
        <v>23.6</v>
      </c>
      <c r="G106" s="86">
        <v>7.8234000000000004</v>
      </c>
      <c r="H106" s="86">
        <v>0</v>
      </c>
    </row>
    <row r="107" spans="1:8" x14ac:dyDescent="0.15">
      <c r="A107" s="86">
        <v>40</v>
      </c>
      <c r="B107" s="86">
        <v>1</v>
      </c>
      <c r="C107" s="86">
        <v>8</v>
      </c>
      <c r="D107" s="86">
        <v>17</v>
      </c>
      <c r="E107" s="86">
        <v>28</v>
      </c>
      <c r="F107" s="86">
        <v>3.6</v>
      </c>
      <c r="G107" s="86">
        <v>0.47376000000000001</v>
      </c>
      <c r="H107" s="86">
        <v>0</v>
      </c>
    </row>
    <row r="108" spans="1:8" x14ac:dyDescent="0.15">
      <c r="A108" s="86">
        <v>53</v>
      </c>
      <c r="B108" s="86">
        <v>1</v>
      </c>
      <c r="C108" s="86">
        <v>9</v>
      </c>
      <c r="D108" s="86">
        <v>18</v>
      </c>
      <c r="E108" s="86">
        <v>50</v>
      </c>
      <c r="F108" s="86">
        <v>11.2</v>
      </c>
      <c r="G108" s="86">
        <v>3.5840000000000001</v>
      </c>
      <c r="H108" s="86">
        <v>1</v>
      </c>
    </row>
    <row r="109" spans="1:8" x14ac:dyDescent="0.15">
      <c r="A109" s="86">
        <v>28</v>
      </c>
      <c r="B109" s="86">
        <v>1</v>
      </c>
      <c r="C109" s="86">
        <v>4</v>
      </c>
      <c r="D109" s="86">
        <v>8</v>
      </c>
      <c r="E109" s="86">
        <v>26</v>
      </c>
      <c r="F109" s="86">
        <v>13.5</v>
      </c>
      <c r="G109" s="86">
        <v>2.2148099999999999</v>
      </c>
      <c r="H109" s="86">
        <v>0</v>
      </c>
    </row>
    <row r="110" spans="1:8" x14ac:dyDescent="0.15">
      <c r="A110" s="86">
        <v>36</v>
      </c>
      <c r="B110" s="86">
        <v>2</v>
      </c>
      <c r="C110" s="86">
        <v>12</v>
      </c>
      <c r="D110" s="86">
        <v>13</v>
      </c>
      <c r="E110" s="86">
        <v>60</v>
      </c>
      <c r="F110" s="86">
        <v>7.9</v>
      </c>
      <c r="G110" s="86">
        <v>3.01938</v>
      </c>
      <c r="H110" s="86">
        <v>0</v>
      </c>
    </row>
    <row r="111" spans="1:8" x14ac:dyDescent="0.15">
      <c r="A111" s="86">
        <v>34</v>
      </c>
      <c r="B111" s="86">
        <v>2</v>
      </c>
      <c r="C111" s="86">
        <v>9</v>
      </c>
      <c r="D111" s="86">
        <v>13</v>
      </c>
      <c r="E111" s="86">
        <v>45</v>
      </c>
      <c r="F111" s="86">
        <v>10.1</v>
      </c>
      <c r="G111" s="86">
        <v>3.42693</v>
      </c>
      <c r="H111" s="86">
        <v>0</v>
      </c>
    </row>
    <row r="112" spans="1:8" x14ac:dyDescent="0.15">
      <c r="A112" s="86">
        <v>45</v>
      </c>
      <c r="B112" s="86">
        <v>3</v>
      </c>
      <c r="C112" s="86">
        <v>2</v>
      </c>
      <c r="D112" s="86">
        <v>5</v>
      </c>
      <c r="E112" s="86">
        <v>39</v>
      </c>
      <c r="F112" s="86">
        <v>4.9000000000000004</v>
      </c>
      <c r="G112" s="86">
        <v>1.4523600000000001</v>
      </c>
      <c r="H112" s="86">
        <v>0</v>
      </c>
    </row>
    <row r="113" spans="1:8" x14ac:dyDescent="0.15">
      <c r="A113" s="86">
        <v>38</v>
      </c>
      <c r="B113" s="86">
        <v>1</v>
      </c>
      <c r="C113" s="86">
        <v>6</v>
      </c>
      <c r="D113" s="86">
        <v>0</v>
      </c>
      <c r="E113" s="86">
        <v>41</v>
      </c>
      <c r="F113" s="86">
        <v>8.9</v>
      </c>
      <c r="G113" s="86">
        <v>3.3826230000000002</v>
      </c>
      <c r="H113" s="86">
        <v>0</v>
      </c>
    </row>
    <row r="114" spans="1:8" x14ac:dyDescent="0.15">
      <c r="A114" s="86">
        <v>21</v>
      </c>
      <c r="B114" s="86">
        <v>3</v>
      </c>
      <c r="C114" s="86">
        <v>0</v>
      </c>
      <c r="D114" s="86">
        <v>2</v>
      </c>
      <c r="E114" s="86">
        <v>24</v>
      </c>
      <c r="F114" s="86">
        <v>7.7</v>
      </c>
      <c r="G114" s="86">
        <v>1.0145519999999999</v>
      </c>
      <c r="H114" s="86">
        <v>0</v>
      </c>
    </row>
    <row r="115" spans="1:8" x14ac:dyDescent="0.15">
      <c r="A115" s="86">
        <v>42</v>
      </c>
      <c r="B115" s="86">
        <v>1</v>
      </c>
      <c r="C115" s="86">
        <v>12</v>
      </c>
      <c r="D115" s="86">
        <v>11</v>
      </c>
      <c r="E115" s="86">
        <v>51</v>
      </c>
      <c r="F115" s="86">
        <v>21.4</v>
      </c>
      <c r="G115" s="86">
        <v>8.5020059999999997</v>
      </c>
      <c r="H115" s="86">
        <v>0</v>
      </c>
    </row>
    <row r="116" spans="1:8" x14ac:dyDescent="0.15">
      <c r="A116" s="86">
        <v>52</v>
      </c>
      <c r="B116" s="86">
        <v>1</v>
      </c>
      <c r="C116" s="86">
        <v>16</v>
      </c>
      <c r="D116" s="86">
        <v>25</v>
      </c>
      <c r="E116" s="86">
        <v>64</v>
      </c>
      <c r="F116" s="86">
        <v>8.6</v>
      </c>
      <c r="G116" s="86">
        <v>3.638144</v>
      </c>
      <c r="H116" s="86">
        <v>0</v>
      </c>
    </row>
    <row r="117" spans="1:8" x14ac:dyDescent="0.15">
      <c r="A117" s="86">
        <v>25</v>
      </c>
      <c r="B117" s="86">
        <v>2</v>
      </c>
      <c r="C117" s="86">
        <v>4</v>
      </c>
      <c r="D117" s="86">
        <v>6</v>
      </c>
      <c r="E117" s="86">
        <v>33</v>
      </c>
      <c r="F117" s="86">
        <v>5.2</v>
      </c>
      <c r="G117" s="86">
        <v>1.163448</v>
      </c>
      <c r="H117" s="86">
        <v>0</v>
      </c>
    </row>
    <row r="118" spans="1:8" x14ac:dyDescent="0.15">
      <c r="A118" s="86">
        <v>34</v>
      </c>
      <c r="B118" s="86">
        <v>2</v>
      </c>
      <c r="C118" s="86">
        <v>9</v>
      </c>
      <c r="D118" s="86">
        <v>9</v>
      </c>
      <c r="E118" s="86">
        <v>65</v>
      </c>
      <c r="F118" s="86">
        <v>6.2</v>
      </c>
      <c r="G118" s="86">
        <v>1.92231</v>
      </c>
      <c r="H118" s="86">
        <v>0</v>
      </c>
    </row>
    <row r="119" spans="1:8" x14ac:dyDescent="0.15">
      <c r="A119" s="86">
        <v>40</v>
      </c>
      <c r="B119" s="86">
        <v>2</v>
      </c>
      <c r="C119" s="86">
        <v>15</v>
      </c>
      <c r="D119" s="86">
        <v>16</v>
      </c>
      <c r="E119" s="86">
        <v>73</v>
      </c>
      <c r="F119" s="86">
        <v>3.4</v>
      </c>
      <c r="G119" s="86">
        <v>1.4494880000000001</v>
      </c>
      <c r="H119" s="86">
        <v>0</v>
      </c>
    </row>
    <row r="120" spans="1:8" x14ac:dyDescent="0.15">
      <c r="A120" s="86">
        <v>31</v>
      </c>
      <c r="B120" s="86">
        <v>2</v>
      </c>
      <c r="C120" s="86">
        <v>0</v>
      </c>
      <c r="D120" s="86">
        <v>4</v>
      </c>
      <c r="E120" s="86">
        <v>27</v>
      </c>
      <c r="F120" s="86">
        <v>12.8</v>
      </c>
      <c r="G120" s="86">
        <v>2.3673600000000001</v>
      </c>
      <c r="H120" s="86">
        <v>1</v>
      </c>
    </row>
    <row r="121" spans="1:8" x14ac:dyDescent="0.15">
      <c r="A121" s="86">
        <v>25</v>
      </c>
      <c r="B121" s="86">
        <v>1</v>
      </c>
      <c r="C121" s="86">
        <v>1</v>
      </c>
      <c r="D121" s="86">
        <v>0</v>
      </c>
      <c r="E121" s="86">
        <v>20</v>
      </c>
      <c r="F121" s="86">
        <v>6.7</v>
      </c>
      <c r="G121" s="86">
        <v>0.86831999999999998</v>
      </c>
      <c r="H121" s="86">
        <v>1</v>
      </c>
    </row>
    <row r="122" spans="1:8" x14ac:dyDescent="0.15">
      <c r="A122" s="86">
        <v>45</v>
      </c>
      <c r="B122" s="86">
        <v>1</v>
      </c>
      <c r="C122" s="86">
        <v>12</v>
      </c>
      <c r="D122" s="86">
        <v>19</v>
      </c>
      <c r="E122" s="86">
        <v>37</v>
      </c>
      <c r="F122" s="86">
        <v>9.5</v>
      </c>
      <c r="G122" s="86">
        <v>2.1722700000000001</v>
      </c>
      <c r="H122" s="86">
        <v>0</v>
      </c>
    </row>
    <row r="123" spans="1:8" x14ac:dyDescent="0.15">
      <c r="A123" s="86">
        <v>23</v>
      </c>
      <c r="B123" s="86">
        <v>1</v>
      </c>
      <c r="C123" s="86">
        <v>3</v>
      </c>
      <c r="D123" s="86">
        <v>0</v>
      </c>
      <c r="E123" s="86">
        <v>19</v>
      </c>
      <c r="F123" s="86">
        <v>8.4</v>
      </c>
      <c r="G123" s="86">
        <v>1.3167</v>
      </c>
      <c r="H123" s="86">
        <v>1</v>
      </c>
    </row>
    <row r="124" spans="1:8" x14ac:dyDescent="0.15">
      <c r="A124" s="86">
        <v>34</v>
      </c>
      <c r="B124" s="86">
        <v>4</v>
      </c>
      <c r="C124" s="86">
        <v>6</v>
      </c>
      <c r="D124" s="86">
        <v>3</v>
      </c>
      <c r="E124" s="86">
        <v>27</v>
      </c>
      <c r="F124" s="86">
        <v>35.299999999999997</v>
      </c>
      <c r="G124" s="86">
        <v>7.5485519999999999</v>
      </c>
      <c r="H124" s="86">
        <v>1</v>
      </c>
    </row>
    <row r="125" spans="1:8" x14ac:dyDescent="0.15">
      <c r="A125" s="86">
        <v>31</v>
      </c>
      <c r="B125" s="86">
        <v>1</v>
      </c>
      <c r="C125" s="86">
        <v>2</v>
      </c>
      <c r="D125" s="86">
        <v>4</v>
      </c>
      <c r="E125" s="86">
        <v>22</v>
      </c>
      <c r="F125" s="86">
        <v>12.7</v>
      </c>
      <c r="G125" s="86">
        <v>1.701546</v>
      </c>
      <c r="H125" s="86">
        <v>1</v>
      </c>
    </row>
    <row r="126" spans="1:8" x14ac:dyDescent="0.15">
      <c r="A126" s="86">
        <v>28</v>
      </c>
      <c r="B126" s="86">
        <v>1</v>
      </c>
      <c r="C126" s="86">
        <v>5</v>
      </c>
      <c r="D126" s="86">
        <v>9</v>
      </c>
      <c r="E126" s="86">
        <v>22</v>
      </c>
      <c r="F126" s="86">
        <v>2.8</v>
      </c>
      <c r="G126" s="86">
        <v>0.47555199999999997</v>
      </c>
      <c r="H126" s="86">
        <v>0</v>
      </c>
    </row>
    <row r="127" spans="1:8" x14ac:dyDescent="0.15">
      <c r="A127" s="86">
        <v>41</v>
      </c>
      <c r="B127" s="86">
        <v>1</v>
      </c>
      <c r="C127" s="86">
        <v>7</v>
      </c>
      <c r="D127" s="86">
        <v>11</v>
      </c>
      <c r="E127" s="86">
        <v>43</v>
      </c>
      <c r="F127" s="86">
        <v>4.4000000000000004</v>
      </c>
      <c r="G127" s="86">
        <v>1.1976359999999999</v>
      </c>
      <c r="H127" s="86">
        <v>0</v>
      </c>
    </row>
    <row r="128" spans="1:8" x14ac:dyDescent="0.15">
      <c r="A128" s="86">
        <v>39</v>
      </c>
      <c r="B128" s="86">
        <v>2</v>
      </c>
      <c r="C128" s="86">
        <v>7</v>
      </c>
      <c r="D128" s="86">
        <v>2</v>
      </c>
      <c r="E128" s="86">
        <v>68</v>
      </c>
      <c r="F128" s="86">
        <v>13</v>
      </c>
      <c r="G128" s="86">
        <v>7.8234000000000004</v>
      </c>
      <c r="H128" s="86">
        <v>1</v>
      </c>
    </row>
    <row r="129" spans="1:8" x14ac:dyDescent="0.15">
      <c r="A129" s="86">
        <v>29</v>
      </c>
      <c r="B129" s="86">
        <v>2</v>
      </c>
      <c r="C129" s="86">
        <v>9</v>
      </c>
      <c r="D129" s="86">
        <v>3</v>
      </c>
      <c r="E129" s="86">
        <v>36</v>
      </c>
      <c r="F129" s="86">
        <v>1.4</v>
      </c>
      <c r="G129" s="86">
        <v>0.37699199999999999</v>
      </c>
      <c r="H129" s="86">
        <v>0</v>
      </c>
    </row>
    <row r="130" spans="1:8" x14ac:dyDescent="0.15">
      <c r="A130" s="86">
        <v>21</v>
      </c>
      <c r="B130" s="86">
        <v>1</v>
      </c>
      <c r="C130" s="86">
        <v>5</v>
      </c>
      <c r="D130" s="86">
        <v>1</v>
      </c>
      <c r="E130" s="86">
        <v>25</v>
      </c>
      <c r="F130" s="86">
        <v>9</v>
      </c>
      <c r="G130" s="86">
        <v>1.8832500000000001</v>
      </c>
      <c r="H130" s="86">
        <v>0</v>
      </c>
    </row>
    <row r="131" spans="1:8" x14ac:dyDescent="0.15">
      <c r="A131" s="86">
        <v>41</v>
      </c>
      <c r="B131" s="86">
        <v>2</v>
      </c>
      <c r="C131" s="86">
        <v>19</v>
      </c>
      <c r="D131" s="86">
        <v>2</v>
      </c>
      <c r="E131" s="86">
        <v>68</v>
      </c>
      <c r="F131" s="86">
        <v>5.8</v>
      </c>
      <c r="G131" s="86">
        <v>2.437392</v>
      </c>
      <c r="H131" s="86">
        <v>0</v>
      </c>
    </row>
    <row r="132" spans="1:8" x14ac:dyDescent="0.15">
      <c r="A132" s="86">
        <v>26</v>
      </c>
      <c r="B132" s="86">
        <v>4</v>
      </c>
      <c r="C132" s="86">
        <v>1</v>
      </c>
      <c r="D132" s="86">
        <v>7</v>
      </c>
      <c r="E132" s="86">
        <v>27</v>
      </c>
      <c r="F132" s="86">
        <v>2.9</v>
      </c>
      <c r="G132" s="86">
        <v>0.47136600000000001</v>
      </c>
      <c r="H132" s="86">
        <v>0</v>
      </c>
    </row>
    <row r="133" spans="1:8" x14ac:dyDescent="0.15">
      <c r="A133" s="86">
        <v>33</v>
      </c>
      <c r="B133" s="86">
        <v>1</v>
      </c>
      <c r="C133" s="86">
        <v>5</v>
      </c>
      <c r="D133" s="86">
        <v>10</v>
      </c>
      <c r="E133" s="86">
        <v>18</v>
      </c>
      <c r="F133" s="86">
        <v>12.9</v>
      </c>
      <c r="G133" s="86">
        <v>1.337472</v>
      </c>
      <c r="H133" s="86">
        <v>0</v>
      </c>
    </row>
    <row r="134" spans="1:8" x14ac:dyDescent="0.15">
      <c r="A134" s="86">
        <v>45</v>
      </c>
      <c r="B134" s="86">
        <v>2</v>
      </c>
      <c r="C134" s="86">
        <v>18</v>
      </c>
      <c r="D134" s="86">
        <v>19</v>
      </c>
      <c r="E134" s="86">
        <v>35</v>
      </c>
      <c r="F134" s="86">
        <v>17.399999999999999</v>
      </c>
      <c r="G134" s="86">
        <v>5.5419</v>
      </c>
      <c r="H134" s="86">
        <v>0</v>
      </c>
    </row>
    <row r="135" spans="1:8" x14ac:dyDescent="0.15">
      <c r="A135" s="86">
        <v>39</v>
      </c>
      <c r="B135" s="86">
        <v>1</v>
      </c>
      <c r="C135" s="86">
        <v>17</v>
      </c>
      <c r="D135" s="86">
        <v>20</v>
      </c>
      <c r="E135" s="86">
        <v>60</v>
      </c>
      <c r="F135" s="86">
        <v>13.7</v>
      </c>
      <c r="G135" s="86">
        <v>5.7704399999999998</v>
      </c>
      <c r="H135" s="86">
        <v>0</v>
      </c>
    </row>
    <row r="136" spans="1:8" x14ac:dyDescent="0.15">
      <c r="A136" s="86">
        <v>24</v>
      </c>
      <c r="B136" s="86">
        <v>1</v>
      </c>
      <c r="C136" s="86">
        <v>7</v>
      </c>
      <c r="D136" s="86">
        <v>4</v>
      </c>
      <c r="E136" s="86">
        <v>21</v>
      </c>
      <c r="F136" s="86">
        <v>6.3</v>
      </c>
      <c r="G136" s="86">
        <v>0.80306100000000002</v>
      </c>
      <c r="H136" s="86">
        <v>0</v>
      </c>
    </row>
    <row r="137" spans="1:8" x14ac:dyDescent="0.15">
      <c r="A137" s="86">
        <v>29</v>
      </c>
      <c r="B137" s="86">
        <v>2</v>
      </c>
      <c r="C137" s="86">
        <v>6</v>
      </c>
      <c r="D137" s="86">
        <v>7</v>
      </c>
      <c r="E137" s="86">
        <v>57</v>
      </c>
      <c r="F137" s="86">
        <v>2.2000000000000002</v>
      </c>
      <c r="G137" s="86">
        <v>0.80130599999999996</v>
      </c>
      <c r="H137" s="86">
        <v>0</v>
      </c>
    </row>
    <row r="138" spans="1:8" x14ac:dyDescent="0.15">
      <c r="A138" s="86">
        <v>27</v>
      </c>
      <c r="B138" s="86">
        <v>2</v>
      </c>
      <c r="C138" s="86">
        <v>1</v>
      </c>
      <c r="D138" s="86">
        <v>0</v>
      </c>
      <c r="E138" s="86">
        <v>23</v>
      </c>
      <c r="F138" s="86">
        <v>12.4</v>
      </c>
      <c r="G138" s="86">
        <v>2.5668000000000002</v>
      </c>
      <c r="H138" s="86">
        <v>0</v>
      </c>
    </row>
    <row r="139" spans="1:8" x14ac:dyDescent="0.15">
      <c r="A139" s="86">
        <v>40</v>
      </c>
      <c r="B139" s="86">
        <v>1</v>
      </c>
      <c r="C139" s="86">
        <v>13</v>
      </c>
      <c r="D139" s="86">
        <v>2</v>
      </c>
      <c r="E139" s="86">
        <v>28</v>
      </c>
      <c r="F139" s="86">
        <v>5.9</v>
      </c>
      <c r="G139" s="86">
        <v>0.68723199999999995</v>
      </c>
      <c r="H139" s="86">
        <v>0</v>
      </c>
    </row>
    <row r="140" spans="1:8" x14ac:dyDescent="0.15">
      <c r="A140" s="86">
        <v>29</v>
      </c>
      <c r="B140" s="86">
        <v>1</v>
      </c>
      <c r="C140" s="86">
        <v>8</v>
      </c>
      <c r="D140" s="86">
        <v>10</v>
      </c>
      <c r="E140" s="86">
        <v>24</v>
      </c>
      <c r="F140" s="86">
        <v>6.7</v>
      </c>
      <c r="G140" s="86">
        <v>1.1384639999999999</v>
      </c>
      <c r="H140" s="86">
        <v>0</v>
      </c>
    </row>
    <row r="141" spans="1:8" x14ac:dyDescent="0.15">
      <c r="A141" s="86">
        <v>29</v>
      </c>
      <c r="B141" s="86">
        <v>2</v>
      </c>
      <c r="C141" s="86">
        <v>4</v>
      </c>
      <c r="D141" s="86">
        <v>3</v>
      </c>
      <c r="E141" s="86">
        <v>37</v>
      </c>
      <c r="F141" s="86">
        <v>6.6</v>
      </c>
      <c r="G141" s="86">
        <v>1.2820499999999999</v>
      </c>
      <c r="H141" s="86">
        <v>1</v>
      </c>
    </row>
    <row r="142" spans="1:8" x14ac:dyDescent="0.15">
      <c r="A142" s="86">
        <v>24</v>
      </c>
      <c r="B142" s="86">
        <v>1</v>
      </c>
      <c r="C142" s="86">
        <v>0</v>
      </c>
      <c r="D142" s="86">
        <v>2</v>
      </c>
      <c r="E142" s="86">
        <v>16</v>
      </c>
      <c r="F142" s="86">
        <v>16</v>
      </c>
      <c r="G142" s="86">
        <v>1.5513600000000001</v>
      </c>
      <c r="H142" s="86">
        <v>1</v>
      </c>
    </row>
    <row r="143" spans="1:8" x14ac:dyDescent="0.15">
      <c r="A143" s="86">
        <v>27</v>
      </c>
      <c r="B143" s="86">
        <v>1</v>
      </c>
      <c r="C143" s="86">
        <v>9</v>
      </c>
      <c r="D143" s="86">
        <v>6</v>
      </c>
      <c r="E143" s="86">
        <v>45</v>
      </c>
      <c r="F143" s="86">
        <v>17.8</v>
      </c>
      <c r="G143" s="86">
        <v>5.1584399999999997</v>
      </c>
      <c r="H143" s="86">
        <v>1</v>
      </c>
    </row>
    <row r="144" spans="1:8" x14ac:dyDescent="0.15">
      <c r="A144" s="86">
        <v>41</v>
      </c>
      <c r="B144" s="86">
        <v>3</v>
      </c>
      <c r="C144" s="86">
        <v>16</v>
      </c>
      <c r="D144" s="86">
        <v>22</v>
      </c>
      <c r="E144" s="86">
        <v>135</v>
      </c>
      <c r="F144" s="86">
        <v>4.4000000000000004</v>
      </c>
      <c r="G144" s="86">
        <v>4.6628999999999996</v>
      </c>
      <c r="H144" s="86">
        <v>0</v>
      </c>
    </row>
    <row r="145" spans="1:8" x14ac:dyDescent="0.15">
      <c r="A145" s="86">
        <v>31</v>
      </c>
      <c r="B145" s="86">
        <v>1</v>
      </c>
      <c r="C145" s="86">
        <v>11</v>
      </c>
      <c r="D145" s="86">
        <v>8</v>
      </c>
      <c r="E145" s="86">
        <v>25</v>
      </c>
      <c r="F145" s="86">
        <v>9.1</v>
      </c>
      <c r="G145" s="86">
        <v>2.13395</v>
      </c>
      <c r="H145" s="86">
        <v>0</v>
      </c>
    </row>
    <row r="146" spans="1:8" x14ac:dyDescent="0.15">
      <c r="A146" s="86">
        <v>41</v>
      </c>
      <c r="B146" s="86">
        <v>1</v>
      </c>
      <c r="C146" s="86">
        <v>16</v>
      </c>
      <c r="D146" s="86">
        <v>17</v>
      </c>
      <c r="E146" s="86">
        <v>68</v>
      </c>
      <c r="F146" s="86">
        <v>5.4</v>
      </c>
      <c r="G146" s="86">
        <v>3.2240160000000002</v>
      </c>
      <c r="H146" s="86">
        <v>0</v>
      </c>
    </row>
    <row r="147" spans="1:8" x14ac:dyDescent="0.15">
      <c r="A147" s="86">
        <v>42</v>
      </c>
      <c r="B147" s="86">
        <v>2</v>
      </c>
      <c r="C147" s="86">
        <v>5</v>
      </c>
      <c r="D147" s="86">
        <v>3</v>
      </c>
      <c r="E147" s="86">
        <v>41</v>
      </c>
      <c r="F147" s="86">
        <v>3.4</v>
      </c>
      <c r="G147" s="86">
        <v>1.03853</v>
      </c>
      <c r="H147" s="86">
        <v>0</v>
      </c>
    </row>
    <row r="148" spans="1:8" x14ac:dyDescent="0.15">
      <c r="A148" s="86">
        <v>28</v>
      </c>
      <c r="B148" s="86">
        <v>4</v>
      </c>
      <c r="C148" s="86">
        <v>1</v>
      </c>
      <c r="D148" s="86">
        <v>3</v>
      </c>
      <c r="E148" s="86">
        <v>26</v>
      </c>
      <c r="F148" s="86">
        <v>12.4</v>
      </c>
      <c r="G148" s="86">
        <v>2.8467920000000002</v>
      </c>
      <c r="H148" s="86">
        <v>0</v>
      </c>
    </row>
    <row r="149" spans="1:8" x14ac:dyDescent="0.15">
      <c r="A149" s="86">
        <v>30</v>
      </c>
      <c r="B149" s="86">
        <v>4</v>
      </c>
      <c r="C149" s="86">
        <v>2</v>
      </c>
      <c r="D149" s="86">
        <v>8</v>
      </c>
      <c r="E149" s="86">
        <v>25</v>
      </c>
      <c r="F149" s="86">
        <v>10</v>
      </c>
      <c r="G149" s="86">
        <v>0.73</v>
      </c>
      <c r="H149" s="86">
        <v>0</v>
      </c>
    </row>
    <row r="150" spans="1:8" x14ac:dyDescent="0.15">
      <c r="A150" s="86">
        <v>30</v>
      </c>
      <c r="B150" s="86">
        <v>1</v>
      </c>
      <c r="C150" s="86">
        <v>11</v>
      </c>
      <c r="D150" s="86">
        <v>1</v>
      </c>
      <c r="E150" s="86">
        <v>33</v>
      </c>
      <c r="F150" s="86">
        <v>8.4</v>
      </c>
      <c r="G150" s="86">
        <v>2.0900880000000002</v>
      </c>
      <c r="H150" s="86">
        <v>0</v>
      </c>
    </row>
    <row r="151" spans="1:8" x14ac:dyDescent="0.15">
      <c r="A151" s="86">
        <v>31</v>
      </c>
      <c r="B151" s="86">
        <v>1</v>
      </c>
      <c r="C151" s="86">
        <v>8</v>
      </c>
      <c r="D151" s="86">
        <v>4</v>
      </c>
      <c r="E151" s="86">
        <v>44</v>
      </c>
      <c r="F151" s="86">
        <v>8</v>
      </c>
      <c r="G151" s="86">
        <v>1.7987200000000001</v>
      </c>
      <c r="H151" s="86">
        <v>0</v>
      </c>
    </row>
    <row r="152" spans="1:8" x14ac:dyDescent="0.15">
      <c r="A152" s="86">
        <v>45</v>
      </c>
      <c r="B152" s="86">
        <v>2</v>
      </c>
      <c r="C152" s="86">
        <v>15</v>
      </c>
      <c r="D152" s="86">
        <v>14</v>
      </c>
      <c r="E152" s="86">
        <v>51</v>
      </c>
      <c r="F152" s="86">
        <v>18.100000000000001</v>
      </c>
      <c r="G152" s="86">
        <v>7.6801919999999999</v>
      </c>
      <c r="H152" s="86">
        <v>0</v>
      </c>
    </row>
    <row r="153" spans="1:8" x14ac:dyDescent="0.15">
      <c r="A153" s="86">
        <v>43</v>
      </c>
      <c r="B153" s="86">
        <v>1</v>
      </c>
      <c r="C153" s="86">
        <v>13</v>
      </c>
      <c r="D153" s="86">
        <v>23</v>
      </c>
      <c r="E153" s="86">
        <v>76</v>
      </c>
      <c r="F153" s="86">
        <v>6.1</v>
      </c>
      <c r="G153" s="86">
        <v>2.484896</v>
      </c>
      <c r="H153" s="86">
        <v>1</v>
      </c>
    </row>
    <row r="154" spans="1:8" x14ac:dyDescent="0.15">
      <c r="A154" s="86">
        <v>36</v>
      </c>
      <c r="B154" s="86">
        <v>1</v>
      </c>
      <c r="C154" s="86">
        <v>4</v>
      </c>
      <c r="D154" s="86">
        <v>10</v>
      </c>
      <c r="E154" s="86">
        <v>23</v>
      </c>
      <c r="F154" s="86">
        <v>16.3</v>
      </c>
      <c r="G154" s="86">
        <v>2.4218540000000002</v>
      </c>
      <c r="H154" s="86">
        <v>0</v>
      </c>
    </row>
    <row r="155" spans="1:8" x14ac:dyDescent="0.15">
      <c r="A155" s="86">
        <v>28</v>
      </c>
      <c r="B155" s="86">
        <v>1</v>
      </c>
      <c r="C155" s="86">
        <v>8</v>
      </c>
      <c r="D155" s="86">
        <v>6</v>
      </c>
      <c r="E155" s="86">
        <v>30</v>
      </c>
      <c r="F155" s="86">
        <v>7.2</v>
      </c>
      <c r="G155" s="86">
        <v>1.5465599999999999</v>
      </c>
      <c r="H155" s="86">
        <v>0</v>
      </c>
    </row>
    <row r="156" spans="1:8" x14ac:dyDescent="0.15">
      <c r="A156" s="86">
        <v>27</v>
      </c>
      <c r="B156" s="86">
        <v>2</v>
      </c>
      <c r="C156" s="86">
        <v>3</v>
      </c>
      <c r="D156" s="86">
        <v>5</v>
      </c>
      <c r="E156" s="86">
        <v>33</v>
      </c>
      <c r="F156" s="86">
        <v>13.2</v>
      </c>
      <c r="G156" s="86">
        <v>2.7225000000000001</v>
      </c>
      <c r="H156" s="86">
        <v>0</v>
      </c>
    </row>
    <row r="157" spans="1:8" x14ac:dyDescent="0.15">
      <c r="A157" s="86">
        <v>36</v>
      </c>
      <c r="B157" s="86">
        <v>3</v>
      </c>
      <c r="C157" s="86">
        <v>13</v>
      </c>
      <c r="D157" s="86">
        <v>3</v>
      </c>
      <c r="E157" s="86">
        <v>39</v>
      </c>
      <c r="F157" s="86">
        <v>19.2</v>
      </c>
      <c r="G157" s="86">
        <v>4.6874880000000001</v>
      </c>
      <c r="H157" s="86">
        <v>0</v>
      </c>
    </row>
    <row r="158" spans="1:8" x14ac:dyDescent="0.15">
      <c r="A158" s="86">
        <v>33</v>
      </c>
      <c r="B158" s="86">
        <v>1</v>
      </c>
      <c r="C158" s="86">
        <v>12</v>
      </c>
      <c r="D158" s="86">
        <v>11</v>
      </c>
      <c r="E158" s="86">
        <v>32</v>
      </c>
      <c r="F158" s="86">
        <v>11.3</v>
      </c>
      <c r="G158" s="86">
        <v>1.5114879999999999</v>
      </c>
      <c r="H158" s="86">
        <v>0</v>
      </c>
    </row>
    <row r="159" spans="1:8" x14ac:dyDescent="0.15">
      <c r="A159" s="86">
        <v>54</v>
      </c>
      <c r="B159" s="86">
        <v>1</v>
      </c>
      <c r="C159" s="86">
        <v>9</v>
      </c>
      <c r="D159" s="86">
        <v>2</v>
      </c>
      <c r="E159" s="86">
        <v>28</v>
      </c>
      <c r="F159" s="86">
        <v>14.8</v>
      </c>
      <c r="G159" s="86">
        <v>2.5858560000000002</v>
      </c>
      <c r="H159" s="86">
        <v>1</v>
      </c>
    </row>
    <row r="160" spans="1:8" x14ac:dyDescent="0.15">
      <c r="A160" s="86">
        <v>33</v>
      </c>
      <c r="B160" s="86">
        <v>1</v>
      </c>
      <c r="C160" s="86">
        <v>9</v>
      </c>
      <c r="D160" s="86">
        <v>4</v>
      </c>
      <c r="E160" s="86">
        <v>29</v>
      </c>
      <c r="F160" s="86">
        <v>13.8</v>
      </c>
      <c r="G160" s="86">
        <v>2.6533259999999999</v>
      </c>
      <c r="H160" s="86">
        <v>1</v>
      </c>
    </row>
    <row r="161" spans="1:8" x14ac:dyDescent="0.15">
      <c r="A161" s="86">
        <v>31</v>
      </c>
      <c r="B161" s="86">
        <v>1</v>
      </c>
      <c r="C161" s="86">
        <v>9</v>
      </c>
      <c r="D161" s="86">
        <v>5</v>
      </c>
      <c r="E161" s="86">
        <v>26</v>
      </c>
      <c r="F161" s="86">
        <v>4.5</v>
      </c>
      <c r="G161" s="86">
        <v>0.85994999999999999</v>
      </c>
      <c r="H161" s="86">
        <v>0</v>
      </c>
    </row>
    <row r="162" spans="1:8" x14ac:dyDescent="0.15">
      <c r="A162" s="86">
        <v>21</v>
      </c>
      <c r="B162" s="86">
        <v>1</v>
      </c>
      <c r="C162" s="86">
        <v>4</v>
      </c>
      <c r="D162" s="86">
        <v>0</v>
      </c>
      <c r="E162" s="86">
        <v>26</v>
      </c>
      <c r="F162" s="86">
        <v>8.9</v>
      </c>
      <c r="G162" s="86">
        <v>0.893204</v>
      </c>
      <c r="H162" s="86">
        <v>0</v>
      </c>
    </row>
    <row r="163" spans="1:8" x14ac:dyDescent="0.15">
      <c r="A163" s="86">
        <v>28</v>
      </c>
      <c r="B163" s="86">
        <v>3</v>
      </c>
      <c r="C163" s="86">
        <v>5</v>
      </c>
      <c r="D163" s="86">
        <v>10</v>
      </c>
      <c r="E163" s="86">
        <v>44</v>
      </c>
      <c r="F163" s="86">
        <v>8.6999999999999993</v>
      </c>
      <c r="G163" s="86">
        <v>3.0547439999999999</v>
      </c>
      <c r="H163" s="86">
        <v>0</v>
      </c>
    </row>
    <row r="164" spans="1:8" x14ac:dyDescent="0.15">
      <c r="A164" s="86">
        <v>31</v>
      </c>
      <c r="B164" s="86">
        <v>2</v>
      </c>
      <c r="C164" s="86">
        <v>2</v>
      </c>
      <c r="D164" s="86">
        <v>1</v>
      </c>
      <c r="E164" s="86">
        <v>26</v>
      </c>
      <c r="F164" s="86">
        <v>6.8</v>
      </c>
      <c r="G164" s="86">
        <v>1.48512</v>
      </c>
      <c r="H164" s="86">
        <v>1</v>
      </c>
    </row>
    <row r="165" spans="1:8" x14ac:dyDescent="0.15">
      <c r="A165" s="86">
        <v>32</v>
      </c>
      <c r="B165" s="86">
        <v>1</v>
      </c>
      <c r="C165" s="86">
        <v>8</v>
      </c>
      <c r="D165" s="86">
        <v>6</v>
      </c>
      <c r="E165" s="86">
        <v>26</v>
      </c>
      <c r="F165" s="86">
        <v>4.0999999999999996</v>
      </c>
      <c r="G165" s="86">
        <v>0.73980400000000002</v>
      </c>
      <c r="H165" s="86">
        <v>0</v>
      </c>
    </row>
    <row r="166" spans="1:8" x14ac:dyDescent="0.15">
      <c r="A166" s="86">
        <v>35</v>
      </c>
      <c r="B166" s="86">
        <v>2</v>
      </c>
      <c r="C166" s="86">
        <v>1</v>
      </c>
      <c r="D166" s="86">
        <v>8</v>
      </c>
      <c r="E166" s="86">
        <v>24</v>
      </c>
      <c r="F166" s="86">
        <v>12.5</v>
      </c>
      <c r="G166" s="86">
        <v>2.4089999999999998</v>
      </c>
      <c r="H166" s="86">
        <v>1</v>
      </c>
    </row>
    <row r="167" spans="1:8" x14ac:dyDescent="0.15">
      <c r="A167" s="86">
        <v>40</v>
      </c>
      <c r="B167" s="86">
        <v>2</v>
      </c>
      <c r="C167" s="86">
        <v>13</v>
      </c>
      <c r="D167" s="86">
        <v>11</v>
      </c>
      <c r="E167" s="86">
        <v>102</v>
      </c>
      <c r="F167" s="86">
        <v>18.899999999999999</v>
      </c>
      <c r="G167" s="86">
        <v>13.051206000000001</v>
      </c>
      <c r="H167" s="86">
        <v>1</v>
      </c>
    </row>
    <row r="168" spans="1:8" x14ac:dyDescent="0.15">
      <c r="A168" s="86">
        <v>22</v>
      </c>
      <c r="B168" s="86">
        <v>1</v>
      </c>
      <c r="C168" s="86">
        <v>4</v>
      </c>
      <c r="D168" s="86">
        <v>2</v>
      </c>
      <c r="E168" s="86">
        <v>24</v>
      </c>
      <c r="F168" s="86">
        <v>15.6</v>
      </c>
      <c r="G168" s="86">
        <v>2.107872</v>
      </c>
      <c r="H168" s="86">
        <v>1</v>
      </c>
    </row>
    <row r="169" spans="1:8" x14ac:dyDescent="0.15">
      <c r="A169" s="86">
        <v>39</v>
      </c>
      <c r="B169" s="86">
        <v>1</v>
      </c>
      <c r="C169" s="86">
        <v>4</v>
      </c>
      <c r="D169" s="86">
        <v>9</v>
      </c>
      <c r="E169" s="86">
        <v>38</v>
      </c>
      <c r="F169" s="86">
        <v>6.5</v>
      </c>
      <c r="G169" s="86">
        <v>1.2918099999999999</v>
      </c>
      <c r="H169" s="86">
        <v>0</v>
      </c>
    </row>
    <row r="170" spans="1:8" x14ac:dyDescent="0.15">
      <c r="A170" s="86">
        <v>41</v>
      </c>
      <c r="B170" s="86">
        <v>4</v>
      </c>
      <c r="C170" s="86">
        <v>14</v>
      </c>
      <c r="D170" s="86">
        <v>3</v>
      </c>
      <c r="E170" s="86">
        <v>44</v>
      </c>
      <c r="F170" s="86">
        <v>1.7</v>
      </c>
      <c r="G170" s="86">
        <v>0.39494400000000002</v>
      </c>
      <c r="H170" s="86">
        <v>0</v>
      </c>
    </row>
    <row r="171" spans="1:8" x14ac:dyDescent="0.15">
      <c r="A171" s="86">
        <v>34</v>
      </c>
      <c r="B171" s="86">
        <v>1</v>
      </c>
      <c r="C171" s="86">
        <v>16</v>
      </c>
      <c r="D171" s="86">
        <v>9</v>
      </c>
      <c r="E171" s="86">
        <v>79</v>
      </c>
      <c r="F171" s="86">
        <v>4</v>
      </c>
      <c r="G171" s="86">
        <v>1.42516</v>
      </c>
      <c r="H171" s="86">
        <v>0</v>
      </c>
    </row>
    <row r="172" spans="1:8" x14ac:dyDescent="0.15">
      <c r="A172" s="86">
        <v>29</v>
      </c>
      <c r="B172" s="86">
        <v>1</v>
      </c>
      <c r="C172" s="86">
        <v>7</v>
      </c>
      <c r="D172" s="86">
        <v>9</v>
      </c>
      <c r="E172" s="86">
        <v>22</v>
      </c>
      <c r="F172" s="86">
        <v>9.6999999999999993</v>
      </c>
      <c r="G172" s="86">
        <v>1.5834280000000001</v>
      </c>
      <c r="H172" s="86">
        <v>0</v>
      </c>
    </row>
    <row r="173" spans="1:8" x14ac:dyDescent="0.15">
      <c r="A173" s="86">
        <v>31</v>
      </c>
      <c r="B173" s="86">
        <v>1</v>
      </c>
      <c r="C173" s="86">
        <v>4</v>
      </c>
      <c r="D173" s="86">
        <v>10</v>
      </c>
      <c r="E173" s="86">
        <v>28</v>
      </c>
      <c r="F173" s="86">
        <v>11.3</v>
      </c>
      <c r="G173" s="86">
        <v>2.8729119999999999</v>
      </c>
      <c r="H173" s="86">
        <v>0</v>
      </c>
    </row>
    <row r="174" spans="1:8" x14ac:dyDescent="0.15">
      <c r="A174" s="86">
        <v>32</v>
      </c>
      <c r="B174" s="86">
        <v>1</v>
      </c>
      <c r="C174" s="86">
        <v>1</v>
      </c>
      <c r="D174" s="86">
        <v>0</v>
      </c>
      <c r="E174" s="86">
        <v>20</v>
      </c>
      <c r="F174" s="86">
        <v>4.8</v>
      </c>
      <c r="G174" s="86">
        <v>0.64512000000000003</v>
      </c>
      <c r="H174" s="86">
        <v>1</v>
      </c>
    </row>
    <row r="175" spans="1:8" x14ac:dyDescent="0.15">
      <c r="A175" s="86">
        <v>32</v>
      </c>
      <c r="B175" s="86">
        <v>1</v>
      </c>
      <c r="C175" s="86">
        <v>14</v>
      </c>
      <c r="D175" s="86">
        <v>7</v>
      </c>
      <c r="E175" s="86">
        <v>73</v>
      </c>
      <c r="F175" s="86">
        <v>8.8000000000000007</v>
      </c>
      <c r="G175" s="86">
        <v>2.6723840000000001</v>
      </c>
      <c r="H175" s="86">
        <v>0</v>
      </c>
    </row>
    <row r="176" spans="1:8" x14ac:dyDescent="0.15">
      <c r="A176" s="86">
        <v>33</v>
      </c>
      <c r="B176" s="86">
        <v>1</v>
      </c>
      <c r="C176" s="86">
        <v>6</v>
      </c>
      <c r="D176" s="86">
        <v>14</v>
      </c>
      <c r="E176" s="86">
        <v>21</v>
      </c>
      <c r="F176" s="86">
        <v>7.5</v>
      </c>
      <c r="G176" s="86">
        <v>1.008</v>
      </c>
      <c r="H176" s="86">
        <v>0</v>
      </c>
    </row>
    <row r="177" spans="1:8" x14ac:dyDescent="0.15">
      <c r="A177" s="86">
        <v>26</v>
      </c>
      <c r="B177" s="86">
        <v>1</v>
      </c>
      <c r="C177" s="86">
        <v>6</v>
      </c>
      <c r="D177" s="86">
        <v>0</v>
      </c>
      <c r="E177" s="86">
        <v>22</v>
      </c>
      <c r="F177" s="86">
        <v>10.3</v>
      </c>
      <c r="G177" s="86">
        <v>1.545412</v>
      </c>
      <c r="H177" s="86">
        <v>0</v>
      </c>
    </row>
    <row r="178" spans="1:8" x14ac:dyDescent="0.15">
      <c r="A178" s="86">
        <v>21</v>
      </c>
      <c r="B178" s="86">
        <v>1</v>
      </c>
      <c r="C178" s="86">
        <v>1</v>
      </c>
      <c r="D178" s="86">
        <v>1</v>
      </c>
      <c r="E178" s="86">
        <v>18</v>
      </c>
      <c r="F178" s="86">
        <v>17.3</v>
      </c>
      <c r="G178" s="86">
        <v>2.9551859999999999</v>
      </c>
      <c r="H178" s="86">
        <v>0</v>
      </c>
    </row>
    <row r="179" spans="1:8" x14ac:dyDescent="0.15">
      <c r="A179" s="86">
        <v>28</v>
      </c>
      <c r="B179" s="86">
        <v>2</v>
      </c>
      <c r="C179" s="86">
        <v>7</v>
      </c>
      <c r="D179" s="86">
        <v>2</v>
      </c>
      <c r="E179" s="86">
        <v>34</v>
      </c>
      <c r="F179" s="86">
        <v>7</v>
      </c>
      <c r="G179" s="86">
        <v>2.0206200000000001</v>
      </c>
      <c r="H179" s="86">
        <v>0</v>
      </c>
    </row>
    <row r="180" spans="1:8" x14ac:dyDescent="0.15">
      <c r="A180" s="86">
        <v>37</v>
      </c>
      <c r="B180" s="86">
        <v>1</v>
      </c>
      <c r="C180" s="86">
        <v>13</v>
      </c>
      <c r="D180" s="86">
        <v>5</v>
      </c>
      <c r="E180" s="86">
        <v>24</v>
      </c>
      <c r="F180" s="86">
        <v>8.9</v>
      </c>
      <c r="G180" s="86">
        <v>1.5336479999999999</v>
      </c>
      <c r="H180" s="86">
        <v>0</v>
      </c>
    </row>
    <row r="181" spans="1:8" x14ac:dyDescent="0.15">
      <c r="A181" s="86">
        <v>33</v>
      </c>
      <c r="B181" s="86">
        <v>2</v>
      </c>
      <c r="C181" s="86">
        <v>2</v>
      </c>
      <c r="D181" s="86">
        <v>14</v>
      </c>
      <c r="E181" s="86">
        <v>35</v>
      </c>
      <c r="F181" s="86">
        <v>22.9</v>
      </c>
      <c r="G181" s="86">
        <v>5.891025</v>
      </c>
      <c r="H181" s="86">
        <v>1</v>
      </c>
    </row>
    <row r="182" spans="1:8" x14ac:dyDescent="0.15">
      <c r="A182" s="86">
        <v>39</v>
      </c>
      <c r="B182" s="86">
        <v>1</v>
      </c>
      <c r="C182" s="86">
        <v>12</v>
      </c>
      <c r="D182" s="86">
        <v>10</v>
      </c>
      <c r="E182" s="86">
        <v>46</v>
      </c>
      <c r="F182" s="86">
        <v>5</v>
      </c>
      <c r="G182" s="86">
        <v>1.7387999999999999</v>
      </c>
      <c r="H182" s="86">
        <v>0</v>
      </c>
    </row>
    <row r="183" spans="1:8" x14ac:dyDescent="0.15">
      <c r="A183" s="86">
        <v>40</v>
      </c>
      <c r="B183" s="86">
        <v>2</v>
      </c>
      <c r="C183" s="86">
        <v>8</v>
      </c>
      <c r="D183" s="86">
        <v>19</v>
      </c>
      <c r="E183" s="86">
        <v>57</v>
      </c>
      <c r="F183" s="86">
        <v>5.6</v>
      </c>
      <c r="G183" s="86">
        <v>2.3142</v>
      </c>
      <c r="H183" s="86">
        <v>0</v>
      </c>
    </row>
    <row r="184" spans="1:8" x14ac:dyDescent="0.15">
      <c r="A184" s="86">
        <v>45</v>
      </c>
      <c r="B184" s="86">
        <v>3</v>
      </c>
      <c r="C184" s="86">
        <v>16</v>
      </c>
      <c r="D184" s="86">
        <v>21</v>
      </c>
      <c r="E184" s="86">
        <v>80</v>
      </c>
      <c r="F184" s="86">
        <v>3</v>
      </c>
      <c r="G184" s="86">
        <v>1.488</v>
      </c>
      <c r="H184" s="86">
        <v>0</v>
      </c>
    </row>
    <row r="185" spans="1:8" x14ac:dyDescent="0.15">
      <c r="A185" s="86">
        <v>27</v>
      </c>
      <c r="B185" s="86">
        <v>1</v>
      </c>
      <c r="C185" s="86">
        <v>10</v>
      </c>
      <c r="D185" s="86">
        <v>6</v>
      </c>
      <c r="E185" s="86">
        <v>34</v>
      </c>
      <c r="F185" s="86">
        <v>6.5</v>
      </c>
      <c r="G185" s="86">
        <v>1.3591500000000001</v>
      </c>
      <c r="H185" s="86">
        <v>0</v>
      </c>
    </row>
    <row r="186" spans="1:8" x14ac:dyDescent="0.15">
      <c r="A186" s="86">
        <v>28</v>
      </c>
      <c r="B186" s="86">
        <v>4</v>
      </c>
      <c r="C186" s="86">
        <v>0</v>
      </c>
      <c r="D186" s="86">
        <v>7</v>
      </c>
      <c r="E186" s="86">
        <v>29</v>
      </c>
      <c r="F186" s="86">
        <v>24.2</v>
      </c>
      <c r="G186" s="86">
        <v>5.5933460000000004</v>
      </c>
      <c r="H186" s="86">
        <v>0</v>
      </c>
    </row>
    <row r="187" spans="1:8" x14ac:dyDescent="0.15">
      <c r="A187" s="86">
        <v>39</v>
      </c>
      <c r="B187" s="86">
        <v>1</v>
      </c>
      <c r="C187" s="86">
        <v>13</v>
      </c>
      <c r="D187" s="86">
        <v>9</v>
      </c>
      <c r="E187" s="86">
        <v>27</v>
      </c>
      <c r="F187" s="86">
        <v>8</v>
      </c>
      <c r="G187" s="86">
        <v>1.19448</v>
      </c>
      <c r="H187" s="86">
        <v>0</v>
      </c>
    </row>
    <row r="188" spans="1:8" x14ac:dyDescent="0.15">
      <c r="A188" s="86">
        <v>40</v>
      </c>
      <c r="B188" s="86">
        <v>1</v>
      </c>
      <c r="C188" s="86">
        <v>14</v>
      </c>
      <c r="D188" s="86">
        <v>21</v>
      </c>
      <c r="E188" s="86">
        <v>43</v>
      </c>
      <c r="F188" s="86">
        <v>15</v>
      </c>
      <c r="G188" s="86">
        <v>3.6571500000000001</v>
      </c>
      <c r="H188" s="86">
        <v>1</v>
      </c>
    </row>
    <row r="189" spans="1:8" x14ac:dyDescent="0.15">
      <c r="A189" s="86">
        <v>27</v>
      </c>
      <c r="B189" s="86">
        <v>1</v>
      </c>
      <c r="C189" s="86">
        <v>11</v>
      </c>
      <c r="D189" s="86">
        <v>8</v>
      </c>
      <c r="E189" s="86">
        <v>56</v>
      </c>
      <c r="F189" s="86">
        <v>16.899999999999999</v>
      </c>
      <c r="G189" s="86">
        <v>4.8266400000000003</v>
      </c>
      <c r="H189" s="86">
        <v>0</v>
      </c>
    </row>
    <row r="190" spans="1:8" x14ac:dyDescent="0.15">
      <c r="A190" s="86">
        <v>36</v>
      </c>
      <c r="B190" s="86">
        <v>1</v>
      </c>
      <c r="C190" s="86">
        <v>1</v>
      </c>
      <c r="D190" s="86">
        <v>4</v>
      </c>
      <c r="E190" s="86">
        <v>16</v>
      </c>
      <c r="F190" s="86">
        <v>9.3000000000000007</v>
      </c>
      <c r="G190" s="86">
        <v>1.0549919999999999</v>
      </c>
      <c r="H190" s="86">
        <v>0</v>
      </c>
    </row>
    <row r="191" spans="1:8" x14ac:dyDescent="0.15">
      <c r="A191" s="86">
        <v>55</v>
      </c>
      <c r="B191" s="86">
        <v>1</v>
      </c>
      <c r="C191" s="86">
        <v>20</v>
      </c>
      <c r="D191" s="86">
        <v>2</v>
      </c>
      <c r="E191" s="86">
        <v>78</v>
      </c>
      <c r="F191" s="86">
        <v>15.6</v>
      </c>
      <c r="G191" s="86">
        <v>7.7631839999999999</v>
      </c>
      <c r="H191" s="86">
        <v>0</v>
      </c>
    </row>
    <row r="192" spans="1:8" x14ac:dyDescent="0.15">
      <c r="A192" s="86">
        <v>27</v>
      </c>
      <c r="B192" s="86">
        <v>2</v>
      </c>
      <c r="C192" s="86">
        <v>4</v>
      </c>
      <c r="D192" s="86">
        <v>3</v>
      </c>
      <c r="E192" s="86">
        <v>22</v>
      </c>
      <c r="F192" s="86">
        <v>13.2</v>
      </c>
      <c r="G192" s="86">
        <v>1.817904</v>
      </c>
      <c r="H192" s="86">
        <v>1</v>
      </c>
    </row>
    <row r="193" spans="1:8" x14ac:dyDescent="0.15">
      <c r="A193" s="86">
        <v>30</v>
      </c>
      <c r="B193" s="86">
        <v>1</v>
      </c>
      <c r="C193" s="86">
        <v>1</v>
      </c>
      <c r="D193" s="86">
        <v>8</v>
      </c>
      <c r="E193" s="86">
        <v>17</v>
      </c>
      <c r="F193" s="86">
        <v>11</v>
      </c>
      <c r="G193" s="86">
        <v>1.1238699999999999</v>
      </c>
      <c r="H193" s="86">
        <v>0</v>
      </c>
    </row>
    <row r="194" spans="1:8" x14ac:dyDescent="0.15">
      <c r="A194" s="86">
        <v>36</v>
      </c>
      <c r="B194" s="86">
        <v>1</v>
      </c>
      <c r="C194" s="86">
        <v>10</v>
      </c>
      <c r="D194" s="86">
        <v>0</v>
      </c>
      <c r="E194" s="86">
        <v>28</v>
      </c>
      <c r="F194" s="86">
        <v>11.2</v>
      </c>
      <c r="G194" s="86">
        <v>2.32064</v>
      </c>
      <c r="H194" s="86">
        <v>1</v>
      </c>
    </row>
    <row r="195" spans="1:8" x14ac:dyDescent="0.15">
      <c r="A195" s="86">
        <v>31</v>
      </c>
      <c r="B195" s="86">
        <v>1</v>
      </c>
      <c r="C195" s="86">
        <v>1</v>
      </c>
      <c r="D195" s="86">
        <v>6</v>
      </c>
      <c r="E195" s="86">
        <v>21</v>
      </c>
      <c r="F195" s="86">
        <v>2.5</v>
      </c>
      <c r="G195" s="86">
        <v>0.24779999999999999</v>
      </c>
      <c r="H195" s="86">
        <v>1</v>
      </c>
    </row>
    <row r="196" spans="1:8" x14ac:dyDescent="0.15">
      <c r="A196" s="86">
        <v>33</v>
      </c>
      <c r="B196" s="86">
        <v>2</v>
      </c>
      <c r="C196" s="86">
        <v>13</v>
      </c>
      <c r="D196" s="86">
        <v>2</v>
      </c>
      <c r="E196" s="86">
        <v>40</v>
      </c>
      <c r="F196" s="86">
        <v>7.2</v>
      </c>
      <c r="G196" s="86">
        <v>2.6985600000000001</v>
      </c>
      <c r="H196" s="86">
        <v>0</v>
      </c>
    </row>
    <row r="197" spans="1:8" x14ac:dyDescent="0.15">
      <c r="A197" s="86">
        <v>30</v>
      </c>
      <c r="B197" s="86">
        <v>1</v>
      </c>
      <c r="C197" s="86">
        <v>4</v>
      </c>
      <c r="D197" s="86">
        <v>0</v>
      </c>
      <c r="E197" s="86">
        <v>33</v>
      </c>
      <c r="F197" s="86">
        <v>4.2</v>
      </c>
      <c r="G197" s="86">
        <v>0.88565400000000005</v>
      </c>
      <c r="H197" s="86">
        <v>0</v>
      </c>
    </row>
    <row r="198" spans="1:8" x14ac:dyDescent="0.15">
      <c r="A198" s="86">
        <v>24</v>
      </c>
      <c r="B198" s="86">
        <v>1</v>
      </c>
      <c r="C198" s="86">
        <v>1</v>
      </c>
      <c r="D198" s="86">
        <v>0</v>
      </c>
      <c r="E198" s="86">
        <v>18</v>
      </c>
      <c r="F198" s="86">
        <v>5.9</v>
      </c>
      <c r="G198" s="86">
        <v>0.82304999999999995</v>
      </c>
      <c r="H198" s="86">
        <v>1</v>
      </c>
    </row>
    <row r="199" spans="1:8" x14ac:dyDescent="0.15">
      <c r="A199" s="86">
        <v>33</v>
      </c>
      <c r="B199" s="86">
        <v>4</v>
      </c>
      <c r="C199" s="86">
        <v>9</v>
      </c>
      <c r="D199" s="86">
        <v>10</v>
      </c>
      <c r="E199" s="86">
        <v>28</v>
      </c>
      <c r="F199" s="86">
        <v>4.3</v>
      </c>
      <c r="G199" s="86">
        <v>0.82714799999999999</v>
      </c>
      <c r="H199" s="86">
        <v>0</v>
      </c>
    </row>
    <row r="200" spans="1:8" x14ac:dyDescent="0.15">
      <c r="A200" s="86">
        <v>50</v>
      </c>
      <c r="B200" s="86">
        <v>1</v>
      </c>
      <c r="C200" s="86">
        <v>8</v>
      </c>
      <c r="D200" s="86">
        <v>27</v>
      </c>
      <c r="E200" s="86">
        <v>47</v>
      </c>
      <c r="F200" s="86">
        <v>6.9</v>
      </c>
      <c r="G200" s="86">
        <v>2.8441109999999998</v>
      </c>
      <c r="H200" s="86">
        <v>0</v>
      </c>
    </row>
    <row r="201" spans="1:8" x14ac:dyDescent="0.15">
      <c r="A201" s="86">
        <v>31</v>
      </c>
      <c r="B201" s="86">
        <v>2</v>
      </c>
      <c r="C201" s="86">
        <v>6</v>
      </c>
      <c r="D201" s="86">
        <v>6</v>
      </c>
      <c r="E201" s="86">
        <v>32</v>
      </c>
      <c r="F201" s="86">
        <v>23.1</v>
      </c>
      <c r="G201" s="86">
        <v>4.0508160000000002</v>
      </c>
      <c r="H201" s="86">
        <v>1</v>
      </c>
    </row>
    <row r="202" spans="1:8" x14ac:dyDescent="0.15">
      <c r="A202" s="86">
        <v>28</v>
      </c>
      <c r="B202" s="86">
        <v>1</v>
      </c>
      <c r="C202" s="86">
        <v>3</v>
      </c>
      <c r="D202" s="86">
        <v>7</v>
      </c>
      <c r="E202" s="86">
        <v>19</v>
      </c>
      <c r="F202" s="86">
        <v>4.0999999999999996</v>
      </c>
      <c r="G202" s="86">
        <v>0.51803500000000002</v>
      </c>
      <c r="H202" s="86">
        <v>0</v>
      </c>
    </row>
    <row r="203" spans="1:8" x14ac:dyDescent="0.15">
      <c r="A203" s="86">
        <v>44</v>
      </c>
      <c r="B203" s="86">
        <v>3</v>
      </c>
      <c r="C203" s="86">
        <v>8</v>
      </c>
      <c r="D203" s="86">
        <v>10</v>
      </c>
      <c r="E203" s="86">
        <v>88</v>
      </c>
      <c r="F203" s="86">
        <v>6.1</v>
      </c>
      <c r="G203" s="86">
        <v>5.0834960000000002</v>
      </c>
      <c r="H203" s="86">
        <v>1</v>
      </c>
    </row>
    <row r="204" spans="1:8" x14ac:dyDescent="0.15">
      <c r="A204" s="86">
        <v>48</v>
      </c>
      <c r="B204" s="86">
        <v>4</v>
      </c>
      <c r="C204" s="86">
        <v>3</v>
      </c>
      <c r="D204" s="86">
        <v>23</v>
      </c>
      <c r="E204" s="86">
        <v>45</v>
      </c>
      <c r="F204" s="86">
        <v>9.8000000000000007</v>
      </c>
      <c r="G204" s="86">
        <v>3.4353899999999999</v>
      </c>
      <c r="H204" s="86">
        <v>0</v>
      </c>
    </row>
    <row r="205" spans="1:8" x14ac:dyDescent="0.15">
      <c r="A205" s="86">
        <v>36</v>
      </c>
      <c r="B205" s="86">
        <v>2</v>
      </c>
      <c r="C205" s="86">
        <v>0</v>
      </c>
      <c r="D205" s="86">
        <v>17</v>
      </c>
      <c r="E205" s="86">
        <v>30</v>
      </c>
      <c r="F205" s="86">
        <v>9.6999999999999993</v>
      </c>
      <c r="G205" s="86">
        <v>2.5811700000000002</v>
      </c>
      <c r="H205" s="86">
        <v>0</v>
      </c>
    </row>
    <row r="206" spans="1:8" x14ac:dyDescent="0.15">
      <c r="A206" s="86">
        <v>29</v>
      </c>
      <c r="B206" s="86">
        <v>3</v>
      </c>
      <c r="C206" s="86">
        <v>7</v>
      </c>
      <c r="D206" s="86">
        <v>1</v>
      </c>
      <c r="E206" s="86">
        <v>63</v>
      </c>
      <c r="F206" s="86">
        <v>5.5</v>
      </c>
      <c r="G206" s="86">
        <v>2.893275</v>
      </c>
      <c r="H206" s="86">
        <v>0</v>
      </c>
    </row>
    <row r="207" spans="1:8" x14ac:dyDescent="0.15">
      <c r="A207" s="86">
        <v>40</v>
      </c>
      <c r="B207" s="86">
        <v>3</v>
      </c>
      <c r="C207" s="86">
        <v>17</v>
      </c>
      <c r="D207" s="86">
        <v>11</v>
      </c>
      <c r="E207" s="86">
        <v>116</v>
      </c>
      <c r="F207" s="86">
        <v>6</v>
      </c>
      <c r="G207" s="86">
        <v>4.39872</v>
      </c>
      <c r="H207" s="86">
        <v>0</v>
      </c>
    </row>
    <row r="208" spans="1:8" x14ac:dyDescent="0.15">
      <c r="A208" s="86">
        <v>33</v>
      </c>
      <c r="B208" s="86">
        <v>1</v>
      </c>
      <c r="C208" s="86">
        <v>7</v>
      </c>
      <c r="D208" s="86">
        <v>6</v>
      </c>
      <c r="E208" s="86">
        <v>26</v>
      </c>
      <c r="F208" s="86">
        <v>6</v>
      </c>
      <c r="G208" s="86">
        <v>1.01712</v>
      </c>
      <c r="H208" s="86">
        <v>0</v>
      </c>
    </row>
    <row r="209" spans="1:8" x14ac:dyDescent="0.15">
      <c r="A209" s="86">
        <v>26</v>
      </c>
      <c r="B209" s="86">
        <v>2</v>
      </c>
      <c r="C209" s="86">
        <v>6</v>
      </c>
      <c r="D209" s="86">
        <v>6</v>
      </c>
      <c r="E209" s="86">
        <v>30</v>
      </c>
      <c r="F209" s="86">
        <v>1</v>
      </c>
      <c r="G209" s="86">
        <v>0.15629999999999999</v>
      </c>
      <c r="H209" s="86">
        <v>0</v>
      </c>
    </row>
    <row r="210" spans="1:8" x14ac:dyDescent="0.15">
      <c r="A210" s="86">
        <v>36</v>
      </c>
      <c r="B210" s="86">
        <v>1</v>
      </c>
      <c r="C210" s="86">
        <v>14</v>
      </c>
      <c r="D210" s="86">
        <v>11</v>
      </c>
      <c r="E210" s="86">
        <v>81</v>
      </c>
      <c r="F210" s="86">
        <v>7.2</v>
      </c>
      <c r="G210" s="86">
        <v>4.0474079999999999</v>
      </c>
      <c r="H210" s="86">
        <v>0</v>
      </c>
    </row>
    <row r="211" spans="1:8" x14ac:dyDescent="0.15">
      <c r="A211" s="86">
        <v>26</v>
      </c>
      <c r="B211" s="86">
        <v>2</v>
      </c>
      <c r="C211" s="86">
        <v>6</v>
      </c>
      <c r="D211" s="86">
        <v>0</v>
      </c>
      <c r="E211" s="86">
        <v>35</v>
      </c>
      <c r="F211" s="86">
        <v>1.9</v>
      </c>
      <c r="G211" s="86">
        <v>0.57921500000000004</v>
      </c>
      <c r="H211" s="86">
        <v>0</v>
      </c>
    </row>
    <row r="212" spans="1:8" x14ac:dyDescent="0.15">
      <c r="A212" s="86">
        <v>40</v>
      </c>
      <c r="B212" s="86">
        <v>3</v>
      </c>
      <c r="C212" s="86">
        <v>16</v>
      </c>
      <c r="D212" s="86">
        <v>6</v>
      </c>
      <c r="E212" s="86">
        <v>116</v>
      </c>
      <c r="F212" s="86">
        <v>12.1</v>
      </c>
      <c r="G212" s="86">
        <v>12.421860000000001</v>
      </c>
      <c r="H212" s="86">
        <v>0</v>
      </c>
    </row>
    <row r="213" spans="1:8" x14ac:dyDescent="0.15">
      <c r="A213" s="86">
        <v>44</v>
      </c>
      <c r="B213" s="86">
        <v>1</v>
      </c>
      <c r="C213" s="86">
        <v>5</v>
      </c>
      <c r="D213" s="86">
        <v>3</v>
      </c>
      <c r="E213" s="86">
        <v>48</v>
      </c>
      <c r="F213" s="86">
        <v>9</v>
      </c>
      <c r="G213" s="86">
        <v>2.3500800000000002</v>
      </c>
      <c r="H213" s="86">
        <v>1</v>
      </c>
    </row>
    <row r="214" spans="1:8" x14ac:dyDescent="0.15">
      <c r="A214" s="86">
        <v>29</v>
      </c>
      <c r="B214" s="86">
        <v>3</v>
      </c>
      <c r="C214" s="86">
        <v>1</v>
      </c>
      <c r="D214" s="86">
        <v>10</v>
      </c>
      <c r="E214" s="86">
        <v>30</v>
      </c>
      <c r="F214" s="86">
        <v>4.5</v>
      </c>
      <c r="G214" s="86">
        <v>1.0705499999999999</v>
      </c>
      <c r="H214" s="86">
        <v>0</v>
      </c>
    </row>
    <row r="215" spans="1:8" x14ac:dyDescent="0.15">
      <c r="A215" s="86">
        <v>35</v>
      </c>
      <c r="B215" s="86">
        <v>3</v>
      </c>
      <c r="C215" s="86">
        <v>5</v>
      </c>
      <c r="D215" s="86">
        <v>3</v>
      </c>
      <c r="E215" s="86">
        <v>37</v>
      </c>
      <c r="F215" s="86">
        <v>5.4</v>
      </c>
      <c r="G215" s="86">
        <v>1.416582</v>
      </c>
      <c r="H215" s="86">
        <v>1</v>
      </c>
    </row>
    <row r="216" spans="1:8" x14ac:dyDescent="0.15">
      <c r="A216" s="86">
        <v>34</v>
      </c>
      <c r="B216" s="86">
        <v>1</v>
      </c>
      <c r="C216" s="86">
        <v>16</v>
      </c>
      <c r="D216" s="86">
        <v>3</v>
      </c>
      <c r="E216" s="86">
        <v>75</v>
      </c>
      <c r="F216" s="86">
        <v>10.4</v>
      </c>
      <c r="G216" s="86">
        <v>3.8454000000000002</v>
      </c>
      <c r="H216" s="86">
        <v>0</v>
      </c>
    </row>
    <row r="217" spans="1:8" x14ac:dyDescent="0.15">
      <c r="A217" s="86">
        <v>34</v>
      </c>
      <c r="B217" s="86">
        <v>3</v>
      </c>
      <c r="C217" s="86">
        <v>12</v>
      </c>
      <c r="D217" s="86">
        <v>8</v>
      </c>
      <c r="E217" s="86">
        <v>47</v>
      </c>
      <c r="F217" s="86">
        <v>6.7</v>
      </c>
      <c r="G217" s="86">
        <v>1.848463</v>
      </c>
      <c r="H217" s="86">
        <v>0</v>
      </c>
    </row>
    <row r="218" spans="1:8" x14ac:dyDescent="0.15">
      <c r="A218" s="86">
        <v>46</v>
      </c>
      <c r="B218" s="86">
        <v>1</v>
      </c>
      <c r="C218" s="86">
        <v>13</v>
      </c>
      <c r="D218" s="86">
        <v>25</v>
      </c>
      <c r="E218" s="86">
        <v>35</v>
      </c>
      <c r="F218" s="86">
        <v>10.199999999999999</v>
      </c>
      <c r="G218" s="86">
        <v>2.2205400000000002</v>
      </c>
      <c r="H218" s="86">
        <v>0</v>
      </c>
    </row>
    <row r="219" spans="1:8" x14ac:dyDescent="0.15">
      <c r="A219" s="86">
        <v>41</v>
      </c>
      <c r="B219" s="86">
        <v>2</v>
      </c>
      <c r="C219" s="86">
        <v>21</v>
      </c>
      <c r="D219" s="86">
        <v>22</v>
      </c>
      <c r="E219" s="86">
        <v>145</v>
      </c>
      <c r="F219" s="86">
        <v>12.2</v>
      </c>
      <c r="G219" s="86">
        <v>14.452730000000001</v>
      </c>
      <c r="H219" s="86">
        <v>0</v>
      </c>
    </row>
    <row r="220" spans="1:8" x14ac:dyDescent="0.15">
      <c r="A220" s="86">
        <v>27</v>
      </c>
      <c r="B220" s="86">
        <v>2</v>
      </c>
      <c r="C220" s="86">
        <v>7</v>
      </c>
      <c r="D220" s="86">
        <v>8</v>
      </c>
      <c r="E220" s="86">
        <v>30</v>
      </c>
      <c r="F220" s="86">
        <v>4</v>
      </c>
      <c r="G220" s="86">
        <v>0.75239999999999996</v>
      </c>
      <c r="H220" s="86">
        <v>1</v>
      </c>
    </row>
    <row r="221" spans="1:8" x14ac:dyDescent="0.15">
      <c r="A221" s="86">
        <v>27</v>
      </c>
      <c r="B221" s="86">
        <v>4</v>
      </c>
      <c r="C221" s="86">
        <v>0</v>
      </c>
      <c r="D221" s="86">
        <v>6</v>
      </c>
      <c r="E221" s="86">
        <v>70</v>
      </c>
      <c r="F221" s="86">
        <v>8</v>
      </c>
      <c r="G221" s="86">
        <v>3.9815999999999998</v>
      </c>
      <c r="H221" s="86">
        <v>1</v>
      </c>
    </row>
    <row r="222" spans="1:8" x14ac:dyDescent="0.15">
      <c r="A222" s="86">
        <v>28</v>
      </c>
      <c r="B222" s="86">
        <v>1</v>
      </c>
      <c r="C222" s="86">
        <v>11</v>
      </c>
      <c r="D222" s="86">
        <v>6</v>
      </c>
      <c r="E222" s="86">
        <v>24</v>
      </c>
      <c r="F222" s="86">
        <v>2.4</v>
      </c>
      <c r="G222" s="86">
        <v>0.468864</v>
      </c>
      <c r="H222" s="86">
        <v>0</v>
      </c>
    </row>
    <row r="223" spans="1:8" x14ac:dyDescent="0.15">
      <c r="A223" s="86">
        <v>48</v>
      </c>
      <c r="B223" s="86">
        <v>3</v>
      </c>
      <c r="C223" s="86">
        <v>0</v>
      </c>
      <c r="D223" s="86">
        <v>27</v>
      </c>
      <c r="E223" s="86">
        <v>19</v>
      </c>
      <c r="F223" s="86">
        <v>10.8</v>
      </c>
      <c r="G223" s="86">
        <v>1.202472</v>
      </c>
      <c r="H223" s="86">
        <v>0</v>
      </c>
    </row>
    <row r="224" spans="1:8" x14ac:dyDescent="0.15">
      <c r="A224" s="86">
        <v>48</v>
      </c>
      <c r="B224" s="86">
        <v>3</v>
      </c>
      <c r="C224" s="86">
        <v>17</v>
      </c>
      <c r="D224" s="86">
        <v>26</v>
      </c>
      <c r="E224" s="86">
        <v>113</v>
      </c>
      <c r="F224" s="86">
        <v>12</v>
      </c>
      <c r="G224" s="86">
        <v>10.18356</v>
      </c>
      <c r="H224" s="86">
        <v>0</v>
      </c>
    </row>
    <row r="225" spans="1:8" x14ac:dyDescent="0.15">
      <c r="A225" s="86">
        <v>29</v>
      </c>
      <c r="B225" s="86">
        <v>3</v>
      </c>
      <c r="C225" s="86">
        <v>5</v>
      </c>
      <c r="D225" s="86">
        <v>6</v>
      </c>
      <c r="E225" s="86">
        <v>70</v>
      </c>
      <c r="F225" s="86">
        <v>19.899999999999999</v>
      </c>
      <c r="G225" s="86">
        <v>10.753959999999999</v>
      </c>
      <c r="H225" s="86">
        <v>1</v>
      </c>
    </row>
    <row r="226" spans="1:8" x14ac:dyDescent="0.15">
      <c r="A226" s="86">
        <v>43</v>
      </c>
      <c r="B226" s="86">
        <v>2</v>
      </c>
      <c r="C226" s="86">
        <v>9</v>
      </c>
      <c r="D226" s="86">
        <v>5</v>
      </c>
      <c r="E226" s="86">
        <v>60</v>
      </c>
      <c r="F226" s="86">
        <v>20.399999999999999</v>
      </c>
      <c r="G226" s="86">
        <v>8.2007999999999992</v>
      </c>
      <c r="H226" s="86">
        <v>1</v>
      </c>
    </row>
    <row r="227" spans="1:8" x14ac:dyDescent="0.15">
      <c r="A227" s="86">
        <v>23</v>
      </c>
      <c r="B227" s="86">
        <v>1</v>
      </c>
      <c r="C227" s="86">
        <v>5</v>
      </c>
      <c r="D227" s="86">
        <v>2</v>
      </c>
      <c r="E227" s="86">
        <v>17</v>
      </c>
      <c r="F227" s="86">
        <v>7.9</v>
      </c>
      <c r="G227" s="86">
        <v>1.0408249999999999</v>
      </c>
      <c r="H227" s="86">
        <v>0</v>
      </c>
    </row>
    <row r="228" spans="1:8" x14ac:dyDescent="0.15">
      <c r="A228" s="86">
        <v>29</v>
      </c>
      <c r="B228" s="86">
        <v>2</v>
      </c>
      <c r="C228" s="86">
        <v>10</v>
      </c>
      <c r="D228" s="86">
        <v>8</v>
      </c>
      <c r="E228" s="86">
        <v>44</v>
      </c>
      <c r="F228" s="86">
        <v>18.100000000000001</v>
      </c>
      <c r="G228" s="86">
        <v>4.2607400000000002</v>
      </c>
      <c r="H228" s="86">
        <v>0</v>
      </c>
    </row>
    <row r="229" spans="1:8" x14ac:dyDescent="0.15">
      <c r="A229" s="86">
        <v>40</v>
      </c>
      <c r="B229" s="86">
        <v>4</v>
      </c>
      <c r="C229" s="86">
        <v>5</v>
      </c>
      <c r="D229" s="86">
        <v>6</v>
      </c>
      <c r="E229" s="86">
        <v>75</v>
      </c>
      <c r="F229" s="86">
        <v>1.9</v>
      </c>
      <c r="G229" s="86">
        <v>0.54007499999999997</v>
      </c>
      <c r="H229" s="86">
        <v>0</v>
      </c>
    </row>
    <row r="230" spans="1:8" x14ac:dyDescent="0.15">
      <c r="A230" s="86">
        <v>22</v>
      </c>
      <c r="B230" s="86">
        <v>2</v>
      </c>
      <c r="C230" s="86">
        <v>0</v>
      </c>
      <c r="D230" s="86">
        <v>3</v>
      </c>
      <c r="E230" s="86">
        <v>20</v>
      </c>
      <c r="F230" s="86">
        <v>5.6</v>
      </c>
      <c r="G230" s="86">
        <v>0.91279999999999994</v>
      </c>
      <c r="H230" s="86">
        <v>0</v>
      </c>
    </row>
    <row r="231" spans="1:8" x14ac:dyDescent="0.15">
      <c r="A231" s="86">
        <v>23</v>
      </c>
      <c r="B231" s="86">
        <v>1</v>
      </c>
      <c r="C231" s="86">
        <v>7</v>
      </c>
      <c r="D231" s="86">
        <v>3</v>
      </c>
      <c r="E231" s="86">
        <v>22</v>
      </c>
      <c r="F231" s="86">
        <v>14.4</v>
      </c>
      <c r="G231" s="86">
        <v>2.3189760000000001</v>
      </c>
      <c r="H231" s="86">
        <v>0</v>
      </c>
    </row>
    <row r="232" spans="1:8" x14ac:dyDescent="0.15">
      <c r="A232" s="86">
        <v>46</v>
      </c>
      <c r="B232" s="86">
        <v>3</v>
      </c>
      <c r="C232" s="86">
        <v>9</v>
      </c>
      <c r="D232" s="86">
        <v>10</v>
      </c>
      <c r="E232" s="86">
        <v>60</v>
      </c>
      <c r="F232" s="86">
        <v>15.3</v>
      </c>
      <c r="G232" s="86">
        <v>7.5735000000000001</v>
      </c>
      <c r="H232" s="86">
        <v>0</v>
      </c>
    </row>
    <row r="233" spans="1:8" x14ac:dyDescent="0.15">
      <c r="A233" s="86">
        <v>55</v>
      </c>
      <c r="B233" s="86">
        <v>1</v>
      </c>
      <c r="C233" s="86">
        <v>3</v>
      </c>
      <c r="D233" s="86">
        <v>11</v>
      </c>
      <c r="E233" s="86">
        <v>40</v>
      </c>
      <c r="F233" s="86">
        <v>8</v>
      </c>
      <c r="G233" s="86">
        <v>2.6368</v>
      </c>
      <c r="H233" s="86">
        <v>1</v>
      </c>
    </row>
    <row r="234" spans="1:8" x14ac:dyDescent="0.15">
      <c r="A234" s="86">
        <v>38</v>
      </c>
      <c r="B234" s="86">
        <v>2</v>
      </c>
      <c r="C234" s="86">
        <v>8</v>
      </c>
      <c r="D234" s="86">
        <v>16</v>
      </c>
      <c r="E234" s="86">
        <v>38</v>
      </c>
      <c r="F234" s="86">
        <v>0.6</v>
      </c>
      <c r="G234" s="86">
        <v>0.19858799999999999</v>
      </c>
      <c r="H234" s="86">
        <v>0</v>
      </c>
    </row>
    <row r="235" spans="1:8" x14ac:dyDescent="0.15">
      <c r="A235" s="86">
        <v>35</v>
      </c>
      <c r="B235" s="86">
        <v>2</v>
      </c>
      <c r="C235" s="86">
        <v>5</v>
      </c>
      <c r="D235" s="86">
        <v>1</v>
      </c>
      <c r="E235" s="86">
        <v>33</v>
      </c>
      <c r="F235" s="86">
        <v>2.8</v>
      </c>
      <c r="G235" s="86">
        <v>0.82051200000000002</v>
      </c>
      <c r="H235" s="86">
        <v>0</v>
      </c>
    </row>
    <row r="236" spans="1:8" x14ac:dyDescent="0.15">
      <c r="A236" s="86">
        <v>30</v>
      </c>
      <c r="B236" s="86">
        <v>1</v>
      </c>
      <c r="C236" s="86">
        <v>11</v>
      </c>
      <c r="D236" s="86">
        <v>9</v>
      </c>
      <c r="E236" s="86">
        <v>27</v>
      </c>
      <c r="F236" s="86">
        <v>0.9</v>
      </c>
      <c r="G236" s="86">
        <v>0.169128</v>
      </c>
      <c r="H236" s="86">
        <v>0</v>
      </c>
    </row>
    <row r="237" spans="1:8" x14ac:dyDescent="0.15">
      <c r="A237" s="86">
        <v>24</v>
      </c>
      <c r="B237" s="86">
        <v>1</v>
      </c>
      <c r="C237" s="86">
        <v>7</v>
      </c>
      <c r="D237" s="86">
        <v>0</v>
      </c>
      <c r="E237" s="86">
        <v>18</v>
      </c>
      <c r="F237" s="86">
        <v>6.5</v>
      </c>
      <c r="G237" s="86">
        <v>0.64349999999999996</v>
      </c>
      <c r="H237" s="86">
        <v>0</v>
      </c>
    </row>
    <row r="238" spans="1:8" x14ac:dyDescent="0.15">
      <c r="A238" s="86">
        <v>26</v>
      </c>
      <c r="B238" s="86">
        <v>2</v>
      </c>
      <c r="C238" s="86">
        <v>4</v>
      </c>
      <c r="D238" s="86">
        <v>3</v>
      </c>
      <c r="E238" s="86">
        <v>28</v>
      </c>
      <c r="F238" s="86">
        <v>9.5</v>
      </c>
      <c r="G238" s="86">
        <v>2.4339</v>
      </c>
      <c r="H238" s="86">
        <v>0</v>
      </c>
    </row>
    <row r="239" spans="1:8" x14ac:dyDescent="0.15">
      <c r="A239" s="86">
        <v>32</v>
      </c>
      <c r="B239" s="86">
        <v>2</v>
      </c>
      <c r="C239" s="86">
        <v>2</v>
      </c>
      <c r="D239" s="86">
        <v>11</v>
      </c>
      <c r="E239" s="86">
        <v>15</v>
      </c>
      <c r="F239" s="86">
        <v>9.1</v>
      </c>
      <c r="G239" s="86">
        <v>1.246245</v>
      </c>
      <c r="H239" s="86">
        <v>1</v>
      </c>
    </row>
    <row r="240" spans="1:8" x14ac:dyDescent="0.15">
      <c r="A240" s="86">
        <v>37</v>
      </c>
      <c r="B240" s="86">
        <v>2</v>
      </c>
      <c r="C240" s="86">
        <v>11</v>
      </c>
      <c r="D240" s="86">
        <v>4</v>
      </c>
      <c r="E240" s="86">
        <v>75</v>
      </c>
      <c r="F240" s="86">
        <v>3.5</v>
      </c>
      <c r="G240" s="86">
        <v>1.992375</v>
      </c>
      <c r="H240" s="86">
        <v>0</v>
      </c>
    </row>
    <row r="241" spans="1:8" x14ac:dyDescent="0.15">
      <c r="A241" s="86">
        <v>39</v>
      </c>
      <c r="B241" s="86">
        <v>1</v>
      </c>
      <c r="C241" s="86">
        <v>6</v>
      </c>
      <c r="D241" s="86">
        <v>19</v>
      </c>
      <c r="E241" s="86">
        <v>42</v>
      </c>
      <c r="F241" s="86">
        <v>19.899999999999999</v>
      </c>
      <c r="G241" s="86">
        <v>5.8171679999999997</v>
      </c>
      <c r="H241" s="86">
        <v>1</v>
      </c>
    </row>
    <row r="242" spans="1:8" x14ac:dyDescent="0.15">
      <c r="A242" s="86">
        <v>30</v>
      </c>
      <c r="B242" s="86">
        <v>2</v>
      </c>
      <c r="C242" s="86">
        <v>4</v>
      </c>
      <c r="D242" s="86">
        <v>4</v>
      </c>
      <c r="E242" s="86">
        <v>21</v>
      </c>
      <c r="F242" s="86">
        <v>18.3</v>
      </c>
      <c r="G242" s="86">
        <v>3.3510960000000001</v>
      </c>
      <c r="H242" s="86">
        <v>0</v>
      </c>
    </row>
    <row r="243" spans="1:8" x14ac:dyDescent="0.15">
      <c r="A243" s="86">
        <v>30</v>
      </c>
      <c r="B243" s="86">
        <v>1</v>
      </c>
      <c r="C243" s="86">
        <v>10</v>
      </c>
      <c r="D243" s="86">
        <v>11</v>
      </c>
      <c r="E243" s="86">
        <v>39</v>
      </c>
      <c r="F243" s="86">
        <v>9.5</v>
      </c>
      <c r="G243" s="86">
        <v>1.648725</v>
      </c>
      <c r="H243" s="86">
        <v>0</v>
      </c>
    </row>
    <row r="244" spans="1:8" x14ac:dyDescent="0.15">
      <c r="A244" s="86">
        <v>32</v>
      </c>
      <c r="B244" s="86">
        <v>2</v>
      </c>
      <c r="C244" s="86">
        <v>7</v>
      </c>
      <c r="D244" s="86">
        <v>10</v>
      </c>
      <c r="E244" s="86">
        <v>32</v>
      </c>
      <c r="F244" s="86">
        <v>4.3</v>
      </c>
      <c r="G244" s="86">
        <v>0.94255999999999995</v>
      </c>
      <c r="H244" s="86">
        <v>0</v>
      </c>
    </row>
    <row r="245" spans="1:8" x14ac:dyDescent="0.15">
      <c r="A245" s="86">
        <v>54</v>
      </c>
      <c r="B245" s="86">
        <v>3</v>
      </c>
      <c r="C245" s="86">
        <v>22</v>
      </c>
      <c r="D245" s="86">
        <v>20</v>
      </c>
      <c r="E245" s="86">
        <v>118</v>
      </c>
      <c r="F245" s="86">
        <v>14.4</v>
      </c>
      <c r="G245" s="86">
        <v>7.3915199999999999</v>
      </c>
      <c r="H245" s="86">
        <v>0</v>
      </c>
    </row>
    <row r="246" spans="1:8" x14ac:dyDescent="0.15">
      <c r="A246" s="86">
        <v>27</v>
      </c>
      <c r="B246" s="86">
        <v>3</v>
      </c>
      <c r="C246" s="86">
        <v>3</v>
      </c>
      <c r="D246" s="86">
        <v>4</v>
      </c>
      <c r="E246" s="86">
        <v>35</v>
      </c>
      <c r="F246" s="86">
        <v>13.3</v>
      </c>
      <c r="G246" s="86">
        <v>3.0536799999999999</v>
      </c>
      <c r="H246" s="86">
        <v>0</v>
      </c>
    </row>
    <row r="247" spans="1:8" x14ac:dyDescent="0.15">
      <c r="A247" s="86">
        <v>31</v>
      </c>
      <c r="B247" s="86">
        <v>1</v>
      </c>
      <c r="C247" s="86">
        <v>12</v>
      </c>
      <c r="D247" s="86">
        <v>4</v>
      </c>
      <c r="E247" s="86">
        <v>31</v>
      </c>
      <c r="F247" s="86">
        <v>23.7</v>
      </c>
      <c r="G247" s="86">
        <v>5.2898399999999999</v>
      </c>
      <c r="H247" s="86">
        <v>0</v>
      </c>
    </row>
    <row r="248" spans="1:8" x14ac:dyDescent="0.15">
      <c r="A248" s="86">
        <v>39</v>
      </c>
      <c r="B248" s="86">
        <v>1</v>
      </c>
      <c r="C248" s="86">
        <v>15</v>
      </c>
      <c r="D248" s="86">
        <v>16</v>
      </c>
      <c r="E248" s="86">
        <v>39</v>
      </c>
      <c r="F248" s="86">
        <v>1.8</v>
      </c>
      <c r="G248" s="86">
        <v>0.56230199999999997</v>
      </c>
      <c r="H248" s="86">
        <v>0</v>
      </c>
    </row>
    <row r="249" spans="1:8" x14ac:dyDescent="0.15">
      <c r="A249" s="86">
        <v>31</v>
      </c>
      <c r="B249" s="86">
        <v>1</v>
      </c>
      <c r="C249" s="86">
        <v>5</v>
      </c>
      <c r="D249" s="86">
        <v>3</v>
      </c>
      <c r="E249" s="86">
        <v>25</v>
      </c>
      <c r="F249" s="86">
        <v>14.1</v>
      </c>
      <c r="G249" s="86">
        <v>2.3476499999999998</v>
      </c>
      <c r="H249" s="86">
        <v>0</v>
      </c>
    </row>
    <row r="250" spans="1:8" x14ac:dyDescent="0.15">
      <c r="A250" s="86">
        <v>35</v>
      </c>
      <c r="B250" s="86">
        <v>1</v>
      </c>
      <c r="C250" s="86">
        <v>15</v>
      </c>
      <c r="D250" s="86">
        <v>11</v>
      </c>
      <c r="E250" s="86">
        <v>40</v>
      </c>
      <c r="F250" s="86">
        <v>18.5</v>
      </c>
      <c r="G250" s="86">
        <v>6.1863999999999999</v>
      </c>
      <c r="H250" s="86">
        <v>0</v>
      </c>
    </row>
    <row r="251" spans="1:8" x14ac:dyDescent="0.15">
      <c r="A251" s="86">
        <v>35</v>
      </c>
      <c r="B251" s="86">
        <v>2</v>
      </c>
      <c r="C251" s="86">
        <v>10</v>
      </c>
      <c r="D251" s="86">
        <v>16</v>
      </c>
      <c r="E251" s="86">
        <v>98</v>
      </c>
      <c r="F251" s="86">
        <v>13.3</v>
      </c>
      <c r="G251" s="86">
        <v>8.1592839999999995</v>
      </c>
      <c r="H251" s="86">
        <v>0</v>
      </c>
    </row>
    <row r="252" spans="1:8" x14ac:dyDescent="0.15">
      <c r="A252" s="86">
        <v>46</v>
      </c>
      <c r="B252" s="86">
        <v>2</v>
      </c>
      <c r="C252" s="86">
        <v>22</v>
      </c>
      <c r="D252" s="86">
        <v>17</v>
      </c>
      <c r="E252" s="86">
        <v>144</v>
      </c>
      <c r="F252" s="86">
        <v>11.1</v>
      </c>
      <c r="G252" s="86">
        <v>12.659328</v>
      </c>
      <c r="H252" s="86">
        <v>0</v>
      </c>
    </row>
    <row r="253" spans="1:8" x14ac:dyDescent="0.15">
      <c r="A253" s="86">
        <v>33</v>
      </c>
      <c r="B253" s="86">
        <v>1</v>
      </c>
      <c r="C253" s="86">
        <v>13</v>
      </c>
      <c r="D253" s="86">
        <v>3</v>
      </c>
      <c r="E253" s="86">
        <v>52</v>
      </c>
      <c r="F253" s="86">
        <v>21.3</v>
      </c>
      <c r="G253" s="86">
        <v>8.3623799999999999</v>
      </c>
      <c r="H253" s="86">
        <v>1</v>
      </c>
    </row>
    <row r="254" spans="1:8" x14ac:dyDescent="0.15">
      <c r="A254" s="86">
        <v>35</v>
      </c>
      <c r="B254" s="86">
        <v>2</v>
      </c>
      <c r="C254" s="86">
        <v>13</v>
      </c>
      <c r="D254" s="86">
        <v>3</v>
      </c>
      <c r="E254" s="86">
        <v>105</v>
      </c>
      <c r="F254" s="86">
        <v>1.9</v>
      </c>
      <c r="G254" s="86">
        <v>0.57655500000000004</v>
      </c>
      <c r="H254" s="86">
        <v>0</v>
      </c>
    </row>
    <row r="255" spans="1:8" x14ac:dyDescent="0.15">
      <c r="A255" s="86">
        <v>35</v>
      </c>
      <c r="B255" s="86">
        <v>2</v>
      </c>
      <c r="C255" s="86">
        <v>1</v>
      </c>
      <c r="D255" s="86">
        <v>1</v>
      </c>
      <c r="E255" s="86">
        <v>21</v>
      </c>
      <c r="F255" s="86">
        <v>7.9</v>
      </c>
      <c r="G255" s="86">
        <v>1.2890429999999999</v>
      </c>
      <c r="H255" s="86">
        <v>0</v>
      </c>
    </row>
    <row r="256" spans="1:8" x14ac:dyDescent="0.15">
      <c r="A256" s="86">
        <v>38</v>
      </c>
      <c r="B256" s="86">
        <v>1</v>
      </c>
      <c r="C256" s="86">
        <v>5</v>
      </c>
      <c r="D256" s="86">
        <v>13</v>
      </c>
      <c r="E256" s="86">
        <v>21</v>
      </c>
      <c r="F256" s="86">
        <v>9</v>
      </c>
      <c r="G256" s="86">
        <v>1.44018</v>
      </c>
      <c r="H256" s="86">
        <v>0</v>
      </c>
    </row>
    <row r="257" spans="1:8" x14ac:dyDescent="0.15">
      <c r="A257" s="86">
        <v>41</v>
      </c>
      <c r="B257" s="86">
        <v>1</v>
      </c>
      <c r="C257" s="86">
        <v>19</v>
      </c>
      <c r="D257" s="86">
        <v>1</v>
      </c>
      <c r="E257" s="86">
        <v>96</v>
      </c>
      <c r="F257" s="86">
        <v>7.8</v>
      </c>
      <c r="G257" s="86">
        <v>5.2341119999999997</v>
      </c>
      <c r="H257" s="86">
        <v>0</v>
      </c>
    </row>
    <row r="258" spans="1:8" x14ac:dyDescent="0.15">
      <c r="A258" s="86">
        <v>38</v>
      </c>
      <c r="B258" s="86">
        <v>1</v>
      </c>
      <c r="C258" s="86">
        <v>18</v>
      </c>
      <c r="D258" s="86">
        <v>19</v>
      </c>
      <c r="E258" s="86">
        <v>44</v>
      </c>
      <c r="F258" s="86">
        <v>4.5</v>
      </c>
      <c r="G258" s="86">
        <v>1.37412</v>
      </c>
      <c r="H258" s="86">
        <v>0</v>
      </c>
    </row>
    <row r="259" spans="1:8" x14ac:dyDescent="0.15">
      <c r="A259" s="86">
        <v>34</v>
      </c>
      <c r="B259" s="86">
        <v>3</v>
      </c>
      <c r="C259" s="86">
        <v>2</v>
      </c>
      <c r="D259" s="86">
        <v>14</v>
      </c>
      <c r="E259" s="86">
        <v>39</v>
      </c>
      <c r="F259" s="86">
        <v>13.2</v>
      </c>
      <c r="G259" s="86">
        <v>4.0051439999999996</v>
      </c>
      <c r="H259" s="86">
        <v>0</v>
      </c>
    </row>
    <row r="260" spans="1:8" x14ac:dyDescent="0.15">
      <c r="A260" s="86">
        <v>51</v>
      </c>
      <c r="B260" s="86">
        <v>3</v>
      </c>
      <c r="C260" s="86">
        <v>16</v>
      </c>
      <c r="D260" s="86">
        <v>25</v>
      </c>
      <c r="E260" s="86">
        <v>82</v>
      </c>
      <c r="F260" s="86">
        <v>4.4000000000000004</v>
      </c>
      <c r="G260" s="86">
        <v>1.0030239999999999</v>
      </c>
      <c r="H260" s="86">
        <v>0</v>
      </c>
    </row>
    <row r="261" spans="1:8" x14ac:dyDescent="0.15">
      <c r="A261" s="86">
        <v>34</v>
      </c>
      <c r="B261" s="86">
        <v>2</v>
      </c>
      <c r="C261" s="86">
        <v>10</v>
      </c>
      <c r="D261" s="86">
        <v>2</v>
      </c>
      <c r="E261" s="86">
        <v>33</v>
      </c>
      <c r="F261" s="86">
        <v>9.5</v>
      </c>
      <c r="G261" s="86">
        <v>2.5612949999999999</v>
      </c>
      <c r="H261" s="86">
        <v>0</v>
      </c>
    </row>
    <row r="262" spans="1:8" x14ac:dyDescent="0.15">
      <c r="A262" s="86">
        <v>47</v>
      </c>
      <c r="B262" s="86">
        <v>1</v>
      </c>
      <c r="C262" s="86">
        <v>15</v>
      </c>
      <c r="D262" s="86">
        <v>1</v>
      </c>
      <c r="E262" s="86">
        <v>30</v>
      </c>
      <c r="F262" s="86">
        <v>24.5</v>
      </c>
      <c r="G262" s="86">
        <v>5.1376499999999998</v>
      </c>
      <c r="H262" s="86">
        <v>0</v>
      </c>
    </row>
    <row r="263" spans="1:8" x14ac:dyDescent="0.15">
      <c r="A263" s="86">
        <v>34</v>
      </c>
      <c r="B263" s="86">
        <v>2</v>
      </c>
      <c r="C263" s="86">
        <v>8</v>
      </c>
      <c r="D263" s="86">
        <v>6</v>
      </c>
      <c r="E263" s="86">
        <v>78</v>
      </c>
      <c r="F263" s="86">
        <v>5.4</v>
      </c>
      <c r="G263" s="86">
        <v>2.0554559999999999</v>
      </c>
      <c r="H263" s="86">
        <v>0</v>
      </c>
    </row>
    <row r="264" spans="1:8" x14ac:dyDescent="0.15">
      <c r="A264" s="86">
        <v>27</v>
      </c>
      <c r="B264" s="86">
        <v>2</v>
      </c>
      <c r="C264" s="86">
        <v>8</v>
      </c>
      <c r="D264" s="86">
        <v>7</v>
      </c>
      <c r="E264" s="86">
        <v>18</v>
      </c>
      <c r="F264" s="86">
        <v>11.9</v>
      </c>
      <c r="G264" s="86">
        <v>1.741446</v>
      </c>
      <c r="H264" s="86">
        <v>0</v>
      </c>
    </row>
    <row r="265" spans="1:8" x14ac:dyDescent="0.15">
      <c r="A265" s="86">
        <v>52</v>
      </c>
      <c r="B265" s="86">
        <v>1</v>
      </c>
      <c r="C265" s="86">
        <v>9</v>
      </c>
      <c r="D265" s="86">
        <v>11</v>
      </c>
      <c r="E265" s="86">
        <v>24</v>
      </c>
      <c r="F265" s="86">
        <v>19.2</v>
      </c>
      <c r="G265" s="86">
        <v>3.8062079999999998</v>
      </c>
      <c r="H265" s="86">
        <v>1</v>
      </c>
    </row>
    <row r="266" spans="1:8" x14ac:dyDescent="0.15">
      <c r="A266" s="86">
        <v>39</v>
      </c>
      <c r="B266" s="86">
        <v>1</v>
      </c>
      <c r="C266" s="86">
        <v>9</v>
      </c>
      <c r="D266" s="86">
        <v>6</v>
      </c>
      <c r="E266" s="86">
        <v>35</v>
      </c>
      <c r="F266" s="86">
        <v>5</v>
      </c>
      <c r="G266" s="86">
        <v>1.51725</v>
      </c>
      <c r="H266" s="86">
        <v>0</v>
      </c>
    </row>
    <row r="267" spans="1:8" x14ac:dyDescent="0.15">
      <c r="A267" s="86">
        <v>33</v>
      </c>
      <c r="B267" s="86">
        <v>1</v>
      </c>
      <c r="C267" s="86">
        <v>7</v>
      </c>
      <c r="D267" s="86">
        <v>0</v>
      </c>
      <c r="E267" s="86">
        <v>22</v>
      </c>
      <c r="F267" s="86">
        <v>6.4</v>
      </c>
      <c r="G267" s="86">
        <v>0.77721600000000002</v>
      </c>
      <c r="H267" s="86">
        <v>0</v>
      </c>
    </row>
    <row r="268" spans="1:8" x14ac:dyDescent="0.15">
      <c r="A268" s="86">
        <v>34</v>
      </c>
      <c r="B268" s="86">
        <v>1</v>
      </c>
      <c r="C268" s="86">
        <v>0</v>
      </c>
      <c r="D268" s="86">
        <v>1</v>
      </c>
      <c r="E268" s="86">
        <v>21</v>
      </c>
      <c r="F268" s="86">
        <v>7.2</v>
      </c>
      <c r="G268" s="86">
        <v>1.3245119999999999</v>
      </c>
      <c r="H268" s="86">
        <v>0</v>
      </c>
    </row>
    <row r="269" spans="1:8" x14ac:dyDescent="0.15">
      <c r="A269" s="86">
        <v>31</v>
      </c>
      <c r="B269" s="86">
        <v>3</v>
      </c>
      <c r="C269" s="86">
        <v>9</v>
      </c>
      <c r="D269" s="86">
        <v>7</v>
      </c>
      <c r="E269" s="86">
        <v>59</v>
      </c>
      <c r="F269" s="86">
        <v>14.6</v>
      </c>
      <c r="G269" s="86">
        <v>5.504346</v>
      </c>
      <c r="H269" s="86">
        <v>1</v>
      </c>
    </row>
    <row r="270" spans="1:8" x14ac:dyDescent="0.15">
      <c r="A270" s="86">
        <v>28</v>
      </c>
      <c r="B270" s="86">
        <v>1</v>
      </c>
      <c r="C270" s="86">
        <v>2</v>
      </c>
      <c r="D270" s="86">
        <v>9</v>
      </c>
      <c r="E270" s="86">
        <v>16</v>
      </c>
      <c r="F270" s="86">
        <v>15.2</v>
      </c>
      <c r="G270" s="86">
        <v>1.5613440000000001</v>
      </c>
      <c r="H270" s="86">
        <v>0</v>
      </c>
    </row>
    <row r="271" spans="1:8" x14ac:dyDescent="0.15">
      <c r="A271" s="86">
        <v>39</v>
      </c>
      <c r="B271" s="86">
        <v>1</v>
      </c>
      <c r="C271" s="86">
        <v>19</v>
      </c>
      <c r="D271" s="86">
        <v>16</v>
      </c>
      <c r="E271" s="86">
        <v>45</v>
      </c>
      <c r="F271" s="86">
        <v>3.7</v>
      </c>
      <c r="G271" s="86">
        <v>0.74924999999999997</v>
      </c>
      <c r="H271" s="86">
        <v>0</v>
      </c>
    </row>
    <row r="272" spans="1:8" x14ac:dyDescent="0.15">
      <c r="A272" s="86">
        <v>51</v>
      </c>
      <c r="B272" s="86">
        <v>2</v>
      </c>
      <c r="C272" s="86">
        <v>21</v>
      </c>
      <c r="D272" s="86">
        <v>23</v>
      </c>
      <c r="E272" s="86">
        <v>120</v>
      </c>
      <c r="F272" s="86">
        <v>7.6</v>
      </c>
      <c r="G272" s="86">
        <v>4.9795199999999999</v>
      </c>
      <c r="H272" s="86">
        <v>0</v>
      </c>
    </row>
    <row r="273" spans="1:8" x14ac:dyDescent="0.15">
      <c r="A273" s="86">
        <v>22</v>
      </c>
      <c r="B273" s="86">
        <v>1</v>
      </c>
      <c r="C273" s="86">
        <v>4</v>
      </c>
      <c r="D273" s="86">
        <v>1</v>
      </c>
      <c r="E273" s="86">
        <v>16</v>
      </c>
      <c r="F273" s="86">
        <v>1.2</v>
      </c>
      <c r="G273" s="86">
        <v>0.10752</v>
      </c>
      <c r="H273" s="86">
        <v>0</v>
      </c>
    </row>
    <row r="274" spans="1:8" x14ac:dyDescent="0.15">
      <c r="A274" s="86">
        <v>27</v>
      </c>
      <c r="B274" s="86">
        <v>3</v>
      </c>
      <c r="C274" s="86">
        <v>6</v>
      </c>
      <c r="D274" s="86">
        <v>4</v>
      </c>
      <c r="E274" s="86">
        <v>26</v>
      </c>
      <c r="F274" s="86">
        <v>10.4</v>
      </c>
      <c r="G274" s="86">
        <v>1.7738240000000001</v>
      </c>
      <c r="H274" s="86">
        <v>0</v>
      </c>
    </row>
    <row r="275" spans="1:8" x14ac:dyDescent="0.15">
      <c r="A275" s="86">
        <v>32</v>
      </c>
      <c r="B275" s="86">
        <v>1</v>
      </c>
      <c r="C275" s="86">
        <v>16</v>
      </c>
      <c r="D275" s="86">
        <v>10</v>
      </c>
      <c r="E275" s="86">
        <v>38</v>
      </c>
      <c r="F275" s="86">
        <v>21</v>
      </c>
      <c r="G275" s="86">
        <v>7.2857399999999997</v>
      </c>
      <c r="H275" s="86">
        <v>0</v>
      </c>
    </row>
    <row r="276" spans="1:8" x14ac:dyDescent="0.15">
      <c r="A276" s="86">
        <v>28</v>
      </c>
      <c r="B276" s="86">
        <v>2</v>
      </c>
      <c r="C276" s="86">
        <v>6</v>
      </c>
      <c r="D276" s="86">
        <v>7</v>
      </c>
      <c r="E276" s="86">
        <v>38</v>
      </c>
      <c r="F276" s="86">
        <v>7.2</v>
      </c>
      <c r="G276" s="86">
        <v>1.9617119999999999</v>
      </c>
      <c r="H276" s="86">
        <v>0</v>
      </c>
    </row>
    <row r="277" spans="1:8" x14ac:dyDescent="0.15">
      <c r="A277" s="86">
        <v>27</v>
      </c>
      <c r="B277" s="86">
        <v>2</v>
      </c>
      <c r="C277" s="86">
        <v>1</v>
      </c>
      <c r="D277" s="86">
        <v>0</v>
      </c>
      <c r="E277" s="86">
        <v>20</v>
      </c>
      <c r="F277" s="86">
        <v>10.3</v>
      </c>
      <c r="G277" s="86">
        <v>1.68302</v>
      </c>
      <c r="H277" s="86">
        <v>1</v>
      </c>
    </row>
    <row r="278" spans="1:8" x14ac:dyDescent="0.15">
      <c r="A278" s="86">
        <v>26</v>
      </c>
      <c r="B278" s="86">
        <v>2</v>
      </c>
      <c r="C278" s="86">
        <v>2</v>
      </c>
      <c r="D278" s="86">
        <v>6</v>
      </c>
      <c r="E278" s="86">
        <v>24</v>
      </c>
      <c r="F278" s="86">
        <v>13.6</v>
      </c>
      <c r="G278" s="86">
        <v>1.6874880000000001</v>
      </c>
      <c r="H278" s="86">
        <v>1</v>
      </c>
    </row>
    <row r="279" spans="1:8" x14ac:dyDescent="0.15">
      <c r="A279" s="86">
        <v>32</v>
      </c>
      <c r="B279" s="86">
        <v>1</v>
      </c>
      <c r="C279" s="86">
        <v>14</v>
      </c>
      <c r="D279" s="86">
        <v>0</v>
      </c>
      <c r="E279" s="86">
        <v>36</v>
      </c>
      <c r="F279" s="86">
        <v>2.4</v>
      </c>
      <c r="G279" s="86">
        <v>0.59097599999999995</v>
      </c>
      <c r="H279" s="86">
        <v>0</v>
      </c>
    </row>
    <row r="280" spans="1:8" x14ac:dyDescent="0.15">
      <c r="A280" s="86">
        <v>30</v>
      </c>
      <c r="B280" s="86">
        <v>1</v>
      </c>
      <c r="C280" s="86">
        <v>0</v>
      </c>
      <c r="D280" s="86">
        <v>11</v>
      </c>
      <c r="E280" s="86">
        <v>17</v>
      </c>
      <c r="F280" s="86">
        <v>3.7</v>
      </c>
      <c r="G280" s="86">
        <v>0.18240999999999999</v>
      </c>
      <c r="H280" s="86">
        <v>1</v>
      </c>
    </row>
    <row r="281" spans="1:8" x14ac:dyDescent="0.15">
      <c r="A281" s="86">
        <v>39</v>
      </c>
      <c r="B281" s="86">
        <v>1</v>
      </c>
      <c r="C281" s="86">
        <v>13</v>
      </c>
      <c r="D281" s="86">
        <v>1</v>
      </c>
      <c r="E281" s="86">
        <v>38</v>
      </c>
      <c r="F281" s="86">
        <v>8.9</v>
      </c>
      <c r="G281" s="86">
        <v>1.4846980000000001</v>
      </c>
      <c r="H281" s="86">
        <v>0</v>
      </c>
    </row>
    <row r="282" spans="1:8" x14ac:dyDescent="0.15">
      <c r="A282" s="86">
        <v>31</v>
      </c>
      <c r="B282" s="86">
        <v>1</v>
      </c>
      <c r="C282" s="86">
        <v>11</v>
      </c>
      <c r="D282" s="86">
        <v>6</v>
      </c>
      <c r="E282" s="86">
        <v>28</v>
      </c>
      <c r="F282" s="86">
        <v>4.8</v>
      </c>
      <c r="G282" s="86">
        <v>0.99859200000000004</v>
      </c>
      <c r="H282" s="86">
        <v>1</v>
      </c>
    </row>
    <row r="283" spans="1:8" x14ac:dyDescent="0.15">
      <c r="A283" s="86">
        <v>34</v>
      </c>
      <c r="B283" s="86">
        <v>1</v>
      </c>
      <c r="C283" s="86">
        <v>15</v>
      </c>
      <c r="D283" s="86">
        <v>2</v>
      </c>
      <c r="E283" s="86">
        <v>39</v>
      </c>
      <c r="F283" s="86">
        <v>24.7</v>
      </c>
      <c r="G283" s="86">
        <v>5.2596179999999997</v>
      </c>
      <c r="H283" s="86">
        <v>1</v>
      </c>
    </row>
    <row r="284" spans="1:8" x14ac:dyDescent="0.15">
      <c r="A284" s="86">
        <v>31</v>
      </c>
      <c r="B284" s="86">
        <v>1</v>
      </c>
      <c r="C284" s="86">
        <v>8</v>
      </c>
      <c r="D284" s="86">
        <v>3</v>
      </c>
      <c r="E284" s="86">
        <v>41</v>
      </c>
      <c r="F284" s="86">
        <v>12.6</v>
      </c>
      <c r="G284" s="86">
        <v>5.0316840000000003</v>
      </c>
      <c r="H284" s="86">
        <v>0</v>
      </c>
    </row>
    <row r="285" spans="1:8" x14ac:dyDescent="0.15">
      <c r="A285" s="86">
        <v>29</v>
      </c>
      <c r="B285" s="86">
        <v>2</v>
      </c>
      <c r="C285" s="86">
        <v>1</v>
      </c>
      <c r="D285" s="86">
        <v>7</v>
      </c>
      <c r="E285" s="86">
        <v>25</v>
      </c>
      <c r="F285" s="86">
        <v>10.4</v>
      </c>
      <c r="G285" s="86">
        <v>2.0306000000000002</v>
      </c>
      <c r="H285" s="86">
        <v>0</v>
      </c>
    </row>
    <row r="286" spans="1:8" x14ac:dyDescent="0.15">
      <c r="A286" s="86">
        <v>29</v>
      </c>
      <c r="B286" s="86">
        <v>1</v>
      </c>
      <c r="C286" s="86">
        <v>9</v>
      </c>
      <c r="D286" s="86">
        <v>0</v>
      </c>
      <c r="E286" s="86">
        <v>25</v>
      </c>
      <c r="F286" s="86">
        <v>13.9</v>
      </c>
      <c r="G286" s="86">
        <v>2.4047000000000001</v>
      </c>
      <c r="H286" s="86">
        <v>0</v>
      </c>
    </row>
    <row r="287" spans="1:8" x14ac:dyDescent="0.15">
      <c r="A287" s="86">
        <v>35</v>
      </c>
      <c r="B287" s="86">
        <v>2</v>
      </c>
      <c r="C287" s="86">
        <v>9</v>
      </c>
      <c r="D287" s="86">
        <v>16</v>
      </c>
      <c r="E287" s="86">
        <v>30</v>
      </c>
      <c r="F287" s="86">
        <v>7.6</v>
      </c>
      <c r="G287" s="86">
        <v>1.6302000000000001</v>
      </c>
      <c r="H287" s="86">
        <v>0</v>
      </c>
    </row>
    <row r="288" spans="1:8" x14ac:dyDescent="0.15">
      <c r="A288" s="86">
        <v>29</v>
      </c>
      <c r="B288" s="86">
        <v>1</v>
      </c>
      <c r="C288" s="86">
        <v>11</v>
      </c>
      <c r="D288" s="86">
        <v>7</v>
      </c>
      <c r="E288" s="86">
        <v>32</v>
      </c>
      <c r="F288" s="86">
        <v>6</v>
      </c>
      <c r="G288" s="86">
        <v>0.99263999999999997</v>
      </c>
      <c r="H288" s="86">
        <v>0</v>
      </c>
    </row>
    <row r="289" spans="1:8" x14ac:dyDescent="0.15">
      <c r="A289" s="86">
        <v>38</v>
      </c>
      <c r="B289" s="86">
        <v>2</v>
      </c>
      <c r="C289" s="86">
        <v>2</v>
      </c>
      <c r="D289" s="86">
        <v>16</v>
      </c>
      <c r="E289" s="86">
        <v>22</v>
      </c>
      <c r="F289" s="86">
        <v>22.7</v>
      </c>
      <c r="G289" s="86">
        <v>3.7854519999999998</v>
      </c>
      <c r="H289" s="86">
        <v>1</v>
      </c>
    </row>
    <row r="290" spans="1:8" x14ac:dyDescent="0.15">
      <c r="A290" s="86">
        <v>35</v>
      </c>
      <c r="B290" s="86">
        <v>1</v>
      </c>
      <c r="C290" s="86">
        <v>16</v>
      </c>
      <c r="D290" s="86">
        <v>15</v>
      </c>
      <c r="E290" s="86">
        <v>36</v>
      </c>
      <c r="F290" s="86">
        <v>3.4</v>
      </c>
      <c r="G290" s="86">
        <v>1.045296</v>
      </c>
      <c r="H290" s="86">
        <v>0</v>
      </c>
    </row>
    <row r="291" spans="1:8" x14ac:dyDescent="0.15">
      <c r="A291" s="86">
        <v>29</v>
      </c>
      <c r="B291" s="86">
        <v>1</v>
      </c>
      <c r="C291" s="86">
        <v>11</v>
      </c>
      <c r="D291" s="86">
        <v>5</v>
      </c>
      <c r="E291" s="86">
        <v>36</v>
      </c>
      <c r="F291" s="86">
        <v>6.1</v>
      </c>
      <c r="G291" s="86">
        <v>1.4866919999999999</v>
      </c>
      <c r="H291" s="86">
        <v>0</v>
      </c>
    </row>
    <row r="292" spans="1:8" x14ac:dyDescent="0.15">
      <c r="A292" s="86">
        <v>23</v>
      </c>
      <c r="B292" s="86">
        <v>2</v>
      </c>
      <c r="C292" s="86">
        <v>3</v>
      </c>
      <c r="D292" s="86">
        <v>4</v>
      </c>
      <c r="E292" s="86">
        <v>34</v>
      </c>
      <c r="F292" s="86">
        <v>4.4000000000000004</v>
      </c>
      <c r="G292" s="86">
        <v>1.2342</v>
      </c>
      <c r="H292" s="86">
        <v>0</v>
      </c>
    </row>
    <row r="293" spans="1:8" x14ac:dyDescent="0.15">
      <c r="A293" s="86">
        <v>33</v>
      </c>
      <c r="B293" s="86">
        <v>4</v>
      </c>
      <c r="C293" s="86">
        <v>9</v>
      </c>
      <c r="D293" s="86">
        <v>8</v>
      </c>
      <c r="E293" s="86">
        <v>32</v>
      </c>
      <c r="F293" s="86">
        <v>5.5</v>
      </c>
      <c r="G293" s="86">
        <v>1.2636799999999999</v>
      </c>
      <c r="H293" s="86">
        <v>0</v>
      </c>
    </row>
    <row r="294" spans="1:8" x14ac:dyDescent="0.15">
      <c r="A294" s="86">
        <v>51</v>
      </c>
      <c r="B294" s="86">
        <v>2</v>
      </c>
      <c r="C294" s="86">
        <v>19</v>
      </c>
      <c r="D294" s="86">
        <v>25</v>
      </c>
      <c r="E294" s="86">
        <v>159</v>
      </c>
      <c r="F294" s="86">
        <v>2.8</v>
      </c>
      <c r="G294" s="86">
        <v>3.3835199999999999</v>
      </c>
      <c r="H294" s="86">
        <v>0</v>
      </c>
    </row>
    <row r="295" spans="1:8" x14ac:dyDescent="0.15">
      <c r="A295" s="86">
        <v>24</v>
      </c>
      <c r="B295" s="86">
        <v>1</v>
      </c>
      <c r="C295" s="86">
        <v>4</v>
      </c>
      <c r="D295" s="86">
        <v>2</v>
      </c>
      <c r="E295" s="86">
        <v>21</v>
      </c>
      <c r="F295" s="86">
        <v>2.6</v>
      </c>
      <c r="G295" s="86">
        <v>0.44662800000000002</v>
      </c>
      <c r="H295" s="86">
        <v>0</v>
      </c>
    </row>
    <row r="296" spans="1:8" x14ac:dyDescent="0.15">
      <c r="A296" s="86">
        <v>31</v>
      </c>
      <c r="B296" s="86">
        <v>1</v>
      </c>
      <c r="C296" s="86">
        <v>10</v>
      </c>
      <c r="D296" s="86">
        <v>12</v>
      </c>
      <c r="E296" s="86">
        <v>49</v>
      </c>
      <c r="F296" s="86">
        <v>9.8000000000000007</v>
      </c>
      <c r="G296" s="86">
        <v>1.5654520000000001</v>
      </c>
      <c r="H296" s="86">
        <v>1</v>
      </c>
    </row>
    <row r="297" spans="1:8" x14ac:dyDescent="0.15">
      <c r="A297" s="86">
        <v>45</v>
      </c>
      <c r="B297" s="86">
        <v>1</v>
      </c>
      <c r="C297" s="86">
        <v>10</v>
      </c>
      <c r="D297" s="86">
        <v>14</v>
      </c>
      <c r="E297" s="86">
        <v>52</v>
      </c>
      <c r="F297" s="86">
        <v>5.4</v>
      </c>
      <c r="G297" s="86">
        <v>1.8757440000000001</v>
      </c>
      <c r="H297" s="86">
        <v>0</v>
      </c>
    </row>
    <row r="298" spans="1:8" x14ac:dyDescent="0.15">
      <c r="A298" s="86">
        <v>29</v>
      </c>
      <c r="B298" s="86">
        <v>1</v>
      </c>
      <c r="C298" s="86">
        <v>3</v>
      </c>
      <c r="D298" s="86">
        <v>1</v>
      </c>
      <c r="E298" s="86">
        <v>17</v>
      </c>
      <c r="F298" s="86">
        <v>9</v>
      </c>
      <c r="G298" s="86">
        <v>1.06029</v>
      </c>
      <c r="H298" s="86">
        <v>0</v>
      </c>
    </row>
    <row r="299" spans="1:8" x14ac:dyDescent="0.15">
      <c r="A299" s="86">
        <v>34</v>
      </c>
      <c r="B299" s="86">
        <v>1</v>
      </c>
      <c r="C299" s="86">
        <v>0</v>
      </c>
      <c r="D299" s="86">
        <v>10</v>
      </c>
      <c r="E299" s="86">
        <v>21</v>
      </c>
      <c r="F299" s="86">
        <v>17.100000000000001</v>
      </c>
      <c r="G299" s="86">
        <v>1.3714200000000001</v>
      </c>
      <c r="H299" s="86">
        <v>0</v>
      </c>
    </row>
    <row r="300" spans="1:8" x14ac:dyDescent="0.15">
      <c r="A300" s="86">
        <v>25</v>
      </c>
      <c r="B300" s="86">
        <v>2</v>
      </c>
      <c r="C300" s="86">
        <v>4</v>
      </c>
      <c r="D300" s="86">
        <v>5</v>
      </c>
      <c r="E300" s="86">
        <v>27</v>
      </c>
      <c r="F300" s="86">
        <v>5</v>
      </c>
      <c r="G300" s="86">
        <v>0.80054999999999998</v>
      </c>
      <c r="H300" s="86">
        <v>1</v>
      </c>
    </row>
    <row r="301" spans="1:8" x14ac:dyDescent="0.15">
      <c r="A301" s="86">
        <v>37</v>
      </c>
      <c r="B301" s="86">
        <v>1</v>
      </c>
      <c r="C301" s="86">
        <v>20</v>
      </c>
      <c r="D301" s="86">
        <v>2</v>
      </c>
      <c r="E301" s="86">
        <v>56</v>
      </c>
      <c r="F301" s="86">
        <v>1.9</v>
      </c>
      <c r="G301" s="86">
        <v>0.52136000000000005</v>
      </c>
      <c r="H301" s="86">
        <v>0</v>
      </c>
    </row>
    <row r="302" spans="1:8" x14ac:dyDescent="0.15">
      <c r="A302" s="86">
        <v>47</v>
      </c>
      <c r="B302" s="86">
        <v>1</v>
      </c>
      <c r="C302" s="86">
        <v>29</v>
      </c>
      <c r="D302" s="86">
        <v>18</v>
      </c>
      <c r="E302" s="86">
        <v>129</v>
      </c>
      <c r="F302" s="86">
        <v>25.3</v>
      </c>
      <c r="G302" s="86">
        <v>12.07569</v>
      </c>
      <c r="H302" s="86">
        <v>1</v>
      </c>
    </row>
    <row r="303" spans="1:8" x14ac:dyDescent="0.15">
      <c r="A303" s="86">
        <v>43</v>
      </c>
      <c r="B303" s="86">
        <v>2</v>
      </c>
      <c r="C303" s="86">
        <v>6</v>
      </c>
      <c r="D303" s="86">
        <v>24</v>
      </c>
      <c r="E303" s="86">
        <v>54</v>
      </c>
      <c r="F303" s="86">
        <v>9.6</v>
      </c>
      <c r="G303" s="86">
        <v>4.5619199999999998</v>
      </c>
      <c r="H303" s="86">
        <v>0</v>
      </c>
    </row>
    <row r="304" spans="1:8" x14ac:dyDescent="0.15">
      <c r="A304" s="86">
        <v>47</v>
      </c>
      <c r="B304" s="86">
        <v>1</v>
      </c>
      <c r="C304" s="86">
        <v>22</v>
      </c>
      <c r="D304" s="86">
        <v>19</v>
      </c>
      <c r="E304" s="86">
        <v>81</v>
      </c>
      <c r="F304" s="86">
        <v>5.5</v>
      </c>
      <c r="G304" s="86">
        <v>2.9492099999999999</v>
      </c>
      <c r="H304" s="86">
        <v>0</v>
      </c>
    </row>
    <row r="305" spans="1:8" x14ac:dyDescent="0.15">
      <c r="A305" s="86">
        <v>24</v>
      </c>
      <c r="B305" s="86">
        <v>1</v>
      </c>
      <c r="C305" s="86">
        <v>6</v>
      </c>
      <c r="D305" s="86">
        <v>2</v>
      </c>
      <c r="E305" s="86">
        <v>21</v>
      </c>
      <c r="F305" s="86">
        <v>5.2</v>
      </c>
      <c r="G305" s="86">
        <v>0.98389199999999999</v>
      </c>
      <c r="H305" s="86">
        <v>0</v>
      </c>
    </row>
    <row r="306" spans="1:8" x14ac:dyDescent="0.15">
      <c r="A306" s="86">
        <v>27</v>
      </c>
      <c r="B306" s="86">
        <v>3</v>
      </c>
      <c r="C306" s="86">
        <v>5</v>
      </c>
      <c r="D306" s="86">
        <v>1</v>
      </c>
      <c r="E306" s="86">
        <v>75</v>
      </c>
      <c r="F306" s="86">
        <v>6.3</v>
      </c>
      <c r="G306" s="86">
        <v>2.5184250000000001</v>
      </c>
      <c r="H306" s="86">
        <v>0</v>
      </c>
    </row>
    <row r="307" spans="1:8" x14ac:dyDescent="0.15">
      <c r="A307" s="86">
        <v>25</v>
      </c>
      <c r="B307" s="86">
        <v>1</v>
      </c>
      <c r="C307" s="86">
        <v>9</v>
      </c>
      <c r="D307" s="86">
        <v>4</v>
      </c>
      <c r="E307" s="86">
        <v>18</v>
      </c>
      <c r="F307" s="86">
        <v>1.2</v>
      </c>
      <c r="G307" s="86">
        <v>0.15012</v>
      </c>
      <c r="H307" s="86">
        <v>0</v>
      </c>
    </row>
    <row r="308" spans="1:8" x14ac:dyDescent="0.15">
      <c r="A308" s="86">
        <v>36</v>
      </c>
      <c r="B308" s="86">
        <v>3</v>
      </c>
      <c r="C308" s="86">
        <v>11</v>
      </c>
      <c r="D308" s="86">
        <v>12</v>
      </c>
      <c r="E308" s="86">
        <v>44</v>
      </c>
      <c r="F308" s="86">
        <v>14.7</v>
      </c>
      <c r="G308" s="86">
        <v>6.0217080000000003</v>
      </c>
      <c r="H308" s="86">
        <v>0</v>
      </c>
    </row>
    <row r="309" spans="1:8" x14ac:dyDescent="0.15">
      <c r="A309" s="86">
        <v>39</v>
      </c>
      <c r="B309" s="86">
        <v>1</v>
      </c>
      <c r="C309" s="86">
        <v>16</v>
      </c>
      <c r="D309" s="86">
        <v>20</v>
      </c>
      <c r="E309" s="86">
        <v>57</v>
      </c>
      <c r="F309" s="86">
        <v>19.399999999999999</v>
      </c>
      <c r="G309" s="86">
        <v>9.4988220000000005</v>
      </c>
      <c r="H309" s="86">
        <v>0</v>
      </c>
    </row>
    <row r="310" spans="1:8" x14ac:dyDescent="0.15">
      <c r="A310" s="86">
        <v>26</v>
      </c>
      <c r="B310" s="86">
        <v>1</v>
      </c>
      <c r="C310" s="86">
        <v>10</v>
      </c>
      <c r="D310" s="86">
        <v>1</v>
      </c>
      <c r="E310" s="86">
        <v>25</v>
      </c>
      <c r="F310" s="86">
        <v>7.1</v>
      </c>
      <c r="G310" s="86">
        <v>0.46860000000000002</v>
      </c>
      <c r="H310" s="86">
        <v>0</v>
      </c>
    </row>
    <row r="311" spans="1:8" x14ac:dyDescent="0.15">
      <c r="A311" s="86">
        <v>41</v>
      </c>
      <c r="B311" s="86">
        <v>1</v>
      </c>
      <c r="C311" s="86">
        <v>4</v>
      </c>
      <c r="D311" s="86">
        <v>19</v>
      </c>
      <c r="E311" s="86">
        <v>25</v>
      </c>
      <c r="F311" s="86">
        <v>10.1</v>
      </c>
      <c r="G311" s="86">
        <v>1.4644999999999999</v>
      </c>
      <c r="H311" s="86">
        <v>0</v>
      </c>
    </row>
    <row r="312" spans="1:8" x14ac:dyDescent="0.15">
      <c r="A312" s="86">
        <v>39</v>
      </c>
      <c r="B312" s="86">
        <v>1</v>
      </c>
      <c r="C312" s="86">
        <v>19</v>
      </c>
      <c r="D312" s="86">
        <v>15</v>
      </c>
      <c r="E312" s="86">
        <v>60</v>
      </c>
      <c r="F312" s="86">
        <v>27.1</v>
      </c>
      <c r="G312" s="86">
        <v>6.6665999999999999</v>
      </c>
      <c r="H312" s="86">
        <v>1</v>
      </c>
    </row>
    <row r="313" spans="1:8" x14ac:dyDescent="0.15">
      <c r="A313" s="86">
        <v>37</v>
      </c>
      <c r="B313" s="86">
        <v>1</v>
      </c>
      <c r="C313" s="86">
        <v>18</v>
      </c>
      <c r="D313" s="86">
        <v>8</v>
      </c>
      <c r="E313" s="86">
        <v>54</v>
      </c>
      <c r="F313" s="86">
        <v>12.1</v>
      </c>
      <c r="G313" s="86">
        <v>1.940598</v>
      </c>
      <c r="H313" s="86">
        <v>0</v>
      </c>
    </row>
    <row r="314" spans="1:8" x14ac:dyDescent="0.15">
      <c r="A314" s="86">
        <v>29</v>
      </c>
      <c r="B314" s="86">
        <v>1</v>
      </c>
      <c r="C314" s="86">
        <v>2</v>
      </c>
      <c r="D314" s="86">
        <v>0</v>
      </c>
      <c r="E314" s="86">
        <v>14</v>
      </c>
      <c r="F314" s="86">
        <v>14.4</v>
      </c>
      <c r="G314" s="86">
        <v>1.4293439999999999</v>
      </c>
      <c r="H314" s="86">
        <v>1</v>
      </c>
    </row>
    <row r="315" spans="1:8" x14ac:dyDescent="0.15">
      <c r="A315" s="86">
        <v>42</v>
      </c>
      <c r="B315" s="86">
        <v>1</v>
      </c>
      <c r="C315" s="86">
        <v>6</v>
      </c>
      <c r="D315" s="86">
        <v>9</v>
      </c>
      <c r="E315" s="86">
        <v>31</v>
      </c>
      <c r="F315" s="86">
        <v>11.6</v>
      </c>
      <c r="G315" s="86">
        <v>2.5711400000000002</v>
      </c>
      <c r="H315" s="86">
        <v>0</v>
      </c>
    </row>
    <row r="316" spans="1:8" x14ac:dyDescent="0.15">
      <c r="A316" s="86">
        <v>31</v>
      </c>
      <c r="B316" s="86">
        <v>4</v>
      </c>
      <c r="C316" s="86">
        <v>1</v>
      </c>
      <c r="D316" s="86">
        <v>6</v>
      </c>
      <c r="E316" s="86">
        <v>29</v>
      </c>
      <c r="F316" s="86">
        <v>11.1</v>
      </c>
      <c r="G316" s="86">
        <v>2.153511</v>
      </c>
      <c r="H316" s="86">
        <v>0</v>
      </c>
    </row>
    <row r="317" spans="1:8" x14ac:dyDescent="0.15">
      <c r="A317" s="86">
        <v>36</v>
      </c>
      <c r="B317" s="86">
        <v>1</v>
      </c>
      <c r="C317" s="86">
        <v>4</v>
      </c>
      <c r="D317" s="86">
        <v>15</v>
      </c>
      <c r="E317" s="86">
        <v>17</v>
      </c>
      <c r="F317" s="86">
        <v>17.3</v>
      </c>
      <c r="G317" s="86">
        <v>2.4204430000000001</v>
      </c>
      <c r="H317" s="86">
        <v>0</v>
      </c>
    </row>
    <row r="318" spans="1:8" x14ac:dyDescent="0.15">
      <c r="A318" s="86">
        <v>39</v>
      </c>
      <c r="B318" s="86">
        <v>1</v>
      </c>
      <c r="C318" s="86">
        <v>16</v>
      </c>
      <c r="D318" s="86">
        <v>4</v>
      </c>
      <c r="E318" s="86">
        <v>52</v>
      </c>
      <c r="F318" s="86">
        <v>20</v>
      </c>
      <c r="G318" s="86">
        <v>6.24</v>
      </c>
      <c r="H318" s="86">
        <v>0</v>
      </c>
    </row>
    <row r="319" spans="1:8" x14ac:dyDescent="0.15">
      <c r="A319" s="86">
        <v>23</v>
      </c>
      <c r="B319" s="86">
        <v>4</v>
      </c>
      <c r="C319" s="86">
        <v>0</v>
      </c>
      <c r="D319" s="86">
        <v>2</v>
      </c>
      <c r="E319" s="86">
        <v>23</v>
      </c>
      <c r="F319" s="86">
        <v>6.7</v>
      </c>
      <c r="G319" s="86">
        <v>1.0725359999999999</v>
      </c>
      <c r="H319" s="86">
        <v>0</v>
      </c>
    </row>
    <row r="320" spans="1:8" x14ac:dyDescent="0.15">
      <c r="A320" s="86">
        <v>39</v>
      </c>
      <c r="B320" s="86">
        <v>1</v>
      </c>
      <c r="C320" s="86">
        <v>4</v>
      </c>
      <c r="D320" s="86">
        <v>15</v>
      </c>
      <c r="E320" s="86">
        <v>33</v>
      </c>
      <c r="F320" s="86">
        <v>7</v>
      </c>
      <c r="G320" s="86">
        <v>1.9126799999999999</v>
      </c>
      <c r="H320" s="86">
        <v>0</v>
      </c>
    </row>
    <row r="321" spans="1:8" x14ac:dyDescent="0.15">
      <c r="A321" s="86">
        <v>27</v>
      </c>
      <c r="B321" s="86">
        <v>3</v>
      </c>
      <c r="C321" s="86">
        <v>4</v>
      </c>
      <c r="D321" s="86">
        <v>1</v>
      </c>
      <c r="E321" s="86">
        <v>40</v>
      </c>
      <c r="F321" s="86">
        <v>3.1</v>
      </c>
      <c r="G321" s="86">
        <v>0.95604</v>
      </c>
      <c r="H321" s="86">
        <v>1</v>
      </c>
    </row>
    <row r="322" spans="1:8" x14ac:dyDescent="0.15">
      <c r="A322" s="86">
        <v>24</v>
      </c>
      <c r="B322" s="86">
        <v>1</v>
      </c>
      <c r="C322" s="86">
        <v>8</v>
      </c>
      <c r="D322" s="86">
        <v>4</v>
      </c>
      <c r="E322" s="86">
        <v>24</v>
      </c>
      <c r="F322" s="86">
        <v>5</v>
      </c>
      <c r="G322" s="86">
        <v>0.81840000000000002</v>
      </c>
      <c r="H322" s="86">
        <v>0</v>
      </c>
    </row>
    <row r="323" spans="1:8" x14ac:dyDescent="0.15">
      <c r="A323" s="86">
        <v>27</v>
      </c>
      <c r="B323" s="86">
        <v>3</v>
      </c>
      <c r="C323" s="86">
        <v>3</v>
      </c>
      <c r="D323" s="86">
        <v>4</v>
      </c>
      <c r="E323" s="86">
        <v>45</v>
      </c>
      <c r="F323" s="86">
        <v>11</v>
      </c>
      <c r="G323" s="86">
        <v>4.6579499999999996</v>
      </c>
      <c r="H323" s="86">
        <v>1</v>
      </c>
    </row>
    <row r="324" spans="1:8" x14ac:dyDescent="0.15">
      <c r="A324" s="86">
        <v>41</v>
      </c>
      <c r="B324" s="86">
        <v>1</v>
      </c>
      <c r="C324" s="86">
        <v>16</v>
      </c>
      <c r="D324" s="86">
        <v>22</v>
      </c>
      <c r="E324" s="86">
        <v>49</v>
      </c>
      <c r="F324" s="86">
        <v>1.6</v>
      </c>
      <c r="G324" s="86">
        <v>0.3528</v>
      </c>
      <c r="H324" s="86">
        <v>0</v>
      </c>
    </row>
    <row r="325" spans="1:8" x14ac:dyDescent="0.15">
      <c r="A325" s="86">
        <v>38</v>
      </c>
      <c r="B325" s="86">
        <v>1</v>
      </c>
      <c r="C325" s="86">
        <v>0</v>
      </c>
      <c r="D325" s="86">
        <v>8</v>
      </c>
      <c r="E325" s="86">
        <v>23</v>
      </c>
      <c r="F325" s="86">
        <v>8.1</v>
      </c>
      <c r="G325" s="86">
        <v>0.96503399999999995</v>
      </c>
      <c r="H325" s="86">
        <v>1</v>
      </c>
    </row>
    <row r="326" spans="1:8" x14ac:dyDescent="0.15">
      <c r="A326" s="86">
        <v>40</v>
      </c>
      <c r="B326" s="86">
        <v>2</v>
      </c>
      <c r="C326" s="86">
        <v>5</v>
      </c>
      <c r="D326" s="86">
        <v>12</v>
      </c>
      <c r="E326" s="86">
        <v>35</v>
      </c>
      <c r="F326" s="86">
        <v>16.399999999999999</v>
      </c>
      <c r="G326" s="86">
        <v>4.1557599999999999</v>
      </c>
      <c r="H326" s="86">
        <v>1</v>
      </c>
    </row>
    <row r="327" spans="1:8" x14ac:dyDescent="0.15">
      <c r="A327" s="86">
        <v>54</v>
      </c>
      <c r="B327" s="86">
        <v>1</v>
      </c>
      <c r="C327" s="86">
        <v>25</v>
      </c>
      <c r="D327" s="86">
        <v>12</v>
      </c>
      <c r="E327" s="86">
        <v>119</v>
      </c>
      <c r="F327" s="86">
        <v>26.5</v>
      </c>
      <c r="G327" s="86">
        <v>17.203800000000001</v>
      </c>
      <c r="H327" s="86">
        <v>1</v>
      </c>
    </row>
    <row r="328" spans="1:8" x14ac:dyDescent="0.15">
      <c r="A328" s="86">
        <v>40</v>
      </c>
      <c r="B328" s="86">
        <v>1</v>
      </c>
      <c r="C328" s="86">
        <v>12</v>
      </c>
      <c r="D328" s="86">
        <v>6</v>
      </c>
      <c r="E328" s="86">
        <v>89</v>
      </c>
      <c r="F328" s="86">
        <v>17.399999999999999</v>
      </c>
      <c r="G328" s="86">
        <v>12.714005999999999</v>
      </c>
      <c r="H328" s="86">
        <v>0</v>
      </c>
    </row>
    <row r="329" spans="1:8" x14ac:dyDescent="0.15">
      <c r="A329" s="86">
        <v>40</v>
      </c>
      <c r="B329" s="86">
        <v>1</v>
      </c>
      <c r="C329" s="86">
        <v>2</v>
      </c>
      <c r="D329" s="86">
        <v>4</v>
      </c>
      <c r="E329" s="86">
        <v>32</v>
      </c>
      <c r="F329" s="86">
        <v>3.7</v>
      </c>
      <c r="G329" s="86">
        <v>0.33033600000000002</v>
      </c>
      <c r="H329" s="86">
        <v>0</v>
      </c>
    </row>
    <row r="330" spans="1:8" x14ac:dyDescent="0.15">
      <c r="A330" s="86">
        <v>29</v>
      </c>
      <c r="B330" s="86">
        <v>1</v>
      </c>
      <c r="C330" s="86">
        <v>1</v>
      </c>
      <c r="D330" s="86">
        <v>8</v>
      </c>
      <c r="E330" s="86">
        <v>31</v>
      </c>
      <c r="F330" s="86">
        <v>8</v>
      </c>
      <c r="G330" s="86">
        <v>2.32376</v>
      </c>
      <c r="H330" s="86">
        <v>0</v>
      </c>
    </row>
    <row r="331" spans="1:8" x14ac:dyDescent="0.15">
      <c r="A331" s="86">
        <v>30</v>
      </c>
      <c r="B331" s="86">
        <v>1</v>
      </c>
      <c r="C331" s="86">
        <v>8</v>
      </c>
      <c r="D331" s="86">
        <v>6</v>
      </c>
      <c r="E331" s="86">
        <v>23</v>
      </c>
      <c r="F331" s="86">
        <v>12</v>
      </c>
      <c r="G331" s="86">
        <v>1.99824</v>
      </c>
      <c r="H331" s="86">
        <v>0</v>
      </c>
    </row>
    <row r="332" spans="1:8" x14ac:dyDescent="0.15">
      <c r="A332" s="86">
        <v>29</v>
      </c>
      <c r="B332" s="86">
        <v>1</v>
      </c>
      <c r="C332" s="86">
        <v>1</v>
      </c>
      <c r="D332" s="86">
        <v>1</v>
      </c>
      <c r="E332" s="86">
        <v>18</v>
      </c>
      <c r="F332" s="86">
        <v>1.1000000000000001</v>
      </c>
      <c r="G332" s="86">
        <v>0.168102</v>
      </c>
      <c r="H332" s="86">
        <v>0</v>
      </c>
    </row>
    <row r="333" spans="1:8" x14ac:dyDescent="0.15">
      <c r="A333" s="86">
        <v>29</v>
      </c>
      <c r="B333" s="86">
        <v>3</v>
      </c>
      <c r="C333" s="86">
        <v>3</v>
      </c>
      <c r="D333" s="86">
        <v>3</v>
      </c>
      <c r="E333" s="86">
        <v>50</v>
      </c>
      <c r="F333" s="86">
        <v>2.4</v>
      </c>
      <c r="G333" s="86">
        <v>0.94079999999999997</v>
      </c>
      <c r="H333" s="86">
        <v>1</v>
      </c>
    </row>
    <row r="334" spans="1:8" x14ac:dyDescent="0.15">
      <c r="A334" s="86">
        <v>28</v>
      </c>
      <c r="B334" s="86">
        <v>4</v>
      </c>
      <c r="C334" s="86">
        <v>2</v>
      </c>
      <c r="D334" s="86">
        <v>4</v>
      </c>
      <c r="E334" s="86">
        <v>41</v>
      </c>
      <c r="F334" s="86">
        <v>2.5</v>
      </c>
      <c r="G334" s="86">
        <v>0.56579999999999997</v>
      </c>
      <c r="H334" s="86">
        <v>1</v>
      </c>
    </row>
    <row r="335" spans="1:8" x14ac:dyDescent="0.15">
      <c r="A335" s="86">
        <v>28</v>
      </c>
      <c r="B335" s="86">
        <v>4</v>
      </c>
      <c r="C335" s="86">
        <v>0</v>
      </c>
      <c r="D335" s="86">
        <v>5</v>
      </c>
      <c r="E335" s="86">
        <v>38</v>
      </c>
      <c r="F335" s="86">
        <v>10.4</v>
      </c>
      <c r="G335" s="86">
        <v>3.315728</v>
      </c>
      <c r="H335" s="86">
        <v>0</v>
      </c>
    </row>
    <row r="336" spans="1:8" x14ac:dyDescent="0.15">
      <c r="A336" s="86">
        <v>39</v>
      </c>
      <c r="B336" s="86">
        <v>2</v>
      </c>
      <c r="C336" s="86">
        <v>16</v>
      </c>
      <c r="D336" s="86">
        <v>9</v>
      </c>
      <c r="E336" s="86">
        <v>89</v>
      </c>
      <c r="F336" s="86">
        <v>14.3</v>
      </c>
      <c r="G336" s="86">
        <v>7.7252890000000001</v>
      </c>
      <c r="H336" s="86">
        <v>0</v>
      </c>
    </row>
    <row r="337" spans="1:8" x14ac:dyDescent="0.15">
      <c r="A337" s="86">
        <v>32</v>
      </c>
      <c r="B337" s="86">
        <v>1</v>
      </c>
      <c r="C337" s="86">
        <v>11</v>
      </c>
      <c r="D337" s="86">
        <v>2</v>
      </c>
      <c r="E337" s="86">
        <v>53</v>
      </c>
      <c r="F337" s="86">
        <v>3.3</v>
      </c>
      <c r="G337" s="86">
        <v>1.6598010000000001</v>
      </c>
      <c r="H337" s="86">
        <v>0</v>
      </c>
    </row>
    <row r="338" spans="1:8" x14ac:dyDescent="0.15">
      <c r="A338" s="86">
        <v>36</v>
      </c>
      <c r="B338" s="86">
        <v>2</v>
      </c>
      <c r="C338" s="86">
        <v>7</v>
      </c>
      <c r="D338" s="86">
        <v>16</v>
      </c>
      <c r="E338" s="86">
        <v>43</v>
      </c>
      <c r="F338" s="86">
        <v>15.4</v>
      </c>
      <c r="G338" s="86">
        <v>3.9731999999999998</v>
      </c>
      <c r="H338" s="86">
        <v>0</v>
      </c>
    </row>
    <row r="339" spans="1:8" x14ac:dyDescent="0.15">
      <c r="A339" s="86">
        <v>39</v>
      </c>
      <c r="B339" s="86">
        <v>1</v>
      </c>
      <c r="C339" s="86">
        <v>20</v>
      </c>
      <c r="D339" s="86">
        <v>12</v>
      </c>
      <c r="E339" s="86">
        <v>39</v>
      </c>
      <c r="F339" s="86">
        <v>8.1999999999999993</v>
      </c>
      <c r="G339" s="86">
        <v>2.4240840000000001</v>
      </c>
      <c r="H339" s="86">
        <v>0</v>
      </c>
    </row>
    <row r="340" spans="1:8" x14ac:dyDescent="0.15">
      <c r="A340" s="86">
        <v>28</v>
      </c>
      <c r="B340" s="86">
        <v>3</v>
      </c>
      <c r="C340" s="86">
        <v>6</v>
      </c>
      <c r="D340" s="86">
        <v>8</v>
      </c>
      <c r="E340" s="86">
        <v>47</v>
      </c>
      <c r="F340" s="86">
        <v>19.8</v>
      </c>
      <c r="G340" s="86">
        <v>3.731706</v>
      </c>
      <c r="H340" s="86">
        <v>1</v>
      </c>
    </row>
    <row r="341" spans="1:8" x14ac:dyDescent="0.15">
      <c r="A341" s="86">
        <v>28</v>
      </c>
      <c r="B341" s="86">
        <v>1</v>
      </c>
      <c r="C341" s="86">
        <v>4</v>
      </c>
      <c r="D341" s="86">
        <v>2</v>
      </c>
      <c r="E341" s="86">
        <v>28</v>
      </c>
      <c r="F341" s="86">
        <v>14.2</v>
      </c>
      <c r="G341" s="86">
        <v>3.53864</v>
      </c>
      <c r="H341" s="86">
        <v>1</v>
      </c>
    </row>
    <row r="342" spans="1:8" x14ac:dyDescent="0.15">
      <c r="A342" s="86">
        <v>46</v>
      </c>
      <c r="B342" s="86">
        <v>1</v>
      </c>
      <c r="C342" s="86">
        <v>6</v>
      </c>
      <c r="D342" s="86">
        <v>19</v>
      </c>
      <c r="E342" s="86">
        <v>31</v>
      </c>
      <c r="F342" s="86">
        <v>12.2</v>
      </c>
      <c r="G342" s="86">
        <v>1.7964500000000001</v>
      </c>
      <c r="H342" s="86">
        <v>0</v>
      </c>
    </row>
    <row r="343" spans="1:8" x14ac:dyDescent="0.15">
      <c r="A343" s="86">
        <v>30</v>
      </c>
      <c r="B343" s="86">
        <v>2</v>
      </c>
      <c r="C343" s="86">
        <v>4</v>
      </c>
      <c r="D343" s="86">
        <v>8</v>
      </c>
      <c r="E343" s="86">
        <v>15</v>
      </c>
      <c r="F343" s="86">
        <v>6.5</v>
      </c>
      <c r="G343" s="86">
        <v>0.62497499999999995</v>
      </c>
      <c r="H343" s="86">
        <v>0</v>
      </c>
    </row>
    <row r="344" spans="1:8" x14ac:dyDescent="0.15">
      <c r="A344" s="86">
        <v>39</v>
      </c>
      <c r="B344" s="86">
        <v>2</v>
      </c>
      <c r="C344" s="86">
        <v>15</v>
      </c>
      <c r="D344" s="86">
        <v>19</v>
      </c>
      <c r="E344" s="86">
        <v>32</v>
      </c>
      <c r="F344" s="86">
        <v>4.9000000000000004</v>
      </c>
      <c r="G344" s="86">
        <v>1.1462079999999999</v>
      </c>
      <c r="H344" s="86">
        <v>0</v>
      </c>
    </row>
    <row r="345" spans="1:8" x14ac:dyDescent="0.15">
      <c r="A345" s="86">
        <v>40</v>
      </c>
      <c r="B345" s="86">
        <v>3</v>
      </c>
      <c r="C345" s="86">
        <v>5</v>
      </c>
      <c r="D345" s="86">
        <v>3</v>
      </c>
      <c r="E345" s="86">
        <v>220</v>
      </c>
      <c r="F345" s="86">
        <v>16</v>
      </c>
      <c r="G345" s="86">
        <v>27.0336</v>
      </c>
      <c r="H345" s="86">
        <v>1</v>
      </c>
    </row>
    <row r="346" spans="1:8" x14ac:dyDescent="0.15">
      <c r="A346" s="86">
        <v>44</v>
      </c>
      <c r="B346" s="86">
        <v>2</v>
      </c>
      <c r="C346" s="86">
        <v>18</v>
      </c>
      <c r="D346" s="86">
        <v>4</v>
      </c>
      <c r="E346" s="86">
        <v>74</v>
      </c>
      <c r="F346" s="86">
        <v>13.4</v>
      </c>
      <c r="G346" s="86">
        <v>5.394304</v>
      </c>
      <c r="H346" s="86">
        <v>0</v>
      </c>
    </row>
    <row r="347" spans="1:8" x14ac:dyDescent="0.15">
      <c r="A347" s="86">
        <v>30</v>
      </c>
      <c r="B347" s="86">
        <v>1</v>
      </c>
      <c r="C347" s="86">
        <v>0</v>
      </c>
      <c r="D347" s="86">
        <v>8</v>
      </c>
      <c r="E347" s="86">
        <v>19</v>
      </c>
      <c r="F347" s="86">
        <v>16.600000000000001</v>
      </c>
      <c r="G347" s="86">
        <v>2.5295079999999999</v>
      </c>
      <c r="H347" s="86">
        <v>1</v>
      </c>
    </row>
    <row r="348" spans="1:8" x14ac:dyDescent="0.15">
      <c r="A348" s="86">
        <v>24</v>
      </c>
      <c r="B348" s="86">
        <v>2</v>
      </c>
      <c r="C348" s="86">
        <v>3</v>
      </c>
      <c r="D348" s="86">
        <v>0</v>
      </c>
      <c r="E348" s="86">
        <v>19</v>
      </c>
      <c r="F348" s="86">
        <v>4.3</v>
      </c>
      <c r="G348" s="86">
        <v>0.45833699999999999</v>
      </c>
      <c r="H348" s="86">
        <v>0</v>
      </c>
    </row>
    <row r="349" spans="1:8" x14ac:dyDescent="0.15">
      <c r="A349" s="86">
        <v>32</v>
      </c>
      <c r="B349" s="86">
        <v>1</v>
      </c>
      <c r="C349" s="86">
        <v>10</v>
      </c>
      <c r="D349" s="86">
        <v>13</v>
      </c>
      <c r="E349" s="86">
        <v>32</v>
      </c>
      <c r="F349" s="86">
        <v>11.3</v>
      </c>
      <c r="G349" s="86">
        <v>2.448032</v>
      </c>
      <c r="H349" s="86">
        <v>0</v>
      </c>
    </row>
    <row r="350" spans="1:8" x14ac:dyDescent="0.15">
      <c r="A350" s="86">
        <v>29</v>
      </c>
      <c r="B350" s="86">
        <v>2</v>
      </c>
      <c r="C350" s="86">
        <v>3</v>
      </c>
      <c r="D350" s="86">
        <v>8</v>
      </c>
      <c r="E350" s="86">
        <v>15</v>
      </c>
      <c r="F350" s="86">
        <v>2.6</v>
      </c>
      <c r="G350" s="86">
        <v>0.24335999999999999</v>
      </c>
      <c r="H350" s="86">
        <v>0</v>
      </c>
    </row>
    <row r="351" spans="1:8" x14ac:dyDescent="0.15">
      <c r="A351" s="86">
        <v>40</v>
      </c>
      <c r="B351" s="86">
        <v>2</v>
      </c>
      <c r="C351" s="86">
        <v>2</v>
      </c>
      <c r="D351" s="86">
        <v>1</v>
      </c>
      <c r="E351" s="86">
        <v>36</v>
      </c>
      <c r="F351" s="86">
        <v>3.8</v>
      </c>
      <c r="G351" s="86">
        <v>1.0902959999999999</v>
      </c>
      <c r="H351" s="86">
        <v>0</v>
      </c>
    </row>
    <row r="352" spans="1:8" x14ac:dyDescent="0.15">
      <c r="A352" s="86">
        <v>41</v>
      </c>
      <c r="B352" s="86">
        <v>2</v>
      </c>
      <c r="C352" s="86">
        <v>8</v>
      </c>
      <c r="D352" s="86">
        <v>21</v>
      </c>
      <c r="E352" s="86">
        <v>43</v>
      </c>
      <c r="F352" s="86">
        <v>0.7</v>
      </c>
      <c r="G352" s="86">
        <v>0.21521499999999999</v>
      </c>
      <c r="H352" s="86">
        <v>0</v>
      </c>
    </row>
    <row r="353" spans="1:8" x14ac:dyDescent="0.15">
      <c r="A353" s="86">
        <v>22</v>
      </c>
      <c r="B353" s="86">
        <v>1</v>
      </c>
      <c r="C353" s="86">
        <v>1</v>
      </c>
      <c r="D353" s="86">
        <v>3</v>
      </c>
      <c r="E353" s="86">
        <v>17</v>
      </c>
      <c r="F353" s="86">
        <v>18.600000000000001</v>
      </c>
      <c r="G353" s="86">
        <v>2.3556900000000001</v>
      </c>
      <c r="H353" s="86">
        <v>0</v>
      </c>
    </row>
    <row r="354" spans="1:8" x14ac:dyDescent="0.15">
      <c r="A354" s="86">
        <v>38</v>
      </c>
      <c r="B354" s="86">
        <v>1</v>
      </c>
      <c r="C354" s="86">
        <v>10</v>
      </c>
      <c r="D354" s="86">
        <v>8</v>
      </c>
      <c r="E354" s="86">
        <v>37</v>
      </c>
      <c r="F354" s="86">
        <v>1.2</v>
      </c>
      <c r="G354" s="86">
        <v>0.37168800000000002</v>
      </c>
      <c r="H354" s="86">
        <v>0</v>
      </c>
    </row>
    <row r="355" spans="1:8" x14ac:dyDescent="0.15">
      <c r="A355" s="86">
        <v>37</v>
      </c>
      <c r="B355" s="86">
        <v>2</v>
      </c>
      <c r="C355" s="86">
        <v>6</v>
      </c>
      <c r="D355" s="86">
        <v>13</v>
      </c>
      <c r="E355" s="86">
        <v>62</v>
      </c>
      <c r="F355" s="86">
        <v>8.5</v>
      </c>
      <c r="G355" s="86">
        <v>4.0842499999999999</v>
      </c>
      <c r="H355" s="86">
        <v>0</v>
      </c>
    </row>
    <row r="356" spans="1:8" x14ac:dyDescent="0.15">
      <c r="A356" s="86">
        <v>41</v>
      </c>
      <c r="B356" s="86">
        <v>3</v>
      </c>
      <c r="C356" s="86">
        <v>18</v>
      </c>
      <c r="D356" s="86">
        <v>6</v>
      </c>
      <c r="E356" s="86">
        <v>71</v>
      </c>
      <c r="F356" s="86">
        <v>15.7</v>
      </c>
      <c r="G356" s="86">
        <v>4.5814170000000001</v>
      </c>
      <c r="H356" s="86">
        <v>1</v>
      </c>
    </row>
    <row r="357" spans="1:8" x14ac:dyDescent="0.15">
      <c r="A357" s="86">
        <v>41</v>
      </c>
      <c r="B357" s="86">
        <v>3</v>
      </c>
      <c r="C357" s="86">
        <v>7</v>
      </c>
      <c r="D357" s="86">
        <v>6</v>
      </c>
      <c r="E357" s="86">
        <v>56</v>
      </c>
      <c r="F357" s="86">
        <v>14.5</v>
      </c>
      <c r="G357" s="86">
        <v>7.74648</v>
      </c>
      <c r="H357" s="86">
        <v>1</v>
      </c>
    </row>
    <row r="358" spans="1:8" x14ac:dyDescent="0.15">
      <c r="A358" s="86">
        <v>39</v>
      </c>
      <c r="B358" s="86">
        <v>1</v>
      </c>
      <c r="C358" s="86">
        <v>2</v>
      </c>
      <c r="D358" s="86">
        <v>15</v>
      </c>
      <c r="E358" s="86">
        <v>22</v>
      </c>
      <c r="F358" s="86">
        <v>23.1</v>
      </c>
      <c r="G358" s="86">
        <v>3.166086</v>
      </c>
      <c r="H358" s="86">
        <v>1</v>
      </c>
    </row>
    <row r="359" spans="1:8" x14ac:dyDescent="0.15">
      <c r="A359" s="86">
        <v>24</v>
      </c>
      <c r="B359" s="86">
        <v>2</v>
      </c>
      <c r="C359" s="86">
        <v>0</v>
      </c>
      <c r="D359" s="86">
        <v>2</v>
      </c>
      <c r="E359" s="86">
        <v>15</v>
      </c>
      <c r="F359" s="86">
        <v>16.100000000000001</v>
      </c>
      <c r="G359" s="86">
        <v>2.0938050000000001</v>
      </c>
      <c r="H359" s="86">
        <v>1</v>
      </c>
    </row>
    <row r="360" spans="1:8" x14ac:dyDescent="0.15">
      <c r="A360" s="86">
        <v>32</v>
      </c>
      <c r="B360" s="86">
        <v>3</v>
      </c>
      <c r="C360" s="86">
        <v>9</v>
      </c>
      <c r="D360" s="86">
        <v>10</v>
      </c>
      <c r="E360" s="86">
        <v>51</v>
      </c>
      <c r="F360" s="86">
        <v>23</v>
      </c>
      <c r="G360" s="86">
        <v>9.0438299999999998</v>
      </c>
      <c r="H360" s="86">
        <v>0</v>
      </c>
    </row>
    <row r="361" spans="1:8" x14ac:dyDescent="0.15">
      <c r="A361" s="86">
        <v>21</v>
      </c>
      <c r="B361" s="86">
        <v>3</v>
      </c>
      <c r="C361" s="86">
        <v>0</v>
      </c>
      <c r="D361" s="86">
        <v>1</v>
      </c>
      <c r="E361" s="86">
        <v>26</v>
      </c>
      <c r="F361" s="86">
        <v>7.7</v>
      </c>
      <c r="G361" s="86">
        <v>0.472472</v>
      </c>
      <c r="H361" s="86">
        <v>0</v>
      </c>
    </row>
    <row r="362" spans="1:8" x14ac:dyDescent="0.15">
      <c r="A362" s="86">
        <v>29</v>
      </c>
      <c r="B362" s="86">
        <v>1</v>
      </c>
      <c r="C362" s="86">
        <v>13</v>
      </c>
      <c r="D362" s="86">
        <v>7</v>
      </c>
      <c r="E362" s="86">
        <v>27</v>
      </c>
      <c r="F362" s="86">
        <v>2.2999999999999998</v>
      </c>
      <c r="G362" s="86">
        <v>0.55206900000000003</v>
      </c>
      <c r="H362" s="86">
        <v>0</v>
      </c>
    </row>
    <row r="363" spans="1:8" x14ac:dyDescent="0.15">
      <c r="A363" s="86">
        <v>35</v>
      </c>
      <c r="B363" s="86">
        <v>2</v>
      </c>
      <c r="C363" s="86">
        <v>14</v>
      </c>
      <c r="D363" s="86">
        <v>3</v>
      </c>
      <c r="E363" s="86">
        <v>82</v>
      </c>
      <c r="F363" s="86">
        <v>0.8</v>
      </c>
      <c r="G363" s="86">
        <v>0.187616</v>
      </c>
      <c r="H363" s="86">
        <v>0</v>
      </c>
    </row>
    <row r="364" spans="1:8" x14ac:dyDescent="0.15">
      <c r="A364" s="86">
        <v>29</v>
      </c>
      <c r="B364" s="86">
        <v>1</v>
      </c>
      <c r="C364" s="86">
        <v>6</v>
      </c>
      <c r="D364" s="86">
        <v>7</v>
      </c>
      <c r="E364" s="86">
        <v>21</v>
      </c>
      <c r="F364" s="86">
        <v>18.100000000000001</v>
      </c>
      <c r="G364" s="86">
        <v>2.6911079999999998</v>
      </c>
      <c r="H364" s="86">
        <v>0</v>
      </c>
    </row>
    <row r="365" spans="1:8" x14ac:dyDescent="0.15">
      <c r="A365" s="86">
        <v>41</v>
      </c>
      <c r="B365" s="86">
        <v>2</v>
      </c>
      <c r="C365" s="86">
        <v>2</v>
      </c>
      <c r="D365" s="86">
        <v>22</v>
      </c>
      <c r="E365" s="86">
        <v>30</v>
      </c>
      <c r="F365" s="86">
        <v>6.7</v>
      </c>
      <c r="G365" s="86">
        <v>1.89744</v>
      </c>
      <c r="H365" s="86">
        <v>0</v>
      </c>
    </row>
    <row r="366" spans="1:8" x14ac:dyDescent="0.15">
      <c r="A366" s="86">
        <v>37</v>
      </c>
      <c r="B366" s="86">
        <v>1</v>
      </c>
      <c r="C366" s="86">
        <v>0</v>
      </c>
      <c r="D366" s="86">
        <v>18</v>
      </c>
      <c r="E366" s="86">
        <v>18</v>
      </c>
      <c r="F366" s="86">
        <v>12.9</v>
      </c>
      <c r="G366" s="86">
        <v>0.73839600000000005</v>
      </c>
      <c r="H366" s="86">
        <v>1</v>
      </c>
    </row>
    <row r="367" spans="1:8" x14ac:dyDescent="0.15">
      <c r="A367" s="86">
        <v>32</v>
      </c>
      <c r="B367" s="86">
        <v>2</v>
      </c>
      <c r="C367" s="86">
        <v>3</v>
      </c>
      <c r="D367" s="86">
        <v>13</v>
      </c>
      <c r="E367" s="86">
        <v>47</v>
      </c>
      <c r="F367" s="86">
        <v>1.9</v>
      </c>
      <c r="G367" s="86">
        <v>0.46435999999999999</v>
      </c>
      <c r="H367" s="86">
        <v>0</v>
      </c>
    </row>
    <row r="368" spans="1:8" x14ac:dyDescent="0.15">
      <c r="A368" s="86">
        <v>36</v>
      </c>
      <c r="B368" s="86">
        <v>5</v>
      </c>
      <c r="C368" s="86">
        <v>5</v>
      </c>
      <c r="D368" s="86">
        <v>12</v>
      </c>
      <c r="E368" s="86">
        <v>20</v>
      </c>
      <c r="F368" s="86">
        <v>8.1</v>
      </c>
      <c r="G368" s="86">
        <v>0.89100000000000001</v>
      </c>
      <c r="H368" s="86">
        <v>0</v>
      </c>
    </row>
    <row r="369" spans="1:8" x14ac:dyDescent="0.15">
      <c r="A369" s="86">
        <v>39</v>
      </c>
      <c r="B369" s="86">
        <v>2</v>
      </c>
      <c r="C369" s="86">
        <v>18</v>
      </c>
      <c r="D369" s="86">
        <v>9</v>
      </c>
      <c r="E369" s="86">
        <v>44</v>
      </c>
      <c r="F369" s="86">
        <v>2.1</v>
      </c>
      <c r="G369" s="86">
        <v>0.55624799999999996</v>
      </c>
      <c r="H369" s="86">
        <v>0</v>
      </c>
    </row>
    <row r="370" spans="1:8" x14ac:dyDescent="0.15">
      <c r="A370" s="86">
        <v>36</v>
      </c>
      <c r="B370" s="86">
        <v>1</v>
      </c>
      <c r="C370" s="86">
        <v>18</v>
      </c>
      <c r="D370" s="86">
        <v>9</v>
      </c>
      <c r="E370" s="86">
        <v>67</v>
      </c>
      <c r="F370" s="86">
        <v>11.2</v>
      </c>
      <c r="G370" s="86">
        <v>2.2587039999999998</v>
      </c>
      <c r="H370" s="86">
        <v>0</v>
      </c>
    </row>
    <row r="371" spans="1:8" x14ac:dyDescent="0.15">
      <c r="A371" s="86">
        <v>46</v>
      </c>
      <c r="B371" s="86">
        <v>3</v>
      </c>
      <c r="C371" s="86">
        <v>22</v>
      </c>
      <c r="D371" s="86">
        <v>4</v>
      </c>
      <c r="E371" s="86">
        <v>99</v>
      </c>
      <c r="F371" s="86">
        <v>2.2999999999999998</v>
      </c>
      <c r="G371" s="86">
        <v>1.4504490000000001</v>
      </c>
      <c r="H371" s="86">
        <v>0</v>
      </c>
    </row>
    <row r="372" spans="1:8" x14ac:dyDescent="0.15">
      <c r="A372" s="86">
        <v>34</v>
      </c>
      <c r="B372" s="86">
        <v>1</v>
      </c>
      <c r="C372" s="86">
        <v>13</v>
      </c>
      <c r="D372" s="86">
        <v>11</v>
      </c>
      <c r="E372" s="86">
        <v>51</v>
      </c>
      <c r="F372" s="86">
        <v>9.6</v>
      </c>
      <c r="G372" s="86">
        <v>3.020832</v>
      </c>
      <c r="H372" s="86">
        <v>0</v>
      </c>
    </row>
    <row r="373" spans="1:8" x14ac:dyDescent="0.15">
      <c r="A373" s="86">
        <v>27</v>
      </c>
      <c r="B373" s="86">
        <v>1</v>
      </c>
      <c r="C373" s="86">
        <v>7</v>
      </c>
      <c r="D373" s="86">
        <v>4</v>
      </c>
      <c r="E373" s="86">
        <v>26</v>
      </c>
      <c r="F373" s="86">
        <v>9.1</v>
      </c>
      <c r="G373" s="86">
        <v>1.7248140000000001</v>
      </c>
      <c r="H373" s="86">
        <v>0</v>
      </c>
    </row>
    <row r="374" spans="1:8" x14ac:dyDescent="0.15">
      <c r="A374" s="86">
        <v>43</v>
      </c>
      <c r="B374" s="86">
        <v>1</v>
      </c>
      <c r="C374" s="86">
        <v>8</v>
      </c>
      <c r="D374" s="86">
        <v>11</v>
      </c>
      <c r="E374" s="86">
        <v>45</v>
      </c>
      <c r="F374" s="86">
        <v>3.3</v>
      </c>
      <c r="G374" s="86">
        <v>0.80784</v>
      </c>
      <c r="H374" s="86">
        <v>0</v>
      </c>
    </row>
    <row r="375" spans="1:8" x14ac:dyDescent="0.15">
      <c r="A375" s="86">
        <v>33</v>
      </c>
      <c r="B375" s="86">
        <v>1</v>
      </c>
      <c r="C375" s="86">
        <v>14</v>
      </c>
      <c r="D375" s="86">
        <v>8</v>
      </c>
      <c r="E375" s="86">
        <v>72</v>
      </c>
      <c r="F375" s="86">
        <v>41.3</v>
      </c>
      <c r="G375" s="86">
        <v>14.71932</v>
      </c>
      <c r="H375" s="86">
        <v>1</v>
      </c>
    </row>
    <row r="376" spans="1:8" x14ac:dyDescent="0.15">
      <c r="A376" s="86">
        <v>39</v>
      </c>
      <c r="B376" s="86">
        <v>2</v>
      </c>
      <c r="C376" s="86">
        <v>20</v>
      </c>
      <c r="D376" s="86">
        <v>17</v>
      </c>
      <c r="E376" s="86">
        <v>101</v>
      </c>
      <c r="F376" s="86">
        <v>1.4</v>
      </c>
      <c r="G376" s="86">
        <v>1.073226</v>
      </c>
      <c r="H376" s="86">
        <v>0</v>
      </c>
    </row>
    <row r="377" spans="1:8" x14ac:dyDescent="0.15">
      <c r="A377" s="86">
        <v>29</v>
      </c>
      <c r="B377" s="86">
        <v>1</v>
      </c>
      <c r="C377" s="86">
        <v>1</v>
      </c>
      <c r="D377" s="86">
        <v>4</v>
      </c>
      <c r="E377" s="86">
        <v>17</v>
      </c>
      <c r="F377" s="86">
        <v>2.5</v>
      </c>
      <c r="G377" s="86">
        <v>0.29325000000000001</v>
      </c>
      <c r="H377" s="86">
        <v>0</v>
      </c>
    </row>
    <row r="378" spans="1:8" x14ac:dyDescent="0.15">
      <c r="A378" s="86">
        <v>34</v>
      </c>
      <c r="B378" s="86">
        <v>4</v>
      </c>
      <c r="C378" s="86">
        <v>7</v>
      </c>
      <c r="D378" s="86">
        <v>15</v>
      </c>
      <c r="E378" s="86">
        <v>40</v>
      </c>
      <c r="F378" s="86">
        <v>6.4</v>
      </c>
      <c r="G378" s="86">
        <v>1.6102399999999999</v>
      </c>
      <c r="H378" s="86">
        <v>0</v>
      </c>
    </row>
    <row r="379" spans="1:8" x14ac:dyDescent="0.15">
      <c r="A379" s="86">
        <v>26</v>
      </c>
      <c r="B379" s="86">
        <v>1</v>
      </c>
      <c r="C379" s="86">
        <v>1</v>
      </c>
      <c r="D379" s="86">
        <v>0</v>
      </c>
      <c r="E379" s="86">
        <v>21</v>
      </c>
      <c r="F379" s="86">
        <v>4.9000000000000004</v>
      </c>
      <c r="G379" s="86">
        <v>0.42086099999999999</v>
      </c>
      <c r="H379" s="86">
        <v>0</v>
      </c>
    </row>
    <row r="380" spans="1:8" x14ac:dyDescent="0.15">
      <c r="A380" s="86">
        <v>31</v>
      </c>
      <c r="B380" s="86">
        <v>1</v>
      </c>
      <c r="C380" s="86">
        <v>15</v>
      </c>
      <c r="D380" s="86">
        <v>2</v>
      </c>
      <c r="E380" s="86">
        <v>60</v>
      </c>
      <c r="F380" s="86">
        <v>4.8</v>
      </c>
      <c r="G380" s="86">
        <v>2.0764800000000001</v>
      </c>
      <c r="H380" s="86">
        <v>0</v>
      </c>
    </row>
    <row r="381" spans="1:8" x14ac:dyDescent="0.15">
      <c r="A381" s="86">
        <v>26</v>
      </c>
      <c r="B381" s="86">
        <v>1</v>
      </c>
      <c r="C381" s="86">
        <v>10</v>
      </c>
      <c r="D381" s="86">
        <v>6</v>
      </c>
      <c r="E381" s="86">
        <v>25</v>
      </c>
      <c r="F381" s="86">
        <v>2.7</v>
      </c>
      <c r="G381" s="86">
        <v>0.33695999999999998</v>
      </c>
      <c r="H381" s="86">
        <v>0</v>
      </c>
    </row>
    <row r="382" spans="1:8" x14ac:dyDescent="0.15">
      <c r="A382" s="86">
        <v>28</v>
      </c>
      <c r="B382" s="86">
        <v>1</v>
      </c>
      <c r="C382" s="86">
        <v>12</v>
      </c>
      <c r="D382" s="86">
        <v>7</v>
      </c>
      <c r="E382" s="86">
        <v>45</v>
      </c>
      <c r="F382" s="86">
        <v>7.7</v>
      </c>
      <c r="G382" s="86">
        <v>1.6112249999999999</v>
      </c>
      <c r="H382" s="86">
        <v>0</v>
      </c>
    </row>
    <row r="383" spans="1:8" x14ac:dyDescent="0.15">
      <c r="A383" s="86">
        <v>48</v>
      </c>
      <c r="B383" s="86">
        <v>1</v>
      </c>
      <c r="C383" s="86">
        <v>13</v>
      </c>
      <c r="D383" s="86">
        <v>20</v>
      </c>
      <c r="E383" s="86">
        <v>50</v>
      </c>
      <c r="F383" s="86">
        <v>30.8</v>
      </c>
      <c r="G383" s="86">
        <v>9.2861999999999991</v>
      </c>
      <c r="H383" s="86">
        <v>1</v>
      </c>
    </row>
    <row r="384" spans="1:8" x14ac:dyDescent="0.15">
      <c r="A384" s="86">
        <v>39</v>
      </c>
      <c r="B384" s="86">
        <v>2</v>
      </c>
      <c r="C384" s="86">
        <v>2</v>
      </c>
      <c r="D384" s="86">
        <v>12</v>
      </c>
      <c r="E384" s="86">
        <v>46</v>
      </c>
      <c r="F384" s="86">
        <v>16</v>
      </c>
      <c r="G384" s="86">
        <v>3.35616</v>
      </c>
      <c r="H384" s="86">
        <v>1</v>
      </c>
    </row>
    <row r="385" spans="1:8" x14ac:dyDescent="0.15">
      <c r="A385" s="86">
        <v>37</v>
      </c>
      <c r="B385" s="86">
        <v>1</v>
      </c>
      <c r="C385" s="86">
        <v>3</v>
      </c>
      <c r="D385" s="86">
        <v>3</v>
      </c>
      <c r="E385" s="86">
        <v>25</v>
      </c>
      <c r="F385" s="86">
        <v>3.7</v>
      </c>
      <c r="G385" s="86">
        <v>0.64934999999999998</v>
      </c>
      <c r="H385" s="86">
        <v>0</v>
      </c>
    </row>
    <row r="386" spans="1:8" x14ac:dyDescent="0.15">
      <c r="A386" s="86">
        <v>52</v>
      </c>
      <c r="B386" s="86">
        <v>5</v>
      </c>
      <c r="C386" s="86">
        <v>9</v>
      </c>
      <c r="D386" s="86">
        <v>0</v>
      </c>
      <c r="E386" s="86">
        <v>70</v>
      </c>
      <c r="F386" s="86">
        <v>9.4</v>
      </c>
      <c r="G386" s="86">
        <v>5.2508400000000002</v>
      </c>
      <c r="H386" s="86">
        <v>1</v>
      </c>
    </row>
    <row r="387" spans="1:8" x14ac:dyDescent="0.15">
      <c r="A387" s="86">
        <v>48</v>
      </c>
      <c r="B387" s="86">
        <v>1</v>
      </c>
      <c r="C387" s="86">
        <v>3</v>
      </c>
      <c r="D387" s="86">
        <v>11</v>
      </c>
      <c r="E387" s="86">
        <v>27</v>
      </c>
      <c r="F387" s="86">
        <v>21.3</v>
      </c>
      <c r="G387" s="86">
        <v>4.3477560000000004</v>
      </c>
      <c r="H387" s="86">
        <v>0</v>
      </c>
    </row>
    <row r="388" spans="1:8" x14ac:dyDescent="0.15">
      <c r="A388" s="86">
        <v>26</v>
      </c>
      <c r="B388" s="86">
        <v>1</v>
      </c>
      <c r="C388" s="86">
        <v>7</v>
      </c>
      <c r="D388" s="86">
        <v>3</v>
      </c>
      <c r="E388" s="86">
        <v>22</v>
      </c>
      <c r="F388" s="86">
        <v>5.0999999999999996</v>
      </c>
      <c r="G388" s="86">
        <v>0.91330800000000001</v>
      </c>
      <c r="H388" s="86">
        <v>0</v>
      </c>
    </row>
    <row r="389" spans="1:8" x14ac:dyDescent="0.15">
      <c r="A389" s="86">
        <v>46</v>
      </c>
      <c r="B389" s="86">
        <v>5</v>
      </c>
      <c r="C389" s="86">
        <v>15</v>
      </c>
      <c r="D389" s="86">
        <v>0</v>
      </c>
      <c r="E389" s="86">
        <v>126</v>
      </c>
      <c r="F389" s="86">
        <v>3.1</v>
      </c>
      <c r="G389" s="86">
        <v>3.429468</v>
      </c>
      <c r="H389" s="86">
        <v>0</v>
      </c>
    </row>
    <row r="390" spans="1:8" x14ac:dyDescent="0.15">
      <c r="A390" s="86">
        <v>31</v>
      </c>
      <c r="B390" s="86">
        <v>1</v>
      </c>
      <c r="C390" s="86">
        <v>7</v>
      </c>
      <c r="D390" s="86">
        <v>10</v>
      </c>
      <c r="E390" s="86">
        <v>23</v>
      </c>
      <c r="F390" s="86">
        <v>4.9000000000000004</v>
      </c>
      <c r="G390" s="86">
        <v>0.90159999999999996</v>
      </c>
      <c r="H390" s="86">
        <v>0</v>
      </c>
    </row>
    <row r="391" spans="1:8" x14ac:dyDescent="0.15">
      <c r="A391" s="86">
        <v>34</v>
      </c>
      <c r="B391" s="86">
        <v>1</v>
      </c>
      <c r="C391" s="86">
        <v>13</v>
      </c>
      <c r="D391" s="86">
        <v>8</v>
      </c>
      <c r="E391" s="86">
        <v>56</v>
      </c>
      <c r="F391" s="86">
        <v>6.1</v>
      </c>
      <c r="G391" s="86">
        <v>2.551752</v>
      </c>
      <c r="H391" s="86">
        <v>0</v>
      </c>
    </row>
    <row r="392" spans="1:8" x14ac:dyDescent="0.15">
      <c r="A392" s="86">
        <v>40</v>
      </c>
      <c r="B392" s="86">
        <v>1</v>
      </c>
      <c r="C392" s="86">
        <v>22</v>
      </c>
      <c r="D392" s="86">
        <v>4</v>
      </c>
      <c r="E392" s="86">
        <v>95</v>
      </c>
      <c r="F392" s="86">
        <v>3.6</v>
      </c>
      <c r="G392" s="86">
        <v>2.7873000000000001</v>
      </c>
      <c r="H392" s="86">
        <v>0</v>
      </c>
    </row>
    <row r="393" spans="1:8" x14ac:dyDescent="0.15">
      <c r="A393" s="86">
        <v>24</v>
      </c>
      <c r="B393" s="86">
        <v>3</v>
      </c>
      <c r="C393" s="86">
        <v>2</v>
      </c>
      <c r="D393" s="86">
        <v>5</v>
      </c>
      <c r="E393" s="86">
        <v>16</v>
      </c>
      <c r="F393" s="86">
        <v>6.4</v>
      </c>
      <c r="G393" s="86">
        <v>0.753664</v>
      </c>
      <c r="H393" s="86">
        <v>1</v>
      </c>
    </row>
    <row r="394" spans="1:8" x14ac:dyDescent="0.15">
      <c r="A394" s="86">
        <v>33</v>
      </c>
      <c r="B394" s="86">
        <v>1</v>
      </c>
      <c r="C394" s="86">
        <v>2</v>
      </c>
      <c r="D394" s="86">
        <v>14</v>
      </c>
      <c r="E394" s="86">
        <v>44</v>
      </c>
      <c r="F394" s="86">
        <v>3.1</v>
      </c>
      <c r="G394" s="86">
        <v>0.83886000000000005</v>
      </c>
      <c r="H394" s="86">
        <v>0</v>
      </c>
    </row>
    <row r="395" spans="1:8" x14ac:dyDescent="0.15">
      <c r="A395" s="86">
        <v>53</v>
      </c>
      <c r="B395" s="86">
        <v>4</v>
      </c>
      <c r="C395" s="86">
        <v>5</v>
      </c>
      <c r="D395" s="86">
        <v>29</v>
      </c>
      <c r="E395" s="86">
        <v>78</v>
      </c>
      <c r="F395" s="86">
        <v>17.3</v>
      </c>
      <c r="G395" s="86">
        <v>6.558084</v>
      </c>
      <c r="H395" s="86">
        <v>1</v>
      </c>
    </row>
    <row r="396" spans="1:8" x14ac:dyDescent="0.15">
      <c r="A396" s="86">
        <v>47</v>
      </c>
      <c r="B396" s="86">
        <v>3</v>
      </c>
      <c r="C396" s="86">
        <v>9</v>
      </c>
      <c r="D396" s="86">
        <v>1</v>
      </c>
      <c r="E396" s="86">
        <v>52</v>
      </c>
      <c r="F396" s="86">
        <v>20.100000000000001</v>
      </c>
      <c r="G396" s="86">
        <v>7.9121639999999998</v>
      </c>
      <c r="H396" s="86">
        <v>1</v>
      </c>
    </row>
    <row r="397" spans="1:8" x14ac:dyDescent="0.15">
      <c r="A397" s="86">
        <v>35</v>
      </c>
      <c r="B397" s="86">
        <v>1</v>
      </c>
      <c r="C397" s="86">
        <v>5</v>
      </c>
      <c r="D397" s="86">
        <v>5</v>
      </c>
      <c r="E397" s="86">
        <v>32</v>
      </c>
      <c r="F397" s="86">
        <v>13</v>
      </c>
      <c r="G397" s="86">
        <v>3.9852799999999999</v>
      </c>
      <c r="H397" s="86">
        <v>0</v>
      </c>
    </row>
    <row r="398" spans="1:8" x14ac:dyDescent="0.15">
      <c r="A398" s="86">
        <v>34</v>
      </c>
      <c r="B398" s="86">
        <v>1</v>
      </c>
      <c r="C398" s="86">
        <v>14</v>
      </c>
      <c r="D398" s="86">
        <v>8</v>
      </c>
      <c r="E398" s="86">
        <v>28</v>
      </c>
      <c r="F398" s="86">
        <v>17</v>
      </c>
      <c r="G398" s="86">
        <v>3.62236</v>
      </c>
      <c r="H398" s="86">
        <v>0</v>
      </c>
    </row>
    <row r="399" spans="1:8" x14ac:dyDescent="0.15">
      <c r="A399" s="86">
        <v>49</v>
      </c>
      <c r="B399" s="86">
        <v>1</v>
      </c>
      <c r="C399" s="86">
        <v>11</v>
      </c>
      <c r="D399" s="86">
        <v>5</v>
      </c>
      <c r="E399" s="86">
        <v>39</v>
      </c>
      <c r="F399" s="86">
        <v>10.1</v>
      </c>
      <c r="G399" s="86">
        <v>1.4810639999999999</v>
      </c>
      <c r="H399" s="86">
        <v>0</v>
      </c>
    </row>
    <row r="400" spans="1:8" x14ac:dyDescent="0.15">
      <c r="A400" s="86">
        <v>26</v>
      </c>
      <c r="B400" s="86">
        <v>2</v>
      </c>
      <c r="C400" s="86">
        <v>0</v>
      </c>
      <c r="D400" s="86">
        <v>7</v>
      </c>
      <c r="E400" s="86">
        <v>28</v>
      </c>
      <c r="F400" s="86">
        <v>9.3000000000000007</v>
      </c>
      <c r="G400" s="86">
        <v>1.333248</v>
      </c>
      <c r="H400" s="86">
        <v>0</v>
      </c>
    </row>
    <row r="401" spans="1:8" x14ac:dyDescent="0.15">
      <c r="A401" s="86">
        <v>23</v>
      </c>
      <c r="B401" s="86">
        <v>1</v>
      </c>
      <c r="C401" s="86">
        <v>2</v>
      </c>
      <c r="D401" s="86">
        <v>2</v>
      </c>
      <c r="E401" s="86">
        <v>16</v>
      </c>
      <c r="F401" s="86">
        <v>9.6</v>
      </c>
      <c r="G401" s="86">
        <v>0.73113600000000001</v>
      </c>
      <c r="H401" s="86">
        <v>1</v>
      </c>
    </row>
    <row r="402" spans="1:8" x14ac:dyDescent="0.15">
      <c r="A402" s="86">
        <v>23</v>
      </c>
      <c r="B402" s="86">
        <v>2</v>
      </c>
      <c r="C402" s="86">
        <v>0</v>
      </c>
      <c r="D402" s="86">
        <v>4</v>
      </c>
      <c r="E402" s="86">
        <v>21</v>
      </c>
      <c r="F402" s="86">
        <v>8.6999999999999993</v>
      </c>
      <c r="G402" s="86">
        <v>1.372077</v>
      </c>
      <c r="H402" s="86">
        <v>0</v>
      </c>
    </row>
    <row r="403" spans="1:8" x14ac:dyDescent="0.15">
      <c r="A403" s="86">
        <v>38</v>
      </c>
      <c r="B403" s="86">
        <v>2</v>
      </c>
      <c r="C403" s="86">
        <v>4</v>
      </c>
      <c r="D403" s="86">
        <v>13</v>
      </c>
      <c r="E403" s="86">
        <v>56</v>
      </c>
      <c r="F403" s="86">
        <v>1.6</v>
      </c>
      <c r="G403" s="86">
        <v>0.45427200000000001</v>
      </c>
      <c r="H403" s="86">
        <v>0</v>
      </c>
    </row>
    <row r="404" spans="1:8" x14ac:dyDescent="0.15">
      <c r="A404" s="86">
        <v>28</v>
      </c>
      <c r="B404" s="86">
        <v>2</v>
      </c>
      <c r="C404" s="86">
        <v>5</v>
      </c>
      <c r="D404" s="86">
        <v>2</v>
      </c>
      <c r="E404" s="86">
        <v>37</v>
      </c>
      <c r="F404" s="86">
        <v>8.3000000000000007</v>
      </c>
      <c r="G404" s="86">
        <v>1.947014</v>
      </c>
      <c r="H404" s="86">
        <v>0</v>
      </c>
    </row>
    <row r="405" spans="1:8" x14ac:dyDescent="0.15">
      <c r="A405" s="86">
        <v>30</v>
      </c>
      <c r="B405" s="86">
        <v>3</v>
      </c>
      <c r="C405" s="86">
        <v>0</v>
      </c>
      <c r="D405" s="86">
        <v>8</v>
      </c>
      <c r="E405" s="86">
        <v>65</v>
      </c>
      <c r="F405" s="86">
        <v>29.7</v>
      </c>
      <c r="G405" s="86">
        <v>15.405390000000001</v>
      </c>
      <c r="H405" s="86">
        <v>1</v>
      </c>
    </row>
    <row r="406" spans="1:8" x14ac:dyDescent="0.15">
      <c r="A406" s="86">
        <v>34</v>
      </c>
      <c r="B406" s="86">
        <v>1</v>
      </c>
      <c r="C406" s="86">
        <v>18</v>
      </c>
      <c r="D406" s="86">
        <v>10</v>
      </c>
      <c r="E406" s="86">
        <v>34</v>
      </c>
      <c r="F406" s="86">
        <v>15.4</v>
      </c>
      <c r="G406" s="86">
        <v>3.1363639999999999</v>
      </c>
      <c r="H406" s="86">
        <v>0</v>
      </c>
    </row>
    <row r="407" spans="1:8" x14ac:dyDescent="0.15">
      <c r="A407" s="86">
        <v>50</v>
      </c>
      <c r="B407" s="86">
        <v>2</v>
      </c>
      <c r="C407" s="86">
        <v>16</v>
      </c>
      <c r="D407" s="86">
        <v>14</v>
      </c>
      <c r="E407" s="86">
        <v>71</v>
      </c>
      <c r="F407" s="86">
        <v>11.1</v>
      </c>
      <c r="G407" s="86">
        <v>6.2181090000000001</v>
      </c>
      <c r="H407" s="86">
        <v>0</v>
      </c>
    </row>
    <row r="408" spans="1:8" x14ac:dyDescent="0.15">
      <c r="A408" s="86">
        <v>29</v>
      </c>
      <c r="B408" s="86">
        <v>1</v>
      </c>
      <c r="C408" s="86">
        <v>12</v>
      </c>
      <c r="D408" s="86">
        <v>2</v>
      </c>
      <c r="E408" s="86">
        <v>44</v>
      </c>
      <c r="F408" s="86">
        <v>6.7</v>
      </c>
      <c r="G408" s="86">
        <v>1.0478799999999999</v>
      </c>
      <c r="H408" s="86">
        <v>0</v>
      </c>
    </row>
    <row r="409" spans="1:8" x14ac:dyDescent="0.15">
      <c r="A409" s="86">
        <v>42</v>
      </c>
      <c r="B409" s="86">
        <v>3</v>
      </c>
      <c r="C409" s="86">
        <v>0</v>
      </c>
      <c r="D409" s="86">
        <v>9</v>
      </c>
      <c r="E409" s="86">
        <v>64</v>
      </c>
      <c r="F409" s="86">
        <v>6.6</v>
      </c>
      <c r="G409" s="86">
        <v>3.9452159999999998</v>
      </c>
      <c r="H409" s="86">
        <v>0</v>
      </c>
    </row>
    <row r="410" spans="1:8" x14ac:dyDescent="0.15">
      <c r="A410" s="86">
        <v>31</v>
      </c>
      <c r="B410" s="86">
        <v>1</v>
      </c>
      <c r="C410" s="86">
        <v>13</v>
      </c>
      <c r="D410" s="86">
        <v>12</v>
      </c>
      <c r="E410" s="86">
        <v>27</v>
      </c>
      <c r="F410" s="86">
        <v>5</v>
      </c>
      <c r="G410" s="86">
        <v>1.1124000000000001</v>
      </c>
      <c r="H410" s="86">
        <v>0</v>
      </c>
    </row>
    <row r="411" spans="1:8" x14ac:dyDescent="0.15">
      <c r="A411" s="86">
        <v>39</v>
      </c>
      <c r="B411" s="86">
        <v>1</v>
      </c>
      <c r="C411" s="86">
        <v>10</v>
      </c>
      <c r="D411" s="86">
        <v>4</v>
      </c>
      <c r="E411" s="86">
        <v>31</v>
      </c>
      <c r="F411" s="86">
        <v>4.8</v>
      </c>
      <c r="G411" s="86">
        <v>1.303488</v>
      </c>
      <c r="H411" s="86">
        <v>0</v>
      </c>
    </row>
    <row r="412" spans="1:8" x14ac:dyDescent="0.15">
      <c r="A412" s="86">
        <v>45</v>
      </c>
      <c r="B412" s="86">
        <v>2</v>
      </c>
      <c r="C412" s="86">
        <v>21</v>
      </c>
      <c r="D412" s="86">
        <v>26</v>
      </c>
      <c r="E412" s="86">
        <v>132</v>
      </c>
      <c r="F412" s="86">
        <v>3</v>
      </c>
      <c r="G412" s="86">
        <v>1.40184</v>
      </c>
      <c r="H412" s="86">
        <v>0</v>
      </c>
    </row>
    <row r="413" spans="1:8" x14ac:dyDescent="0.15">
      <c r="A413" s="86">
        <v>45</v>
      </c>
      <c r="B413" s="86">
        <v>1</v>
      </c>
      <c r="C413" s="86">
        <v>22</v>
      </c>
      <c r="D413" s="86">
        <v>24</v>
      </c>
      <c r="E413" s="86">
        <v>91</v>
      </c>
      <c r="F413" s="86">
        <v>11.7</v>
      </c>
      <c r="G413" s="86">
        <v>9.3906539999999996</v>
      </c>
      <c r="H413" s="86">
        <v>0</v>
      </c>
    </row>
    <row r="414" spans="1:8" x14ac:dyDescent="0.15">
      <c r="A414" s="86">
        <v>36</v>
      </c>
      <c r="B414" s="86">
        <v>1</v>
      </c>
      <c r="C414" s="86">
        <v>14</v>
      </c>
      <c r="D414" s="86">
        <v>17</v>
      </c>
      <c r="E414" s="86">
        <v>53</v>
      </c>
      <c r="F414" s="86">
        <v>5.7</v>
      </c>
      <c r="G414" s="86">
        <v>1.1328750000000001</v>
      </c>
      <c r="H414" s="86">
        <v>0</v>
      </c>
    </row>
    <row r="415" spans="1:8" x14ac:dyDescent="0.15">
      <c r="A415" s="86">
        <v>25</v>
      </c>
      <c r="B415" s="86">
        <v>4</v>
      </c>
      <c r="C415" s="86">
        <v>0</v>
      </c>
      <c r="D415" s="86">
        <v>6</v>
      </c>
      <c r="E415" s="86">
        <v>24</v>
      </c>
      <c r="F415" s="86">
        <v>12.1</v>
      </c>
      <c r="G415" s="86">
        <v>1.3068</v>
      </c>
      <c r="H415" s="86">
        <v>1</v>
      </c>
    </row>
    <row r="416" spans="1:8" x14ac:dyDescent="0.15">
      <c r="A416" s="86">
        <v>29</v>
      </c>
      <c r="B416" s="86">
        <v>2</v>
      </c>
      <c r="C416" s="86">
        <v>1</v>
      </c>
      <c r="D416" s="86">
        <v>7</v>
      </c>
      <c r="E416" s="86">
        <v>29</v>
      </c>
      <c r="F416" s="86">
        <v>21.2</v>
      </c>
      <c r="G416" s="86">
        <v>3.8179080000000001</v>
      </c>
      <c r="H416" s="86">
        <v>1</v>
      </c>
    </row>
    <row r="417" spans="1:8" x14ac:dyDescent="0.15">
      <c r="A417" s="86">
        <v>30</v>
      </c>
      <c r="B417" s="86">
        <v>2</v>
      </c>
      <c r="C417" s="86">
        <v>8</v>
      </c>
      <c r="D417" s="86">
        <v>4</v>
      </c>
      <c r="E417" s="86">
        <v>56</v>
      </c>
      <c r="F417" s="86">
        <v>6.4</v>
      </c>
      <c r="G417" s="86">
        <v>3.2506879999999998</v>
      </c>
      <c r="H417" s="86">
        <v>0</v>
      </c>
    </row>
    <row r="418" spans="1:8" x14ac:dyDescent="0.15">
      <c r="A418" s="86">
        <v>31</v>
      </c>
      <c r="B418" s="86">
        <v>1</v>
      </c>
      <c r="C418" s="86">
        <v>1</v>
      </c>
      <c r="D418" s="86">
        <v>1</v>
      </c>
      <c r="E418" s="86">
        <v>24</v>
      </c>
      <c r="F418" s="86">
        <v>4.5</v>
      </c>
      <c r="G418" s="86">
        <v>0.86292000000000002</v>
      </c>
      <c r="H418" s="86">
        <v>0</v>
      </c>
    </row>
    <row r="419" spans="1:8" x14ac:dyDescent="0.15">
      <c r="A419" s="86">
        <v>43</v>
      </c>
      <c r="B419" s="86">
        <v>1</v>
      </c>
      <c r="C419" s="86">
        <v>4</v>
      </c>
      <c r="D419" s="86">
        <v>2</v>
      </c>
      <c r="E419" s="86">
        <v>29</v>
      </c>
      <c r="F419" s="86">
        <v>4.5999999999999996</v>
      </c>
      <c r="G419" s="86">
        <v>1.28064</v>
      </c>
      <c r="H419" s="86">
        <v>0</v>
      </c>
    </row>
    <row r="420" spans="1:8" x14ac:dyDescent="0.15">
      <c r="A420" s="86">
        <v>32</v>
      </c>
      <c r="B420" s="86">
        <v>2</v>
      </c>
      <c r="C420" s="86">
        <v>11</v>
      </c>
      <c r="D420" s="86">
        <v>4</v>
      </c>
      <c r="E420" s="86">
        <v>57</v>
      </c>
      <c r="F420" s="86">
        <v>23.8</v>
      </c>
      <c r="G420" s="86">
        <v>8.1260340000000006</v>
      </c>
      <c r="H420" s="86">
        <v>1</v>
      </c>
    </row>
    <row r="421" spans="1:8" x14ac:dyDescent="0.15">
      <c r="A421" s="86">
        <v>47</v>
      </c>
      <c r="B421" s="86">
        <v>1</v>
      </c>
      <c r="C421" s="86">
        <v>19</v>
      </c>
      <c r="D421" s="86">
        <v>7</v>
      </c>
      <c r="E421" s="86">
        <v>50</v>
      </c>
      <c r="F421" s="86">
        <v>30.1</v>
      </c>
      <c r="G421" s="86">
        <v>11.87445</v>
      </c>
      <c r="H421" s="86">
        <v>0</v>
      </c>
    </row>
    <row r="422" spans="1:8" x14ac:dyDescent="0.15">
      <c r="A422" s="86">
        <v>46</v>
      </c>
      <c r="B422" s="86">
        <v>1</v>
      </c>
      <c r="C422" s="86">
        <v>1</v>
      </c>
      <c r="D422" s="86">
        <v>15</v>
      </c>
      <c r="E422" s="86">
        <v>21</v>
      </c>
      <c r="F422" s="86">
        <v>14.8</v>
      </c>
      <c r="G422" s="86">
        <v>1.7311559999999999</v>
      </c>
      <c r="H422" s="86">
        <v>1</v>
      </c>
    </row>
    <row r="423" spans="1:8" x14ac:dyDescent="0.15">
      <c r="A423" s="86">
        <v>43</v>
      </c>
      <c r="B423" s="86">
        <v>2</v>
      </c>
      <c r="C423" s="86">
        <v>16</v>
      </c>
      <c r="D423" s="86">
        <v>10</v>
      </c>
      <c r="E423" s="86">
        <v>83</v>
      </c>
      <c r="F423" s="86">
        <v>4.0999999999999996</v>
      </c>
      <c r="G423" s="86">
        <v>3.1443720000000002</v>
      </c>
      <c r="H423" s="86">
        <v>0</v>
      </c>
    </row>
    <row r="424" spans="1:8" x14ac:dyDescent="0.15">
      <c r="A424" s="86">
        <v>48</v>
      </c>
      <c r="B424" s="86">
        <v>1</v>
      </c>
      <c r="C424" s="86">
        <v>3</v>
      </c>
      <c r="D424" s="86">
        <v>7</v>
      </c>
      <c r="E424" s="86">
        <v>24</v>
      </c>
      <c r="F424" s="86">
        <v>7</v>
      </c>
      <c r="G424" s="86">
        <v>0.91559999999999997</v>
      </c>
      <c r="H424" s="86">
        <v>0</v>
      </c>
    </row>
    <row r="425" spans="1:8" x14ac:dyDescent="0.15">
      <c r="A425" s="86">
        <v>30</v>
      </c>
      <c r="B425" s="86">
        <v>3</v>
      </c>
      <c r="C425" s="86">
        <v>8</v>
      </c>
      <c r="D425" s="86">
        <v>7</v>
      </c>
      <c r="E425" s="86">
        <v>61</v>
      </c>
      <c r="F425" s="86">
        <v>2.8</v>
      </c>
      <c r="G425" s="86">
        <v>1.1580239999999999</v>
      </c>
      <c r="H425" s="86">
        <v>0</v>
      </c>
    </row>
    <row r="426" spans="1:8" x14ac:dyDescent="0.15">
      <c r="A426" s="86">
        <v>23</v>
      </c>
      <c r="B426" s="86">
        <v>4</v>
      </c>
      <c r="C426" s="86">
        <v>0</v>
      </c>
      <c r="D426" s="86">
        <v>4</v>
      </c>
      <c r="E426" s="86">
        <v>32</v>
      </c>
      <c r="F426" s="86">
        <v>18.399999999999999</v>
      </c>
      <c r="G426" s="86">
        <v>5.0695680000000003</v>
      </c>
      <c r="H426" s="86">
        <v>1</v>
      </c>
    </row>
    <row r="427" spans="1:8" x14ac:dyDescent="0.15">
      <c r="A427" s="86">
        <v>36</v>
      </c>
      <c r="B427" s="86">
        <v>4</v>
      </c>
      <c r="C427" s="86">
        <v>8</v>
      </c>
      <c r="D427" s="86">
        <v>0</v>
      </c>
      <c r="E427" s="86">
        <v>32</v>
      </c>
      <c r="F427" s="86">
        <v>1.6</v>
      </c>
      <c r="G427" s="86">
        <v>0.48742400000000002</v>
      </c>
      <c r="H427" s="86">
        <v>0</v>
      </c>
    </row>
    <row r="428" spans="1:8" x14ac:dyDescent="0.15">
      <c r="A428" s="86">
        <v>20</v>
      </c>
      <c r="B428" s="86">
        <v>3</v>
      </c>
      <c r="C428" s="86">
        <v>0</v>
      </c>
      <c r="D428" s="86">
        <v>1</v>
      </c>
      <c r="E428" s="86">
        <v>17</v>
      </c>
      <c r="F428" s="86">
        <v>2.2999999999999998</v>
      </c>
      <c r="G428" s="86">
        <v>0.34720800000000002</v>
      </c>
      <c r="H428" s="86">
        <v>0</v>
      </c>
    </row>
    <row r="429" spans="1:8" x14ac:dyDescent="0.15">
      <c r="A429" s="86">
        <v>43</v>
      </c>
      <c r="B429" s="86">
        <v>1</v>
      </c>
      <c r="C429" s="86">
        <v>16</v>
      </c>
      <c r="D429" s="86">
        <v>7</v>
      </c>
      <c r="E429" s="86">
        <v>89</v>
      </c>
      <c r="F429" s="86">
        <v>0.4</v>
      </c>
      <c r="G429" s="86">
        <v>0.19651199999999999</v>
      </c>
      <c r="H429" s="86">
        <v>0</v>
      </c>
    </row>
    <row r="430" spans="1:8" x14ac:dyDescent="0.15">
      <c r="A430" s="86">
        <v>23</v>
      </c>
      <c r="B430" s="86">
        <v>1</v>
      </c>
      <c r="C430" s="86">
        <v>2</v>
      </c>
      <c r="D430" s="86">
        <v>1</v>
      </c>
      <c r="E430" s="86">
        <v>25</v>
      </c>
      <c r="F430" s="86">
        <v>4.5</v>
      </c>
      <c r="G430" s="86">
        <v>1.00125</v>
      </c>
      <c r="H430" s="86">
        <v>1</v>
      </c>
    </row>
    <row r="431" spans="1:8" x14ac:dyDescent="0.15">
      <c r="A431" s="86">
        <v>41</v>
      </c>
      <c r="B431" s="86">
        <v>1</v>
      </c>
      <c r="C431" s="86">
        <v>21</v>
      </c>
      <c r="D431" s="86">
        <v>2</v>
      </c>
      <c r="E431" s="86">
        <v>77</v>
      </c>
      <c r="F431" s="86">
        <v>20.5</v>
      </c>
      <c r="G431" s="86">
        <v>8.6313200000000005</v>
      </c>
      <c r="H431" s="86">
        <v>0</v>
      </c>
    </row>
    <row r="432" spans="1:8" x14ac:dyDescent="0.15">
      <c r="A432" s="86">
        <v>34</v>
      </c>
      <c r="B432" s="86">
        <v>1</v>
      </c>
      <c r="C432" s="86">
        <v>12</v>
      </c>
      <c r="D432" s="86">
        <v>5</v>
      </c>
      <c r="E432" s="86">
        <v>68</v>
      </c>
      <c r="F432" s="86">
        <v>25.1</v>
      </c>
      <c r="G432" s="86">
        <v>9.2508560000000006</v>
      </c>
      <c r="H432" s="86">
        <v>1</v>
      </c>
    </row>
    <row r="433" spans="1:8" x14ac:dyDescent="0.15">
      <c r="A433" s="86">
        <v>50</v>
      </c>
      <c r="B433" s="86">
        <v>1</v>
      </c>
      <c r="C433" s="86">
        <v>11</v>
      </c>
      <c r="D433" s="86">
        <v>5</v>
      </c>
      <c r="E433" s="86">
        <v>36</v>
      </c>
      <c r="F433" s="86">
        <v>4.8</v>
      </c>
      <c r="G433" s="86">
        <v>0.89337599999999995</v>
      </c>
      <c r="H433" s="86">
        <v>0</v>
      </c>
    </row>
    <row r="434" spans="1:8" x14ac:dyDescent="0.15">
      <c r="A434" s="86">
        <v>40</v>
      </c>
      <c r="B434" s="86">
        <v>1</v>
      </c>
      <c r="C434" s="86">
        <v>9</v>
      </c>
      <c r="D434" s="86">
        <v>4</v>
      </c>
      <c r="E434" s="86">
        <v>64</v>
      </c>
      <c r="F434" s="86">
        <v>6.6</v>
      </c>
      <c r="G434" s="86">
        <v>3.4341119999999998</v>
      </c>
      <c r="H434" s="86">
        <v>0</v>
      </c>
    </row>
    <row r="435" spans="1:8" x14ac:dyDescent="0.15">
      <c r="A435" s="86">
        <v>29</v>
      </c>
      <c r="B435" s="86">
        <v>2</v>
      </c>
      <c r="C435" s="86">
        <v>0</v>
      </c>
      <c r="D435" s="86">
        <v>8</v>
      </c>
      <c r="E435" s="86">
        <v>22</v>
      </c>
      <c r="F435" s="86">
        <v>12.9</v>
      </c>
      <c r="G435" s="86">
        <v>1.7992919999999999</v>
      </c>
      <c r="H435" s="86">
        <v>1</v>
      </c>
    </row>
    <row r="436" spans="1:8" x14ac:dyDescent="0.15">
      <c r="A436" s="86">
        <v>39</v>
      </c>
      <c r="B436" s="86">
        <v>2</v>
      </c>
      <c r="C436" s="86">
        <v>9</v>
      </c>
      <c r="D436" s="86">
        <v>16</v>
      </c>
      <c r="E436" s="86">
        <v>56</v>
      </c>
      <c r="F436" s="86">
        <v>18.7</v>
      </c>
      <c r="G436" s="86">
        <v>5.7072399999999996</v>
      </c>
      <c r="H436" s="86">
        <v>0</v>
      </c>
    </row>
    <row r="437" spans="1:8" x14ac:dyDescent="0.15">
      <c r="A437" s="86">
        <v>24</v>
      </c>
      <c r="B437" s="86">
        <v>2</v>
      </c>
      <c r="C437" s="86">
        <v>1</v>
      </c>
      <c r="D437" s="86">
        <v>2</v>
      </c>
      <c r="E437" s="86">
        <v>42</v>
      </c>
      <c r="F437" s="86">
        <v>5.7</v>
      </c>
      <c r="G437" s="86">
        <v>1.5561</v>
      </c>
      <c r="H437" s="86">
        <v>0</v>
      </c>
    </row>
    <row r="438" spans="1:8" x14ac:dyDescent="0.15">
      <c r="A438" s="86">
        <v>27</v>
      </c>
      <c r="B438" s="86">
        <v>1</v>
      </c>
      <c r="C438" s="86">
        <v>0</v>
      </c>
      <c r="D438" s="86">
        <v>5</v>
      </c>
      <c r="E438" s="86">
        <v>16</v>
      </c>
      <c r="F438" s="86">
        <v>1.1000000000000001</v>
      </c>
      <c r="G438" s="86">
        <v>4.5584E-2</v>
      </c>
      <c r="H438" s="86">
        <v>0</v>
      </c>
    </row>
    <row r="439" spans="1:8" x14ac:dyDescent="0.15">
      <c r="A439" s="86">
        <v>40</v>
      </c>
      <c r="B439" s="86">
        <v>3</v>
      </c>
      <c r="C439" s="86">
        <v>18</v>
      </c>
      <c r="D439" s="86">
        <v>14</v>
      </c>
      <c r="E439" s="86">
        <v>157</v>
      </c>
      <c r="F439" s="86">
        <v>6.6</v>
      </c>
      <c r="G439" s="86">
        <v>7.0357979999999998</v>
      </c>
      <c r="H439" s="86">
        <v>0</v>
      </c>
    </row>
    <row r="440" spans="1:8" x14ac:dyDescent="0.15">
      <c r="A440" s="86">
        <v>32</v>
      </c>
      <c r="B440" s="86">
        <v>2</v>
      </c>
      <c r="C440" s="86">
        <v>8</v>
      </c>
      <c r="D440" s="86">
        <v>2</v>
      </c>
      <c r="E440" s="86">
        <v>45</v>
      </c>
      <c r="F440" s="86">
        <v>3.7</v>
      </c>
      <c r="G440" s="86">
        <v>0.68264999999999998</v>
      </c>
      <c r="H440" s="86">
        <v>0</v>
      </c>
    </row>
    <row r="441" spans="1:8" x14ac:dyDescent="0.15">
      <c r="A441" s="86">
        <v>39</v>
      </c>
      <c r="B441" s="86">
        <v>2</v>
      </c>
      <c r="C441" s="86">
        <v>16</v>
      </c>
      <c r="D441" s="86">
        <v>12</v>
      </c>
      <c r="E441" s="86">
        <v>53</v>
      </c>
      <c r="F441" s="86">
        <v>3.7</v>
      </c>
      <c r="G441" s="86">
        <v>1.2668060000000001</v>
      </c>
      <c r="H441" s="86">
        <v>0</v>
      </c>
    </row>
    <row r="442" spans="1:8" x14ac:dyDescent="0.15">
      <c r="A442" s="86">
        <v>40</v>
      </c>
      <c r="B442" s="86">
        <v>1</v>
      </c>
      <c r="C442" s="86">
        <v>22</v>
      </c>
      <c r="D442" s="86">
        <v>1</v>
      </c>
      <c r="E442" s="86">
        <v>100</v>
      </c>
      <c r="F442" s="86">
        <v>14.6</v>
      </c>
      <c r="G442" s="86">
        <v>9.1980000000000004</v>
      </c>
      <c r="H442" s="86">
        <v>0</v>
      </c>
    </row>
    <row r="443" spans="1:8" x14ac:dyDescent="0.15">
      <c r="A443" s="86">
        <v>32</v>
      </c>
      <c r="B443" s="86">
        <v>1</v>
      </c>
      <c r="C443" s="86">
        <v>10</v>
      </c>
      <c r="D443" s="86">
        <v>11</v>
      </c>
      <c r="E443" s="86">
        <v>42</v>
      </c>
      <c r="F443" s="86">
        <v>9.1</v>
      </c>
      <c r="G443" s="86">
        <v>2.2817340000000002</v>
      </c>
      <c r="H443" s="86">
        <v>0</v>
      </c>
    </row>
    <row r="444" spans="1:8" x14ac:dyDescent="0.15">
      <c r="A444" s="86">
        <v>39</v>
      </c>
      <c r="B444" s="86">
        <v>1</v>
      </c>
      <c r="C444" s="86">
        <v>23</v>
      </c>
      <c r="D444" s="86">
        <v>1</v>
      </c>
      <c r="E444" s="86">
        <v>75</v>
      </c>
      <c r="F444" s="86">
        <v>18.899999999999999</v>
      </c>
      <c r="G444" s="86">
        <v>11.042325</v>
      </c>
      <c r="H444" s="86">
        <v>0</v>
      </c>
    </row>
    <row r="445" spans="1:8" x14ac:dyDescent="0.15">
      <c r="A445" s="86">
        <v>24</v>
      </c>
      <c r="B445" s="86">
        <v>1</v>
      </c>
      <c r="C445" s="86">
        <v>3</v>
      </c>
      <c r="D445" s="86">
        <v>3</v>
      </c>
      <c r="E445" s="86">
        <v>21</v>
      </c>
      <c r="F445" s="86">
        <v>28.9</v>
      </c>
      <c r="G445" s="86">
        <v>3.3865020000000001</v>
      </c>
      <c r="H445" s="86">
        <v>1</v>
      </c>
    </row>
    <row r="446" spans="1:8" x14ac:dyDescent="0.15">
      <c r="A446" s="86">
        <v>43</v>
      </c>
      <c r="B446" s="86">
        <v>4</v>
      </c>
      <c r="C446" s="86">
        <v>18</v>
      </c>
      <c r="D446" s="86">
        <v>14</v>
      </c>
      <c r="E446" s="86">
        <v>446</v>
      </c>
      <c r="F446" s="86">
        <v>6.5</v>
      </c>
      <c r="G446" s="86">
        <v>12.95853</v>
      </c>
      <c r="H446" s="86">
        <v>1</v>
      </c>
    </row>
    <row r="447" spans="1:8" x14ac:dyDescent="0.15">
      <c r="A447" s="86">
        <v>56</v>
      </c>
      <c r="B447" s="86">
        <v>1</v>
      </c>
      <c r="C447" s="86">
        <v>11</v>
      </c>
      <c r="D447" s="86">
        <v>20</v>
      </c>
      <c r="E447" s="86">
        <v>59</v>
      </c>
      <c r="F447" s="86">
        <v>15</v>
      </c>
      <c r="G447" s="86">
        <v>4.1772</v>
      </c>
      <c r="H447" s="86">
        <v>0</v>
      </c>
    </row>
    <row r="448" spans="1:8" x14ac:dyDescent="0.15">
      <c r="A448" s="86">
        <v>32</v>
      </c>
      <c r="B448" s="86">
        <v>3</v>
      </c>
      <c r="C448" s="86">
        <v>5</v>
      </c>
      <c r="D448" s="86">
        <v>9</v>
      </c>
      <c r="E448" s="86">
        <v>23</v>
      </c>
      <c r="F448" s="86">
        <v>4.5</v>
      </c>
      <c r="G448" s="86">
        <v>0.70897500000000002</v>
      </c>
      <c r="H448" s="86">
        <v>0</v>
      </c>
    </row>
    <row r="449" spans="1:8" x14ac:dyDescent="0.15">
      <c r="A449" s="86">
        <v>42</v>
      </c>
      <c r="B449" s="86">
        <v>1</v>
      </c>
      <c r="C449" s="86">
        <v>7</v>
      </c>
      <c r="D449" s="86">
        <v>12</v>
      </c>
      <c r="E449" s="86">
        <v>25</v>
      </c>
      <c r="F449" s="86">
        <v>10.199999999999999</v>
      </c>
      <c r="G449" s="86">
        <v>0.92054999999999998</v>
      </c>
      <c r="H449" s="86">
        <v>0</v>
      </c>
    </row>
    <row r="450" spans="1:8" x14ac:dyDescent="0.15">
      <c r="A450" s="86">
        <v>46</v>
      </c>
      <c r="B450" s="86">
        <v>3</v>
      </c>
      <c r="C450" s="86">
        <v>3</v>
      </c>
      <c r="D450" s="86">
        <v>13</v>
      </c>
      <c r="E450" s="86">
        <v>43</v>
      </c>
      <c r="F450" s="86">
        <v>13.2</v>
      </c>
      <c r="G450" s="86">
        <v>2.633664</v>
      </c>
      <c r="H450" s="86">
        <v>1</v>
      </c>
    </row>
    <row r="451" spans="1:8" x14ac:dyDescent="0.15">
      <c r="A451" s="86">
        <v>31</v>
      </c>
      <c r="B451" s="86">
        <v>1</v>
      </c>
      <c r="C451" s="86">
        <v>2</v>
      </c>
      <c r="D451" s="86">
        <v>2</v>
      </c>
      <c r="E451" s="86">
        <v>22</v>
      </c>
      <c r="F451" s="86">
        <v>16.399999999999999</v>
      </c>
      <c r="G451" s="86">
        <v>1.8689439999999999</v>
      </c>
      <c r="H451" s="86">
        <v>1</v>
      </c>
    </row>
    <row r="452" spans="1:8" x14ac:dyDescent="0.15">
      <c r="A452" s="86">
        <v>43</v>
      </c>
      <c r="B452" s="86">
        <v>1</v>
      </c>
      <c r="C452" s="86">
        <v>25</v>
      </c>
      <c r="D452" s="86">
        <v>16</v>
      </c>
      <c r="E452" s="86">
        <v>242</v>
      </c>
      <c r="F452" s="86">
        <v>2.6</v>
      </c>
      <c r="G452" s="86">
        <v>4.6560800000000002</v>
      </c>
      <c r="H452" s="86">
        <v>0</v>
      </c>
    </row>
    <row r="453" spans="1:8" x14ac:dyDescent="0.15">
      <c r="A453" s="86">
        <v>28</v>
      </c>
      <c r="B453" s="86">
        <v>2</v>
      </c>
      <c r="C453" s="86">
        <v>6</v>
      </c>
      <c r="D453" s="86">
        <v>9</v>
      </c>
      <c r="E453" s="86">
        <v>22</v>
      </c>
      <c r="F453" s="86">
        <v>11.5</v>
      </c>
      <c r="G453" s="86">
        <v>1.8797900000000001</v>
      </c>
      <c r="H453" s="86">
        <v>0</v>
      </c>
    </row>
    <row r="454" spans="1:8" x14ac:dyDescent="0.15">
      <c r="A454" s="86">
        <v>39</v>
      </c>
      <c r="B454" s="86">
        <v>3</v>
      </c>
      <c r="C454" s="86">
        <v>11</v>
      </c>
      <c r="D454" s="86">
        <v>17</v>
      </c>
      <c r="E454" s="86">
        <v>39</v>
      </c>
      <c r="F454" s="86">
        <v>12.9</v>
      </c>
      <c r="G454" s="86">
        <v>2.470221</v>
      </c>
      <c r="H454" s="86">
        <v>0</v>
      </c>
    </row>
    <row r="455" spans="1:8" x14ac:dyDescent="0.15">
      <c r="A455" s="86">
        <v>39</v>
      </c>
      <c r="B455" s="86">
        <v>1</v>
      </c>
      <c r="C455" s="86">
        <v>0</v>
      </c>
      <c r="D455" s="86">
        <v>8</v>
      </c>
      <c r="E455" s="86">
        <v>39</v>
      </c>
      <c r="F455" s="86">
        <v>7.9</v>
      </c>
      <c r="G455" s="86">
        <v>2.014974</v>
      </c>
      <c r="H455" s="86">
        <v>0</v>
      </c>
    </row>
    <row r="456" spans="1:8" x14ac:dyDescent="0.15">
      <c r="A456" s="86">
        <v>37</v>
      </c>
      <c r="B456" s="86">
        <v>4</v>
      </c>
      <c r="C456" s="86">
        <v>1</v>
      </c>
      <c r="D456" s="86">
        <v>14</v>
      </c>
      <c r="E456" s="86">
        <v>33</v>
      </c>
      <c r="F456" s="86">
        <v>16.100000000000001</v>
      </c>
      <c r="G456" s="86">
        <v>2.6193089999999999</v>
      </c>
      <c r="H456" s="86">
        <v>1</v>
      </c>
    </row>
    <row r="457" spans="1:8" x14ac:dyDescent="0.15">
      <c r="A457" s="86">
        <v>30</v>
      </c>
      <c r="B457" s="86">
        <v>1</v>
      </c>
      <c r="C457" s="86">
        <v>0</v>
      </c>
      <c r="D457" s="86">
        <v>11</v>
      </c>
      <c r="E457" s="86">
        <v>17</v>
      </c>
      <c r="F457" s="86">
        <v>12</v>
      </c>
      <c r="G457" s="86">
        <v>1.73604</v>
      </c>
      <c r="H457" s="86">
        <v>0</v>
      </c>
    </row>
    <row r="458" spans="1:8" x14ac:dyDescent="0.15">
      <c r="A458" s="86">
        <v>37</v>
      </c>
      <c r="B458" s="86">
        <v>5</v>
      </c>
      <c r="C458" s="86">
        <v>9</v>
      </c>
      <c r="D458" s="86">
        <v>16</v>
      </c>
      <c r="E458" s="86">
        <v>277</v>
      </c>
      <c r="F458" s="86">
        <v>5.9</v>
      </c>
      <c r="G458" s="86">
        <v>9.5553450000000009</v>
      </c>
      <c r="H458" s="86">
        <v>0</v>
      </c>
    </row>
    <row r="459" spans="1:8" x14ac:dyDescent="0.15">
      <c r="A459" s="86">
        <v>22</v>
      </c>
      <c r="B459" s="86">
        <v>1</v>
      </c>
      <c r="C459" s="86">
        <v>4</v>
      </c>
      <c r="D459" s="86">
        <v>3</v>
      </c>
      <c r="E459" s="86">
        <v>14</v>
      </c>
      <c r="F459" s="86">
        <v>17.5</v>
      </c>
      <c r="G459" s="86">
        <v>2.2246000000000001</v>
      </c>
      <c r="H459" s="86">
        <v>0</v>
      </c>
    </row>
    <row r="460" spans="1:8" x14ac:dyDescent="0.15">
      <c r="A460" s="86">
        <v>50</v>
      </c>
      <c r="B460" s="86">
        <v>1</v>
      </c>
      <c r="C460" s="86">
        <v>1</v>
      </c>
      <c r="D460" s="86">
        <v>26</v>
      </c>
      <c r="E460" s="86">
        <v>26</v>
      </c>
      <c r="F460" s="86">
        <v>14.3</v>
      </c>
      <c r="G460" s="86">
        <v>1.866436</v>
      </c>
      <c r="H460" s="86">
        <v>0</v>
      </c>
    </row>
    <row r="461" spans="1:8" x14ac:dyDescent="0.15">
      <c r="A461" s="86">
        <v>30</v>
      </c>
      <c r="B461" s="86">
        <v>1</v>
      </c>
      <c r="C461" s="86">
        <v>10</v>
      </c>
      <c r="D461" s="86">
        <v>2</v>
      </c>
      <c r="E461" s="86">
        <v>19</v>
      </c>
      <c r="F461" s="86">
        <v>4.4000000000000004</v>
      </c>
      <c r="G461" s="86">
        <v>0.49992799999999998</v>
      </c>
      <c r="H461" s="86">
        <v>0</v>
      </c>
    </row>
    <row r="462" spans="1:8" x14ac:dyDescent="0.15">
      <c r="A462" s="86">
        <v>39</v>
      </c>
      <c r="B462" s="86">
        <v>1</v>
      </c>
      <c r="C462" s="86">
        <v>8</v>
      </c>
      <c r="D462" s="86">
        <v>0</v>
      </c>
      <c r="E462" s="86">
        <v>21</v>
      </c>
      <c r="F462" s="86">
        <v>4</v>
      </c>
      <c r="G462" s="86">
        <v>0.56364000000000003</v>
      </c>
      <c r="H462" s="86">
        <v>0</v>
      </c>
    </row>
    <row r="463" spans="1:8" x14ac:dyDescent="0.15">
      <c r="A463" s="86">
        <v>21</v>
      </c>
      <c r="B463" s="86">
        <v>2</v>
      </c>
      <c r="C463" s="86">
        <v>0</v>
      </c>
      <c r="D463" s="86">
        <v>2</v>
      </c>
      <c r="E463" s="86">
        <v>21</v>
      </c>
      <c r="F463" s="86">
        <v>12.5</v>
      </c>
      <c r="G463" s="86">
        <v>2.1367500000000001</v>
      </c>
      <c r="H463" s="86">
        <v>1</v>
      </c>
    </row>
    <row r="464" spans="1:8" x14ac:dyDescent="0.15">
      <c r="A464" s="86">
        <v>31</v>
      </c>
      <c r="B464" s="86">
        <v>3</v>
      </c>
      <c r="C464" s="86">
        <v>9</v>
      </c>
      <c r="D464" s="86">
        <v>2</v>
      </c>
      <c r="E464" s="86">
        <v>28</v>
      </c>
      <c r="F464" s="86">
        <v>2.6</v>
      </c>
      <c r="G464" s="86">
        <v>0.60642399999999996</v>
      </c>
      <c r="H464" s="86">
        <v>0</v>
      </c>
    </row>
    <row r="465" spans="1:8" x14ac:dyDescent="0.15">
      <c r="A465" s="86">
        <v>31</v>
      </c>
      <c r="B465" s="86">
        <v>2</v>
      </c>
      <c r="C465" s="86">
        <v>9</v>
      </c>
      <c r="D465" s="86">
        <v>1</v>
      </c>
      <c r="E465" s="86">
        <v>30</v>
      </c>
      <c r="F465" s="86">
        <v>5.8</v>
      </c>
      <c r="G465" s="86">
        <v>1.1379600000000001</v>
      </c>
      <c r="H465" s="86">
        <v>0</v>
      </c>
    </row>
    <row r="466" spans="1:8" x14ac:dyDescent="0.15">
      <c r="A466" s="86">
        <v>48</v>
      </c>
      <c r="B466" s="86">
        <v>1</v>
      </c>
      <c r="C466" s="86">
        <v>0</v>
      </c>
      <c r="D466" s="86">
        <v>23</v>
      </c>
      <c r="E466" s="86">
        <v>30</v>
      </c>
      <c r="F466" s="86">
        <v>22.3</v>
      </c>
      <c r="G466" s="86">
        <v>4.02738</v>
      </c>
      <c r="H466" s="86">
        <v>0</v>
      </c>
    </row>
    <row r="467" spans="1:8" x14ac:dyDescent="0.15">
      <c r="A467" s="86">
        <v>28</v>
      </c>
      <c r="B467" s="86">
        <v>1</v>
      </c>
      <c r="C467" s="86">
        <v>4</v>
      </c>
      <c r="D467" s="86">
        <v>1</v>
      </c>
      <c r="E467" s="86">
        <v>16</v>
      </c>
      <c r="F467" s="86">
        <v>23.8</v>
      </c>
      <c r="G467" s="86">
        <v>2.7227199999999998</v>
      </c>
      <c r="H467" s="86">
        <v>0</v>
      </c>
    </row>
    <row r="468" spans="1:8" x14ac:dyDescent="0.15">
      <c r="A468" s="86">
        <v>47</v>
      </c>
      <c r="B468" s="86">
        <v>3</v>
      </c>
      <c r="C468" s="86">
        <v>16</v>
      </c>
      <c r="D468" s="86">
        <v>26</v>
      </c>
      <c r="E468" s="86">
        <v>221</v>
      </c>
      <c r="F468" s="86">
        <v>17.600000000000001</v>
      </c>
      <c r="G468" s="86">
        <v>23.104223999999999</v>
      </c>
      <c r="H468" s="86">
        <v>1</v>
      </c>
    </row>
    <row r="469" spans="1:8" x14ac:dyDescent="0.15">
      <c r="A469" s="86">
        <v>27</v>
      </c>
      <c r="B469" s="86">
        <v>2</v>
      </c>
      <c r="C469" s="86">
        <v>6</v>
      </c>
      <c r="D469" s="86">
        <v>1</v>
      </c>
      <c r="E469" s="86">
        <v>34</v>
      </c>
      <c r="F469" s="86">
        <v>4.4000000000000004</v>
      </c>
      <c r="G469" s="86">
        <v>1.2581359999999999</v>
      </c>
      <c r="H469" s="86">
        <v>0</v>
      </c>
    </row>
    <row r="470" spans="1:8" x14ac:dyDescent="0.15">
      <c r="A470" s="86">
        <v>29</v>
      </c>
      <c r="B470" s="86">
        <v>2</v>
      </c>
      <c r="C470" s="86">
        <v>6</v>
      </c>
      <c r="D470" s="86">
        <v>10</v>
      </c>
      <c r="E470" s="86">
        <v>65</v>
      </c>
      <c r="F470" s="86">
        <v>18.399999999999999</v>
      </c>
      <c r="G470" s="86">
        <v>9.9746400000000008</v>
      </c>
      <c r="H470" s="86">
        <v>0</v>
      </c>
    </row>
    <row r="471" spans="1:8" x14ac:dyDescent="0.15">
      <c r="A471" s="86">
        <v>21</v>
      </c>
      <c r="B471" s="86">
        <v>2</v>
      </c>
      <c r="C471" s="86">
        <v>2</v>
      </c>
      <c r="D471" s="86">
        <v>0</v>
      </c>
      <c r="E471" s="86">
        <v>20</v>
      </c>
      <c r="F471" s="86">
        <v>4.5</v>
      </c>
      <c r="G471" s="86">
        <v>0.60929999999999995</v>
      </c>
      <c r="H471" s="86">
        <v>1</v>
      </c>
    </row>
    <row r="472" spans="1:8" x14ac:dyDescent="0.15">
      <c r="A472" s="86">
        <v>29</v>
      </c>
      <c r="B472" s="86">
        <v>1</v>
      </c>
      <c r="C472" s="86">
        <v>7</v>
      </c>
      <c r="D472" s="86">
        <v>5</v>
      </c>
      <c r="E472" s="86">
        <v>20</v>
      </c>
      <c r="F472" s="86">
        <v>19.8</v>
      </c>
      <c r="G472" s="86">
        <v>2.9541599999999999</v>
      </c>
      <c r="H472" s="86">
        <v>1</v>
      </c>
    </row>
    <row r="473" spans="1:8" x14ac:dyDescent="0.15">
      <c r="A473" s="86">
        <v>24</v>
      </c>
      <c r="B473" s="86">
        <v>4</v>
      </c>
      <c r="C473" s="86">
        <v>0</v>
      </c>
      <c r="D473" s="86">
        <v>3</v>
      </c>
      <c r="E473" s="86">
        <v>29</v>
      </c>
      <c r="F473" s="86">
        <v>6.6</v>
      </c>
      <c r="G473" s="86">
        <v>1.3244880000000001</v>
      </c>
      <c r="H473" s="86">
        <v>1</v>
      </c>
    </row>
    <row r="474" spans="1:8" x14ac:dyDescent="0.15">
      <c r="A474" s="86">
        <v>44</v>
      </c>
      <c r="B474" s="86">
        <v>1</v>
      </c>
      <c r="C474" s="86">
        <v>12</v>
      </c>
      <c r="D474" s="86">
        <v>3</v>
      </c>
      <c r="E474" s="86">
        <v>31</v>
      </c>
      <c r="F474" s="86">
        <v>9.6999999999999993</v>
      </c>
      <c r="G474" s="86">
        <v>2.6491669999999998</v>
      </c>
      <c r="H474" s="86">
        <v>0</v>
      </c>
    </row>
    <row r="475" spans="1:8" x14ac:dyDescent="0.15">
      <c r="A475" s="86">
        <v>22</v>
      </c>
      <c r="B475" s="86">
        <v>1</v>
      </c>
      <c r="C475" s="86">
        <v>1</v>
      </c>
      <c r="D475" s="86">
        <v>0</v>
      </c>
      <c r="E475" s="86">
        <v>18</v>
      </c>
      <c r="F475" s="86">
        <v>4.4000000000000004</v>
      </c>
      <c r="G475" s="86">
        <v>0.52192799999999995</v>
      </c>
      <c r="H475" s="86">
        <v>0</v>
      </c>
    </row>
    <row r="476" spans="1:8" x14ac:dyDescent="0.15">
      <c r="A476" s="86">
        <v>38</v>
      </c>
      <c r="B476" s="86">
        <v>2</v>
      </c>
      <c r="C476" s="86">
        <v>13</v>
      </c>
      <c r="D476" s="86">
        <v>0</v>
      </c>
      <c r="E476" s="86">
        <v>59</v>
      </c>
      <c r="F476" s="86">
        <v>2.4</v>
      </c>
      <c r="G476" s="86">
        <v>1.008192</v>
      </c>
      <c r="H476" s="86">
        <v>0</v>
      </c>
    </row>
    <row r="477" spans="1:8" x14ac:dyDescent="0.15">
      <c r="A477" s="86">
        <v>52</v>
      </c>
      <c r="B477" s="86">
        <v>2</v>
      </c>
      <c r="C477" s="86">
        <v>12</v>
      </c>
      <c r="D477" s="86">
        <v>16</v>
      </c>
      <c r="E477" s="86">
        <v>76</v>
      </c>
      <c r="F477" s="86">
        <v>7.7</v>
      </c>
      <c r="G477" s="86">
        <v>4.8571600000000004</v>
      </c>
      <c r="H477" s="86">
        <v>0</v>
      </c>
    </row>
    <row r="478" spans="1:8" x14ac:dyDescent="0.15">
      <c r="A478" s="86">
        <v>25</v>
      </c>
      <c r="B478" s="86">
        <v>1</v>
      </c>
      <c r="C478" s="86">
        <v>3</v>
      </c>
      <c r="D478" s="86">
        <v>2</v>
      </c>
      <c r="E478" s="86">
        <v>18</v>
      </c>
      <c r="F478" s="86">
        <v>16.3</v>
      </c>
      <c r="G478" s="86">
        <v>2.5819200000000002</v>
      </c>
      <c r="H478" s="86">
        <v>1</v>
      </c>
    </row>
    <row r="479" spans="1:8" x14ac:dyDescent="0.15">
      <c r="A479" s="86">
        <v>25</v>
      </c>
      <c r="B479" s="86">
        <v>1</v>
      </c>
      <c r="C479" s="86">
        <v>5</v>
      </c>
      <c r="D479" s="86">
        <v>5</v>
      </c>
      <c r="E479" s="86">
        <v>22</v>
      </c>
      <c r="F479" s="86">
        <v>10.9</v>
      </c>
      <c r="G479" s="86">
        <v>1.995136</v>
      </c>
      <c r="H479" s="86">
        <v>0</v>
      </c>
    </row>
    <row r="480" spans="1:8" x14ac:dyDescent="0.15">
      <c r="A480" s="86">
        <v>51</v>
      </c>
      <c r="B480" s="86">
        <v>2</v>
      </c>
      <c r="C480" s="86">
        <v>27</v>
      </c>
      <c r="D480" s="86">
        <v>21</v>
      </c>
      <c r="E480" s="86">
        <v>166</v>
      </c>
      <c r="F480" s="86">
        <v>11.5</v>
      </c>
      <c r="G480" s="86">
        <v>18.269130000000001</v>
      </c>
      <c r="H480" s="86">
        <v>0</v>
      </c>
    </row>
    <row r="481" spans="1:8" x14ac:dyDescent="0.15">
      <c r="A481" s="86">
        <v>38</v>
      </c>
      <c r="B481" s="86">
        <v>1</v>
      </c>
      <c r="C481" s="86">
        <v>21</v>
      </c>
      <c r="D481" s="86">
        <v>16</v>
      </c>
      <c r="E481" s="86">
        <v>58</v>
      </c>
      <c r="F481" s="86">
        <v>16.5</v>
      </c>
      <c r="G481" s="86">
        <v>4.98597</v>
      </c>
      <c r="H481" s="86">
        <v>0</v>
      </c>
    </row>
    <row r="482" spans="1:8" x14ac:dyDescent="0.15">
      <c r="A482" s="86">
        <v>44</v>
      </c>
      <c r="B482" s="86">
        <v>1</v>
      </c>
      <c r="C482" s="86">
        <v>9</v>
      </c>
      <c r="D482" s="86">
        <v>20</v>
      </c>
      <c r="E482" s="86">
        <v>33</v>
      </c>
      <c r="F482" s="86">
        <v>5.2</v>
      </c>
      <c r="G482" s="86">
        <v>1.170312</v>
      </c>
      <c r="H482" s="86">
        <v>0</v>
      </c>
    </row>
    <row r="483" spans="1:8" x14ac:dyDescent="0.15">
      <c r="A483" s="86">
        <v>24</v>
      </c>
      <c r="B483" s="86">
        <v>2</v>
      </c>
      <c r="C483" s="86">
        <v>2</v>
      </c>
      <c r="D483" s="86">
        <v>3</v>
      </c>
      <c r="E483" s="86">
        <v>26</v>
      </c>
      <c r="F483" s="86">
        <v>9.6999999999999993</v>
      </c>
      <c r="G483" s="86">
        <v>1.6342559999999999</v>
      </c>
      <c r="H483" s="86">
        <v>1</v>
      </c>
    </row>
    <row r="484" spans="1:8" x14ac:dyDescent="0.15">
      <c r="A484" s="86">
        <v>34</v>
      </c>
      <c r="B484" s="86">
        <v>1</v>
      </c>
      <c r="C484" s="86">
        <v>5</v>
      </c>
      <c r="D484" s="86">
        <v>3</v>
      </c>
      <c r="E484" s="86">
        <v>33</v>
      </c>
      <c r="F484" s="86">
        <v>7.3</v>
      </c>
      <c r="G484" s="86">
        <v>1.6308929999999999</v>
      </c>
      <c r="H484" s="86">
        <v>0</v>
      </c>
    </row>
    <row r="485" spans="1:8" x14ac:dyDescent="0.15">
      <c r="A485" s="86">
        <v>25</v>
      </c>
      <c r="B485" s="86">
        <v>2</v>
      </c>
      <c r="C485" s="86">
        <v>6</v>
      </c>
      <c r="D485" s="86">
        <v>2</v>
      </c>
      <c r="E485" s="86">
        <v>28</v>
      </c>
      <c r="F485" s="86">
        <v>4.5</v>
      </c>
      <c r="G485" s="86">
        <v>1.0998000000000001</v>
      </c>
      <c r="H485" s="86">
        <v>0</v>
      </c>
    </row>
    <row r="486" spans="1:8" x14ac:dyDescent="0.15">
      <c r="A486" s="86">
        <v>45</v>
      </c>
      <c r="B486" s="86">
        <v>3</v>
      </c>
      <c r="C486" s="86">
        <v>5</v>
      </c>
      <c r="D486" s="86">
        <v>17</v>
      </c>
      <c r="E486" s="86">
        <v>94</v>
      </c>
      <c r="F486" s="86">
        <v>10.5</v>
      </c>
      <c r="G486" s="86">
        <v>6.2575799999999999</v>
      </c>
      <c r="H486" s="86">
        <v>1</v>
      </c>
    </row>
    <row r="487" spans="1:8" x14ac:dyDescent="0.15">
      <c r="A487" s="86">
        <v>34</v>
      </c>
      <c r="B487" s="86">
        <v>2</v>
      </c>
      <c r="C487" s="86">
        <v>4</v>
      </c>
      <c r="D487" s="86">
        <v>10</v>
      </c>
      <c r="E487" s="86">
        <v>25</v>
      </c>
      <c r="F487" s="86">
        <v>5.8</v>
      </c>
      <c r="G487" s="86">
        <v>0.88014999999999999</v>
      </c>
      <c r="H487" s="86">
        <v>0</v>
      </c>
    </row>
    <row r="488" spans="1:8" x14ac:dyDescent="0.15">
      <c r="A488" s="86">
        <v>27</v>
      </c>
      <c r="B488" s="86">
        <v>4</v>
      </c>
      <c r="C488" s="86">
        <v>2</v>
      </c>
      <c r="D488" s="86">
        <v>8</v>
      </c>
      <c r="E488" s="86">
        <v>23</v>
      </c>
      <c r="F488" s="86">
        <v>5.7</v>
      </c>
      <c r="G488" s="86">
        <v>0.991116</v>
      </c>
      <c r="H488" s="86">
        <v>1</v>
      </c>
    </row>
    <row r="489" spans="1:8" x14ac:dyDescent="0.15">
      <c r="A489" s="86">
        <v>33</v>
      </c>
      <c r="B489" s="86">
        <v>2</v>
      </c>
      <c r="C489" s="86">
        <v>10</v>
      </c>
      <c r="D489" s="86">
        <v>13</v>
      </c>
      <c r="E489" s="86">
        <v>57</v>
      </c>
      <c r="F489" s="86">
        <v>20.9</v>
      </c>
      <c r="G489" s="86">
        <v>5.8016310000000004</v>
      </c>
      <c r="H489" s="86">
        <v>1</v>
      </c>
    </row>
    <row r="490" spans="1:8" x14ac:dyDescent="0.15">
      <c r="A490" s="86">
        <v>35</v>
      </c>
      <c r="B490" s="86">
        <v>2</v>
      </c>
      <c r="C490" s="86">
        <v>0</v>
      </c>
      <c r="D490" s="86">
        <v>16</v>
      </c>
      <c r="E490" s="86">
        <v>22</v>
      </c>
      <c r="F490" s="86">
        <v>15</v>
      </c>
      <c r="G490" s="86">
        <v>1.3299000000000001</v>
      </c>
      <c r="H490" s="86">
        <v>1</v>
      </c>
    </row>
    <row r="491" spans="1:8" x14ac:dyDescent="0.15">
      <c r="A491" s="86">
        <v>50</v>
      </c>
      <c r="B491" s="86">
        <v>2</v>
      </c>
      <c r="C491" s="86">
        <v>15</v>
      </c>
      <c r="D491" s="86">
        <v>31</v>
      </c>
      <c r="E491" s="86">
        <v>60</v>
      </c>
      <c r="F491" s="86">
        <v>1.1000000000000001</v>
      </c>
      <c r="G491" s="86">
        <v>0.19206000000000001</v>
      </c>
      <c r="H491" s="86">
        <v>0</v>
      </c>
    </row>
    <row r="492" spans="1:8" x14ac:dyDescent="0.15">
      <c r="A492" s="86">
        <v>33</v>
      </c>
      <c r="B492" s="86">
        <v>1</v>
      </c>
      <c r="C492" s="86">
        <v>13</v>
      </c>
      <c r="D492" s="86">
        <v>13</v>
      </c>
      <c r="E492" s="86">
        <v>42</v>
      </c>
      <c r="F492" s="86">
        <v>3.6</v>
      </c>
      <c r="G492" s="86">
        <v>1.2836879999999999</v>
      </c>
      <c r="H492" s="86">
        <v>0</v>
      </c>
    </row>
    <row r="493" spans="1:8" x14ac:dyDescent="0.15">
      <c r="A493" s="86">
        <v>41</v>
      </c>
      <c r="B493" s="86">
        <v>3</v>
      </c>
      <c r="C493" s="86">
        <v>13</v>
      </c>
      <c r="D493" s="86">
        <v>13</v>
      </c>
      <c r="E493" s="86">
        <v>91</v>
      </c>
      <c r="F493" s="86">
        <v>25.2</v>
      </c>
      <c r="G493" s="86">
        <v>20.615867999999999</v>
      </c>
      <c r="H493" s="86">
        <v>1</v>
      </c>
    </row>
    <row r="494" spans="1:8" x14ac:dyDescent="0.15">
      <c r="A494" s="86">
        <v>28</v>
      </c>
      <c r="B494" s="86">
        <v>1</v>
      </c>
      <c r="C494" s="86">
        <v>0</v>
      </c>
      <c r="D494" s="86">
        <v>2</v>
      </c>
      <c r="E494" s="86">
        <v>28</v>
      </c>
      <c r="F494" s="86">
        <v>33.299999999999997</v>
      </c>
      <c r="G494" s="86">
        <v>7.0396200000000002</v>
      </c>
      <c r="H494" s="86">
        <v>1</v>
      </c>
    </row>
    <row r="495" spans="1:8" x14ac:dyDescent="0.15">
      <c r="A495" s="86">
        <v>38</v>
      </c>
      <c r="B495" s="86">
        <v>3</v>
      </c>
      <c r="C495" s="86">
        <v>12</v>
      </c>
      <c r="D495" s="86">
        <v>14</v>
      </c>
      <c r="E495" s="86">
        <v>63</v>
      </c>
      <c r="F495" s="86">
        <v>16</v>
      </c>
      <c r="G495" s="86">
        <v>4.3646399999999996</v>
      </c>
      <c r="H495" s="86">
        <v>1</v>
      </c>
    </row>
    <row r="496" spans="1:8" x14ac:dyDescent="0.15">
      <c r="A496" s="86">
        <v>25</v>
      </c>
      <c r="B496" s="86">
        <v>1</v>
      </c>
      <c r="C496" s="86">
        <v>3</v>
      </c>
      <c r="D496" s="86">
        <v>2</v>
      </c>
      <c r="E496" s="86">
        <v>16</v>
      </c>
      <c r="F496" s="86">
        <v>17.8</v>
      </c>
      <c r="G496" s="86">
        <v>1.8369599999999999</v>
      </c>
      <c r="H496" s="86">
        <v>1</v>
      </c>
    </row>
    <row r="497" spans="1:8" x14ac:dyDescent="0.15">
      <c r="A497" s="86">
        <v>47</v>
      </c>
      <c r="B497" s="86">
        <v>2</v>
      </c>
      <c r="C497" s="86">
        <v>4</v>
      </c>
      <c r="D497" s="86">
        <v>9</v>
      </c>
      <c r="E497" s="86">
        <v>33</v>
      </c>
      <c r="F497" s="86">
        <v>7.1</v>
      </c>
      <c r="G497" s="86">
        <v>1.1480699999999999</v>
      </c>
      <c r="H497" s="86">
        <v>1</v>
      </c>
    </row>
    <row r="498" spans="1:8" x14ac:dyDescent="0.15">
      <c r="A498" s="86">
        <v>30</v>
      </c>
      <c r="B498" s="86">
        <v>2</v>
      </c>
      <c r="C498" s="86">
        <v>12</v>
      </c>
      <c r="D498" s="86">
        <v>9</v>
      </c>
      <c r="E498" s="86">
        <v>98</v>
      </c>
      <c r="F498" s="86">
        <v>7.2</v>
      </c>
      <c r="G498" s="86">
        <v>4.1207039999999999</v>
      </c>
      <c r="H498" s="86">
        <v>0</v>
      </c>
    </row>
    <row r="499" spans="1:8" x14ac:dyDescent="0.15">
      <c r="A499" s="86">
        <v>44</v>
      </c>
      <c r="B499" s="86">
        <v>2</v>
      </c>
      <c r="C499" s="86">
        <v>12</v>
      </c>
      <c r="D499" s="86">
        <v>5</v>
      </c>
      <c r="E499" s="86">
        <v>86</v>
      </c>
      <c r="F499" s="86">
        <v>13</v>
      </c>
      <c r="G499" s="86">
        <v>9.7042400000000004</v>
      </c>
      <c r="H499" s="86">
        <v>0</v>
      </c>
    </row>
    <row r="500" spans="1:8" x14ac:dyDescent="0.15">
      <c r="A500" s="86">
        <v>25</v>
      </c>
      <c r="B500" s="86">
        <v>1</v>
      </c>
      <c r="C500" s="86">
        <v>0</v>
      </c>
      <c r="D500" s="86">
        <v>2</v>
      </c>
      <c r="E500" s="86">
        <v>18</v>
      </c>
      <c r="F500" s="86">
        <v>18.899999999999999</v>
      </c>
      <c r="G500" s="86">
        <v>2.8882979999999998</v>
      </c>
      <c r="H500" s="86">
        <v>1</v>
      </c>
    </row>
    <row r="501" spans="1:8" x14ac:dyDescent="0.15">
      <c r="A501" s="86">
        <v>41</v>
      </c>
      <c r="B501" s="86">
        <v>2</v>
      </c>
      <c r="C501" s="86">
        <v>7</v>
      </c>
      <c r="D501" s="86">
        <v>0</v>
      </c>
      <c r="E501" s="86">
        <v>36</v>
      </c>
      <c r="F501" s="86">
        <v>19.5</v>
      </c>
      <c r="G501" s="86">
        <v>2.57</v>
      </c>
      <c r="H501" s="86">
        <v>1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M181"/>
  <sheetViews>
    <sheetView zoomScale="200" zoomScaleNormal="200" workbookViewId="0">
      <selection activeCell="J14" sqref="J14"/>
    </sheetView>
  </sheetViews>
  <sheetFormatPr baseColWidth="10" defaultRowHeight="13" x14ac:dyDescent="0.15"/>
  <cols>
    <col min="1" max="5" width="10.83203125" style="71"/>
  </cols>
  <sheetData>
    <row r="1" spans="1:13" ht="20" x14ac:dyDescent="0.2">
      <c r="A1" s="71" t="s">
        <v>403</v>
      </c>
      <c r="B1" s="71" t="s">
        <v>404</v>
      </c>
      <c r="C1" s="70" t="s">
        <v>367</v>
      </c>
      <c r="D1" s="71" t="s">
        <v>396</v>
      </c>
      <c r="E1" s="70" t="s">
        <v>386</v>
      </c>
      <c r="F1" s="70" t="s">
        <v>13</v>
      </c>
      <c r="G1" s="70" t="s">
        <v>643</v>
      </c>
      <c r="H1" s="70" t="s">
        <v>433</v>
      </c>
      <c r="I1" s="70" t="s">
        <v>597</v>
      </c>
      <c r="K1" s="101" t="s">
        <v>639</v>
      </c>
    </row>
    <row r="2" spans="1:13" x14ac:dyDescent="0.15">
      <c r="A2" s="224">
        <v>85</v>
      </c>
      <c r="B2" s="224">
        <v>1</v>
      </c>
      <c r="C2" s="224">
        <v>0</v>
      </c>
      <c r="D2" s="224">
        <v>20</v>
      </c>
      <c r="E2" s="224">
        <v>0</v>
      </c>
      <c r="F2" s="71">
        <f>-1.9659-2.9509*C2+0.1161*D2+1.3012*E2</f>
        <v>0.35610000000000008</v>
      </c>
      <c r="G2" s="133">
        <f>1/(1+EXP(-F2))</f>
        <v>0.58809602727888055</v>
      </c>
      <c r="H2" s="71">
        <f>IF(G2&gt;50%,1,0)</f>
        <v>1</v>
      </c>
      <c r="I2" s="71">
        <f>IF(H2=B2,1,0)</f>
        <v>1</v>
      </c>
    </row>
    <row r="3" spans="1:13" x14ac:dyDescent="0.15">
      <c r="A3" s="71">
        <v>86</v>
      </c>
      <c r="B3" s="71">
        <v>1</v>
      </c>
      <c r="C3" s="71">
        <v>0</v>
      </c>
      <c r="D3" s="71">
        <v>34</v>
      </c>
      <c r="E3" s="71">
        <v>1</v>
      </c>
      <c r="F3" s="71">
        <f t="shared" ref="F3:F66" si="0">-1.9659-2.9509*C3+0.1161*D3+1.3012*E3</f>
        <v>3.2827000000000002</v>
      </c>
      <c r="G3" s="133">
        <f t="shared" ref="G3:G66" si="1">1/(1+EXP(-F3))</f>
        <v>0.963830526947143</v>
      </c>
      <c r="H3" s="71">
        <f t="shared" ref="H3:H66" si="2">IF(G3&gt;50%,1,0)</f>
        <v>1</v>
      </c>
      <c r="I3" s="71">
        <f t="shared" ref="I3:I66" si="3">IF(H3=B3,1,0)</f>
        <v>1</v>
      </c>
      <c r="K3" s="69" t="s">
        <v>644</v>
      </c>
    </row>
    <row r="4" spans="1:13" x14ac:dyDescent="0.15">
      <c r="A4" s="71">
        <v>87</v>
      </c>
      <c r="B4" s="71">
        <v>1</v>
      </c>
      <c r="C4" s="71">
        <v>0</v>
      </c>
      <c r="D4" s="71">
        <v>21</v>
      </c>
      <c r="E4" s="71">
        <v>1</v>
      </c>
      <c r="F4" s="71">
        <f t="shared" si="0"/>
        <v>1.7733999999999999</v>
      </c>
      <c r="G4" s="133">
        <f t="shared" si="1"/>
        <v>0.85487998488417949</v>
      </c>
      <c r="H4" s="71">
        <f t="shared" si="2"/>
        <v>1</v>
      </c>
      <c r="I4" s="71">
        <f t="shared" si="3"/>
        <v>1</v>
      </c>
      <c r="K4" s="133">
        <f>AVERAGE(I2:I181)</f>
        <v>0.82777777777777772</v>
      </c>
    </row>
    <row r="5" spans="1:13" x14ac:dyDescent="0.15">
      <c r="A5" s="71">
        <v>88</v>
      </c>
      <c r="B5" s="71">
        <v>1</v>
      </c>
      <c r="C5" s="71">
        <v>0</v>
      </c>
      <c r="D5" s="71">
        <v>22</v>
      </c>
      <c r="E5" s="71">
        <v>1</v>
      </c>
      <c r="F5" s="71">
        <f t="shared" si="0"/>
        <v>1.8894999999999997</v>
      </c>
      <c r="G5" s="133">
        <f t="shared" si="1"/>
        <v>0.86869851037006895</v>
      </c>
      <c r="H5" s="71">
        <f t="shared" si="2"/>
        <v>1</v>
      </c>
      <c r="I5" s="71">
        <f t="shared" si="3"/>
        <v>1</v>
      </c>
      <c r="M5" s="69" t="s">
        <v>649</v>
      </c>
    </row>
    <row r="6" spans="1:13" x14ac:dyDescent="0.15">
      <c r="A6" s="71">
        <v>89</v>
      </c>
      <c r="B6" s="71">
        <v>1</v>
      </c>
      <c r="C6" s="71">
        <v>0</v>
      </c>
      <c r="D6" s="71">
        <v>22</v>
      </c>
      <c r="E6" s="71">
        <v>1</v>
      </c>
      <c r="F6" s="71">
        <f t="shared" si="0"/>
        <v>1.8894999999999997</v>
      </c>
      <c r="G6" s="133">
        <f t="shared" si="1"/>
        <v>0.86869851037006895</v>
      </c>
      <c r="H6" s="71">
        <f t="shared" si="2"/>
        <v>1</v>
      </c>
      <c r="I6" s="71">
        <f t="shared" si="3"/>
        <v>1</v>
      </c>
      <c r="K6" s="69" t="s">
        <v>645</v>
      </c>
      <c r="L6" s="69" t="s">
        <v>646</v>
      </c>
    </row>
    <row r="7" spans="1:13" x14ac:dyDescent="0.15">
      <c r="A7" s="71">
        <v>91</v>
      </c>
      <c r="B7" s="71">
        <v>1</v>
      </c>
      <c r="C7" s="71">
        <v>0</v>
      </c>
      <c r="D7" s="71">
        <v>22</v>
      </c>
      <c r="E7" s="71">
        <v>1</v>
      </c>
      <c r="F7" s="71">
        <f t="shared" si="0"/>
        <v>1.8894999999999997</v>
      </c>
      <c r="G7" s="133">
        <f t="shared" si="1"/>
        <v>0.86869851037006895</v>
      </c>
      <c r="H7" s="71">
        <f t="shared" si="2"/>
        <v>1</v>
      </c>
      <c r="I7" s="71">
        <f t="shared" si="3"/>
        <v>1</v>
      </c>
    </row>
    <row r="8" spans="1:13" x14ac:dyDescent="0.15">
      <c r="A8" s="71">
        <v>92</v>
      </c>
      <c r="B8" s="71">
        <v>1</v>
      </c>
      <c r="C8" s="71">
        <v>0</v>
      </c>
      <c r="D8" s="71">
        <v>23</v>
      </c>
      <c r="E8" s="71">
        <v>0</v>
      </c>
      <c r="F8" s="71">
        <f t="shared" si="0"/>
        <v>0.70439999999999969</v>
      </c>
      <c r="G8" s="133">
        <f t="shared" si="1"/>
        <v>0.66916258585029431</v>
      </c>
      <c r="H8" s="71">
        <f t="shared" si="2"/>
        <v>1</v>
      </c>
      <c r="I8" s="71">
        <f t="shared" si="3"/>
        <v>1</v>
      </c>
    </row>
    <row r="9" spans="1:13" x14ac:dyDescent="0.15">
      <c r="A9" s="71">
        <v>93</v>
      </c>
      <c r="B9" s="71">
        <v>1</v>
      </c>
      <c r="C9" s="71">
        <v>0</v>
      </c>
      <c r="D9" s="71">
        <v>30</v>
      </c>
      <c r="E9" s="71">
        <v>1</v>
      </c>
      <c r="F9" s="71">
        <f t="shared" si="0"/>
        <v>2.8182999999999998</v>
      </c>
      <c r="G9" s="133">
        <f t="shared" si="1"/>
        <v>0.94365674779515318</v>
      </c>
      <c r="H9" s="71">
        <f t="shared" si="2"/>
        <v>1</v>
      </c>
      <c r="I9" s="71">
        <f t="shared" si="3"/>
        <v>1</v>
      </c>
    </row>
    <row r="10" spans="1:13" x14ac:dyDescent="0.15">
      <c r="A10" s="71">
        <v>94</v>
      </c>
      <c r="B10" s="71">
        <v>1</v>
      </c>
      <c r="C10" s="71">
        <v>0</v>
      </c>
      <c r="D10" s="71">
        <v>30</v>
      </c>
      <c r="E10" s="71">
        <v>1</v>
      </c>
      <c r="F10" s="71">
        <f t="shared" si="0"/>
        <v>2.8182999999999998</v>
      </c>
      <c r="G10" s="133">
        <f t="shared" si="1"/>
        <v>0.94365674779515318</v>
      </c>
      <c r="H10" s="71">
        <f t="shared" si="2"/>
        <v>1</v>
      </c>
      <c r="I10" s="71">
        <f t="shared" si="3"/>
        <v>1</v>
      </c>
      <c r="K10" s="69" t="s">
        <v>647</v>
      </c>
      <c r="L10" s="69" t="s">
        <v>648</v>
      </c>
    </row>
    <row r="11" spans="1:13" x14ac:dyDescent="0.15">
      <c r="A11" s="71">
        <v>95</v>
      </c>
      <c r="B11" s="71">
        <v>1</v>
      </c>
      <c r="C11" s="71">
        <v>0</v>
      </c>
      <c r="D11" s="71">
        <v>27</v>
      </c>
      <c r="E11" s="71">
        <v>1</v>
      </c>
      <c r="F11" s="71">
        <f t="shared" si="0"/>
        <v>2.4699999999999998</v>
      </c>
      <c r="G11" s="133">
        <f t="shared" si="1"/>
        <v>0.92201176487063363</v>
      </c>
      <c r="H11" s="71">
        <f t="shared" si="2"/>
        <v>1</v>
      </c>
      <c r="I11" s="71">
        <f t="shared" si="3"/>
        <v>1</v>
      </c>
    </row>
    <row r="12" spans="1:13" x14ac:dyDescent="0.15">
      <c r="A12" s="71">
        <v>96</v>
      </c>
      <c r="B12" s="71">
        <v>1</v>
      </c>
      <c r="C12" s="71">
        <v>0</v>
      </c>
      <c r="D12" s="71">
        <v>20</v>
      </c>
      <c r="E12" s="71">
        <v>1</v>
      </c>
      <c r="F12" s="71">
        <f t="shared" si="0"/>
        <v>1.6573</v>
      </c>
      <c r="G12" s="133">
        <f t="shared" si="1"/>
        <v>0.83987522714185903</v>
      </c>
      <c r="H12" s="71">
        <f t="shared" si="2"/>
        <v>1</v>
      </c>
      <c r="I12" s="71">
        <f t="shared" si="3"/>
        <v>1</v>
      </c>
    </row>
    <row r="13" spans="1:13" x14ac:dyDescent="0.15">
      <c r="A13" s="71">
        <v>97</v>
      </c>
      <c r="B13" s="71">
        <v>1</v>
      </c>
      <c r="C13" s="71">
        <v>0</v>
      </c>
      <c r="D13" s="71">
        <v>20</v>
      </c>
      <c r="E13" s="71">
        <v>1</v>
      </c>
      <c r="F13" s="71">
        <f t="shared" si="0"/>
        <v>1.6573</v>
      </c>
      <c r="G13" s="133">
        <f t="shared" si="1"/>
        <v>0.83987522714185903</v>
      </c>
      <c r="H13" s="71">
        <f t="shared" si="2"/>
        <v>1</v>
      </c>
      <c r="I13" s="71">
        <f t="shared" si="3"/>
        <v>1</v>
      </c>
    </row>
    <row r="14" spans="1:13" x14ac:dyDescent="0.15">
      <c r="A14" s="71">
        <v>98</v>
      </c>
      <c r="B14" s="71">
        <v>1</v>
      </c>
      <c r="C14" s="71">
        <v>1</v>
      </c>
      <c r="D14" s="71">
        <v>23</v>
      </c>
      <c r="E14" s="71">
        <v>1</v>
      </c>
      <c r="F14" s="71">
        <f t="shared" si="0"/>
        <v>-0.9453000000000007</v>
      </c>
      <c r="G14" s="133">
        <f t="shared" si="1"/>
        <v>0.27983101152147222</v>
      </c>
      <c r="H14" s="71">
        <f t="shared" si="2"/>
        <v>0</v>
      </c>
      <c r="I14" s="71">
        <f t="shared" si="3"/>
        <v>0</v>
      </c>
    </row>
    <row r="15" spans="1:13" x14ac:dyDescent="0.15">
      <c r="A15" s="71">
        <v>99</v>
      </c>
      <c r="B15" s="71">
        <v>1</v>
      </c>
      <c r="C15" s="71">
        <v>0</v>
      </c>
      <c r="D15" s="71">
        <v>31</v>
      </c>
      <c r="E15" s="71">
        <v>0</v>
      </c>
      <c r="F15" s="71">
        <f t="shared" si="0"/>
        <v>1.6332</v>
      </c>
      <c r="G15" s="133">
        <f t="shared" si="1"/>
        <v>0.83660753525565312</v>
      </c>
      <c r="H15" s="71">
        <f t="shared" si="2"/>
        <v>1</v>
      </c>
      <c r="I15" s="71">
        <f t="shared" si="3"/>
        <v>1</v>
      </c>
    </row>
    <row r="16" spans="1:13" x14ac:dyDescent="0.15">
      <c r="A16" s="71">
        <v>100</v>
      </c>
      <c r="B16" s="71">
        <v>1</v>
      </c>
      <c r="C16" s="71">
        <v>0</v>
      </c>
      <c r="D16" s="71">
        <v>30</v>
      </c>
      <c r="E16" s="71">
        <v>1</v>
      </c>
      <c r="F16" s="71">
        <f t="shared" si="0"/>
        <v>2.8182999999999998</v>
      </c>
      <c r="G16" s="133">
        <f t="shared" si="1"/>
        <v>0.94365674779515318</v>
      </c>
      <c r="H16" s="71">
        <f t="shared" si="2"/>
        <v>1</v>
      </c>
      <c r="I16" s="71">
        <f t="shared" si="3"/>
        <v>1</v>
      </c>
    </row>
    <row r="17" spans="1:9" x14ac:dyDescent="0.15">
      <c r="A17" s="71">
        <v>101</v>
      </c>
      <c r="B17" s="71">
        <v>1</v>
      </c>
      <c r="C17" s="71">
        <v>0</v>
      </c>
      <c r="D17" s="71">
        <v>39</v>
      </c>
      <c r="E17" s="71">
        <v>1</v>
      </c>
      <c r="F17" s="71">
        <f t="shared" si="0"/>
        <v>3.8632</v>
      </c>
      <c r="G17" s="133">
        <f t="shared" si="1"/>
        <v>0.97943126788250645</v>
      </c>
      <c r="H17" s="71">
        <f t="shared" si="2"/>
        <v>1</v>
      </c>
      <c r="I17" s="71">
        <f t="shared" si="3"/>
        <v>1</v>
      </c>
    </row>
    <row r="18" spans="1:9" x14ac:dyDescent="0.15">
      <c r="A18" s="71">
        <v>102</v>
      </c>
      <c r="B18" s="71">
        <v>1</v>
      </c>
      <c r="C18" s="71">
        <v>0</v>
      </c>
      <c r="D18" s="71">
        <v>38</v>
      </c>
      <c r="E18" s="71">
        <v>0</v>
      </c>
      <c r="F18" s="71">
        <f t="shared" si="0"/>
        <v>2.4458999999999995</v>
      </c>
      <c r="G18" s="133">
        <f t="shared" si="1"/>
        <v>0.92026110828458019</v>
      </c>
      <c r="H18" s="71">
        <f t="shared" si="2"/>
        <v>1</v>
      </c>
      <c r="I18" s="71">
        <f t="shared" si="3"/>
        <v>1</v>
      </c>
    </row>
    <row r="19" spans="1:9" x14ac:dyDescent="0.15">
      <c r="A19" s="71">
        <v>103</v>
      </c>
      <c r="B19" s="71">
        <v>1</v>
      </c>
      <c r="C19" s="71">
        <v>0</v>
      </c>
      <c r="D19" s="71">
        <v>26</v>
      </c>
      <c r="E19" s="71">
        <v>1</v>
      </c>
      <c r="F19" s="71">
        <f t="shared" si="0"/>
        <v>2.3538999999999994</v>
      </c>
      <c r="G19" s="133">
        <f t="shared" si="1"/>
        <v>0.91324372150740041</v>
      </c>
      <c r="H19" s="71">
        <f t="shared" si="2"/>
        <v>1</v>
      </c>
      <c r="I19" s="71">
        <f t="shared" si="3"/>
        <v>1</v>
      </c>
    </row>
    <row r="20" spans="1:9" x14ac:dyDescent="0.15">
      <c r="A20" s="71">
        <v>104</v>
      </c>
      <c r="B20" s="71">
        <v>1</v>
      </c>
      <c r="C20" s="71">
        <v>0</v>
      </c>
      <c r="D20" s="71">
        <v>21</v>
      </c>
      <c r="E20" s="71">
        <v>0</v>
      </c>
      <c r="F20" s="71">
        <f t="shared" si="0"/>
        <v>0.47219999999999995</v>
      </c>
      <c r="G20" s="133">
        <f t="shared" si="1"/>
        <v>0.61590433453071525</v>
      </c>
      <c r="H20" s="71">
        <f t="shared" si="2"/>
        <v>1</v>
      </c>
      <c r="I20" s="71">
        <f t="shared" si="3"/>
        <v>1</v>
      </c>
    </row>
    <row r="21" spans="1:9" x14ac:dyDescent="0.15">
      <c r="A21" s="71">
        <v>105</v>
      </c>
      <c r="B21" s="71">
        <v>1</v>
      </c>
      <c r="C21" s="71">
        <v>0</v>
      </c>
      <c r="D21" s="71">
        <v>29</v>
      </c>
      <c r="E21" s="71">
        <v>1</v>
      </c>
      <c r="F21" s="71">
        <f t="shared" si="0"/>
        <v>2.7021999999999995</v>
      </c>
      <c r="G21" s="133">
        <f t="shared" si="1"/>
        <v>0.93715633616445515</v>
      </c>
      <c r="H21" s="71">
        <f t="shared" si="2"/>
        <v>1</v>
      </c>
      <c r="I21" s="71">
        <f t="shared" si="3"/>
        <v>1</v>
      </c>
    </row>
    <row r="22" spans="1:9" x14ac:dyDescent="0.15">
      <c r="A22" s="71">
        <v>106</v>
      </c>
      <c r="B22" s="71">
        <v>1</v>
      </c>
      <c r="C22" s="71">
        <v>0</v>
      </c>
      <c r="D22" s="71">
        <v>33</v>
      </c>
      <c r="E22" s="71">
        <v>0</v>
      </c>
      <c r="F22" s="71">
        <f t="shared" si="0"/>
        <v>1.8653999999999997</v>
      </c>
      <c r="G22" s="133">
        <f t="shared" si="1"/>
        <v>0.86592512133929911</v>
      </c>
      <c r="H22" s="71">
        <f t="shared" si="2"/>
        <v>1</v>
      </c>
      <c r="I22" s="71">
        <f t="shared" si="3"/>
        <v>1</v>
      </c>
    </row>
    <row r="23" spans="1:9" x14ac:dyDescent="0.15">
      <c r="A23" s="71">
        <v>107</v>
      </c>
      <c r="B23" s="71">
        <v>1</v>
      </c>
      <c r="C23" s="71">
        <v>0</v>
      </c>
      <c r="D23" s="71">
        <v>32</v>
      </c>
      <c r="E23" s="71">
        <v>1</v>
      </c>
      <c r="F23" s="71">
        <f t="shared" si="0"/>
        <v>3.0504999999999995</v>
      </c>
      <c r="G23" s="133">
        <f t="shared" si="1"/>
        <v>0.95480410803560156</v>
      </c>
      <c r="H23" s="71">
        <f t="shared" si="2"/>
        <v>1</v>
      </c>
      <c r="I23" s="71">
        <f t="shared" si="3"/>
        <v>1</v>
      </c>
    </row>
    <row r="24" spans="1:9" x14ac:dyDescent="0.15">
      <c r="A24" s="71">
        <v>108</v>
      </c>
      <c r="B24" s="71">
        <v>1</v>
      </c>
      <c r="C24" s="71">
        <v>0</v>
      </c>
      <c r="D24" s="71">
        <v>37</v>
      </c>
      <c r="E24" s="71">
        <v>1</v>
      </c>
      <c r="F24" s="71">
        <f t="shared" si="0"/>
        <v>3.6310000000000002</v>
      </c>
      <c r="G24" s="133">
        <f t="shared" si="1"/>
        <v>0.97419391353256102</v>
      </c>
      <c r="H24" s="71">
        <f t="shared" si="2"/>
        <v>1</v>
      </c>
      <c r="I24" s="71">
        <f t="shared" si="3"/>
        <v>1</v>
      </c>
    </row>
    <row r="25" spans="1:9" x14ac:dyDescent="0.15">
      <c r="A25" s="71">
        <v>109</v>
      </c>
      <c r="B25" s="71">
        <v>1</v>
      </c>
      <c r="C25" s="71">
        <v>0</v>
      </c>
      <c r="D25" s="71">
        <v>29</v>
      </c>
      <c r="E25" s="71">
        <v>1</v>
      </c>
      <c r="F25" s="71">
        <f t="shared" si="0"/>
        <v>2.7021999999999995</v>
      </c>
      <c r="G25" s="133">
        <f t="shared" si="1"/>
        <v>0.93715633616445515</v>
      </c>
      <c r="H25" s="71">
        <f t="shared" si="2"/>
        <v>1</v>
      </c>
      <c r="I25" s="71">
        <f t="shared" si="3"/>
        <v>1</v>
      </c>
    </row>
    <row r="26" spans="1:9" x14ac:dyDescent="0.15">
      <c r="A26" s="71">
        <v>111</v>
      </c>
      <c r="B26" s="71">
        <v>1</v>
      </c>
      <c r="C26" s="71">
        <v>0</v>
      </c>
      <c r="D26" s="71">
        <v>26</v>
      </c>
      <c r="E26" s="71">
        <v>1</v>
      </c>
      <c r="F26" s="71">
        <f t="shared" si="0"/>
        <v>2.3538999999999994</v>
      </c>
      <c r="G26" s="133">
        <f t="shared" si="1"/>
        <v>0.91324372150740041</v>
      </c>
      <c r="H26" s="71">
        <f t="shared" si="2"/>
        <v>1</v>
      </c>
      <c r="I26" s="71">
        <f t="shared" si="3"/>
        <v>1</v>
      </c>
    </row>
    <row r="27" spans="1:9" x14ac:dyDescent="0.15">
      <c r="A27" s="71">
        <v>112</v>
      </c>
      <c r="B27" s="71">
        <v>1</v>
      </c>
      <c r="C27" s="71">
        <v>0</v>
      </c>
      <c r="D27" s="71">
        <v>29</v>
      </c>
      <c r="E27" s="71">
        <v>1</v>
      </c>
      <c r="F27" s="71">
        <f t="shared" si="0"/>
        <v>2.7021999999999995</v>
      </c>
      <c r="G27" s="133">
        <f t="shared" si="1"/>
        <v>0.93715633616445515</v>
      </c>
      <c r="H27" s="71">
        <f t="shared" si="2"/>
        <v>1</v>
      </c>
      <c r="I27" s="71">
        <f t="shared" si="3"/>
        <v>1</v>
      </c>
    </row>
    <row r="28" spans="1:9" x14ac:dyDescent="0.15">
      <c r="A28" s="71">
        <v>113</v>
      </c>
      <c r="B28" s="71">
        <v>1</v>
      </c>
      <c r="C28" s="71">
        <v>0</v>
      </c>
      <c r="D28" s="71">
        <v>24</v>
      </c>
      <c r="E28" s="71">
        <v>1</v>
      </c>
      <c r="F28" s="71">
        <f t="shared" si="0"/>
        <v>2.1216999999999997</v>
      </c>
      <c r="G28" s="133">
        <f t="shared" si="1"/>
        <v>0.89299448214711663</v>
      </c>
      <c r="H28" s="71">
        <f t="shared" si="2"/>
        <v>1</v>
      </c>
      <c r="I28" s="71">
        <f t="shared" si="3"/>
        <v>1</v>
      </c>
    </row>
    <row r="29" spans="1:9" x14ac:dyDescent="0.15">
      <c r="A29" s="71">
        <v>114</v>
      </c>
      <c r="B29" s="71">
        <v>1</v>
      </c>
      <c r="C29" s="71">
        <v>0</v>
      </c>
      <c r="D29" s="71">
        <v>30</v>
      </c>
      <c r="E29" s="71">
        <v>0</v>
      </c>
      <c r="F29" s="71">
        <f t="shared" si="0"/>
        <v>1.5170999999999997</v>
      </c>
      <c r="G29" s="133">
        <f t="shared" si="1"/>
        <v>0.82011104382429934</v>
      </c>
      <c r="H29" s="71">
        <f t="shared" si="2"/>
        <v>1</v>
      </c>
      <c r="I29" s="71">
        <f t="shared" si="3"/>
        <v>1</v>
      </c>
    </row>
    <row r="30" spans="1:9" x14ac:dyDescent="0.15">
      <c r="A30" s="71">
        <v>115</v>
      </c>
      <c r="B30" s="71">
        <v>1</v>
      </c>
      <c r="C30" s="71">
        <v>0</v>
      </c>
      <c r="D30" s="71">
        <v>27</v>
      </c>
      <c r="E30" s="71">
        <v>1</v>
      </c>
      <c r="F30" s="71">
        <f t="shared" si="0"/>
        <v>2.4699999999999998</v>
      </c>
      <c r="G30" s="133">
        <f t="shared" si="1"/>
        <v>0.92201176487063363</v>
      </c>
      <c r="H30" s="71">
        <f t="shared" si="2"/>
        <v>1</v>
      </c>
      <c r="I30" s="71">
        <f t="shared" si="3"/>
        <v>1</v>
      </c>
    </row>
    <row r="31" spans="1:9" x14ac:dyDescent="0.15">
      <c r="A31" s="71">
        <v>116</v>
      </c>
      <c r="B31" s="71">
        <v>1</v>
      </c>
      <c r="C31" s="71">
        <v>0</v>
      </c>
      <c r="D31" s="71">
        <v>18</v>
      </c>
      <c r="E31" s="71">
        <v>0</v>
      </c>
      <c r="F31" s="71">
        <f t="shared" si="0"/>
        <v>0.1238999999999999</v>
      </c>
      <c r="G31" s="133">
        <f t="shared" si="1"/>
        <v>0.5309354354244884</v>
      </c>
      <c r="H31" s="71">
        <f t="shared" si="2"/>
        <v>1</v>
      </c>
      <c r="I31" s="71">
        <f t="shared" si="3"/>
        <v>1</v>
      </c>
    </row>
    <row r="32" spans="1:9" x14ac:dyDescent="0.15">
      <c r="A32" s="71">
        <v>117</v>
      </c>
      <c r="B32" s="71">
        <v>1</v>
      </c>
      <c r="C32" s="71">
        <v>0</v>
      </c>
      <c r="D32" s="71">
        <v>18</v>
      </c>
      <c r="E32" s="71">
        <v>0</v>
      </c>
      <c r="F32" s="71">
        <f t="shared" si="0"/>
        <v>0.1238999999999999</v>
      </c>
      <c r="G32" s="133">
        <f t="shared" si="1"/>
        <v>0.5309354354244884</v>
      </c>
      <c r="H32" s="71">
        <f t="shared" si="2"/>
        <v>1</v>
      </c>
      <c r="I32" s="71">
        <f t="shared" si="3"/>
        <v>1</v>
      </c>
    </row>
    <row r="33" spans="1:12" x14ac:dyDescent="0.15">
      <c r="A33" s="71">
        <v>118</v>
      </c>
      <c r="B33" s="71">
        <v>1</v>
      </c>
      <c r="C33" s="71">
        <v>0</v>
      </c>
      <c r="D33" s="71">
        <v>25</v>
      </c>
      <c r="E33" s="71">
        <v>1</v>
      </c>
      <c r="F33" s="71">
        <f t="shared" si="0"/>
        <v>2.2378</v>
      </c>
      <c r="G33" s="133">
        <f t="shared" si="1"/>
        <v>0.90359298042707292</v>
      </c>
      <c r="H33" s="71">
        <f t="shared" si="2"/>
        <v>1</v>
      </c>
      <c r="I33" s="71">
        <f t="shared" si="3"/>
        <v>1</v>
      </c>
    </row>
    <row r="34" spans="1:12" x14ac:dyDescent="0.15">
      <c r="A34" s="71">
        <v>119</v>
      </c>
      <c r="B34" s="71">
        <v>1</v>
      </c>
      <c r="C34" s="71">
        <v>0</v>
      </c>
      <c r="D34" s="71">
        <v>36</v>
      </c>
      <c r="E34" s="71">
        <v>1</v>
      </c>
      <c r="F34" s="71">
        <f t="shared" si="0"/>
        <v>3.5148999999999999</v>
      </c>
      <c r="G34" s="133">
        <f t="shared" si="1"/>
        <v>0.97110875901031535</v>
      </c>
      <c r="H34" s="71">
        <f t="shared" si="2"/>
        <v>1</v>
      </c>
      <c r="I34" s="71">
        <f t="shared" si="3"/>
        <v>1</v>
      </c>
    </row>
    <row r="35" spans="1:12" ht="20" x14ac:dyDescent="0.2">
      <c r="A35" s="71">
        <v>120</v>
      </c>
      <c r="B35" s="71">
        <v>1</v>
      </c>
      <c r="C35" s="71">
        <v>0</v>
      </c>
      <c r="D35" s="71">
        <v>26</v>
      </c>
      <c r="E35" s="71">
        <v>1</v>
      </c>
      <c r="F35" s="71">
        <f t="shared" si="0"/>
        <v>2.3538999999999994</v>
      </c>
      <c r="G35" s="133">
        <f t="shared" si="1"/>
        <v>0.91324372150740041</v>
      </c>
      <c r="H35" s="71">
        <f t="shared" si="2"/>
        <v>1</v>
      </c>
      <c r="I35" s="71">
        <f t="shared" si="3"/>
        <v>1</v>
      </c>
      <c r="L35" s="101" t="s">
        <v>639</v>
      </c>
    </row>
    <row r="36" spans="1:12" x14ac:dyDescent="0.15">
      <c r="A36" s="71">
        <v>121</v>
      </c>
      <c r="B36" s="71">
        <v>1</v>
      </c>
      <c r="C36" s="71">
        <v>0</v>
      </c>
      <c r="D36" s="71">
        <v>26</v>
      </c>
      <c r="E36" s="71">
        <v>1</v>
      </c>
      <c r="F36" s="71">
        <f t="shared" si="0"/>
        <v>2.3538999999999994</v>
      </c>
      <c r="G36" s="133">
        <f t="shared" si="1"/>
        <v>0.91324372150740041</v>
      </c>
      <c r="H36" s="71">
        <f t="shared" si="2"/>
        <v>1</v>
      </c>
      <c r="I36" s="71">
        <f t="shared" si="3"/>
        <v>1</v>
      </c>
    </row>
    <row r="37" spans="1:12" x14ac:dyDescent="0.15">
      <c r="A37" s="71">
        <v>123</v>
      </c>
      <c r="B37" s="71">
        <v>1</v>
      </c>
      <c r="C37" s="71">
        <v>0</v>
      </c>
      <c r="D37" s="71">
        <v>30</v>
      </c>
      <c r="E37" s="71">
        <v>1</v>
      </c>
      <c r="F37" s="71">
        <f t="shared" si="0"/>
        <v>2.8182999999999998</v>
      </c>
      <c r="G37" s="133">
        <f t="shared" si="1"/>
        <v>0.94365674779515318</v>
      </c>
      <c r="H37" s="71">
        <f t="shared" si="2"/>
        <v>1</v>
      </c>
      <c r="I37" s="71">
        <f t="shared" si="3"/>
        <v>1</v>
      </c>
      <c r="L37" s="69" t="s">
        <v>640</v>
      </c>
    </row>
    <row r="38" spans="1:12" x14ac:dyDescent="0.15">
      <c r="A38" s="71">
        <v>124</v>
      </c>
      <c r="B38" s="71">
        <v>1</v>
      </c>
      <c r="C38" s="71">
        <v>0</v>
      </c>
      <c r="D38" s="71">
        <v>20</v>
      </c>
      <c r="E38" s="71">
        <v>1</v>
      </c>
      <c r="F38" s="71">
        <f t="shared" si="0"/>
        <v>1.6573</v>
      </c>
      <c r="G38" s="133">
        <f t="shared" si="1"/>
        <v>0.83987522714185903</v>
      </c>
      <c r="H38" s="71">
        <f t="shared" si="2"/>
        <v>1</v>
      </c>
      <c r="I38" s="71">
        <f t="shared" si="3"/>
        <v>1</v>
      </c>
      <c r="L38" s="69" t="s">
        <v>641</v>
      </c>
    </row>
    <row r="39" spans="1:12" x14ac:dyDescent="0.15">
      <c r="A39" s="71">
        <v>125</v>
      </c>
      <c r="B39" s="71">
        <v>1</v>
      </c>
      <c r="C39" s="71">
        <v>0</v>
      </c>
      <c r="D39" s="71">
        <v>28</v>
      </c>
      <c r="E39" s="71">
        <v>1</v>
      </c>
      <c r="F39" s="71">
        <f t="shared" si="0"/>
        <v>2.5861000000000001</v>
      </c>
      <c r="G39" s="133">
        <f t="shared" si="1"/>
        <v>0.9299616239751608</v>
      </c>
      <c r="H39" s="71">
        <f t="shared" si="2"/>
        <v>1</v>
      </c>
      <c r="I39" s="71">
        <f t="shared" si="3"/>
        <v>1</v>
      </c>
      <c r="L39" s="69" t="s">
        <v>642</v>
      </c>
    </row>
    <row r="40" spans="1:12" x14ac:dyDescent="0.15">
      <c r="A40" s="71">
        <v>126</v>
      </c>
      <c r="B40" s="71">
        <v>1</v>
      </c>
      <c r="C40" s="71">
        <v>0</v>
      </c>
      <c r="D40" s="71">
        <v>32</v>
      </c>
      <c r="E40" s="71">
        <v>1</v>
      </c>
      <c r="F40" s="71">
        <f t="shared" si="0"/>
        <v>3.0504999999999995</v>
      </c>
      <c r="G40" s="133">
        <f t="shared" si="1"/>
        <v>0.95480410803560156</v>
      </c>
      <c r="H40" s="71">
        <f t="shared" si="2"/>
        <v>1</v>
      </c>
      <c r="I40" s="71">
        <f t="shared" si="3"/>
        <v>1</v>
      </c>
    </row>
    <row r="41" spans="1:12" x14ac:dyDescent="0.15">
      <c r="A41" s="71">
        <v>127</v>
      </c>
      <c r="B41" s="71">
        <v>1</v>
      </c>
      <c r="C41" s="71">
        <v>0</v>
      </c>
      <c r="D41" s="71">
        <v>34</v>
      </c>
      <c r="E41" s="71">
        <v>1</v>
      </c>
      <c r="F41" s="71">
        <f t="shared" si="0"/>
        <v>3.2827000000000002</v>
      </c>
      <c r="G41" s="133">
        <f t="shared" si="1"/>
        <v>0.963830526947143</v>
      </c>
      <c r="H41" s="71">
        <f t="shared" si="2"/>
        <v>1</v>
      </c>
      <c r="I41" s="71">
        <f t="shared" si="3"/>
        <v>1</v>
      </c>
    </row>
    <row r="42" spans="1:12" x14ac:dyDescent="0.15">
      <c r="A42" s="71">
        <v>128</v>
      </c>
      <c r="B42" s="71">
        <v>1</v>
      </c>
      <c r="C42" s="71">
        <v>0</v>
      </c>
      <c r="D42" s="71">
        <v>22</v>
      </c>
      <c r="E42" s="71">
        <v>1</v>
      </c>
      <c r="F42" s="71">
        <f t="shared" si="0"/>
        <v>1.8894999999999997</v>
      </c>
      <c r="G42" s="133">
        <f t="shared" si="1"/>
        <v>0.86869851037006895</v>
      </c>
      <c r="H42" s="71">
        <f t="shared" si="2"/>
        <v>1</v>
      </c>
      <c r="I42" s="71">
        <f t="shared" si="3"/>
        <v>1</v>
      </c>
    </row>
    <row r="43" spans="1:12" x14ac:dyDescent="0.15">
      <c r="A43" s="71">
        <v>129</v>
      </c>
      <c r="B43" s="71">
        <v>1</v>
      </c>
      <c r="C43" s="71">
        <v>0</v>
      </c>
      <c r="D43" s="71">
        <v>20</v>
      </c>
      <c r="E43" s="71">
        <v>0</v>
      </c>
      <c r="F43" s="71">
        <f t="shared" si="0"/>
        <v>0.35610000000000008</v>
      </c>
      <c r="G43" s="133">
        <f t="shared" si="1"/>
        <v>0.58809602727888055</v>
      </c>
      <c r="H43" s="71">
        <f t="shared" si="2"/>
        <v>1</v>
      </c>
      <c r="I43" s="71">
        <f t="shared" si="3"/>
        <v>1</v>
      </c>
    </row>
    <row r="44" spans="1:12" x14ac:dyDescent="0.15">
      <c r="A44" s="71">
        <v>130</v>
      </c>
      <c r="B44" s="71">
        <v>1</v>
      </c>
      <c r="C44" s="71">
        <v>0</v>
      </c>
      <c r="D44" s="71">
        <v>24</v>
      </c>
      <c r="E44" s="71">
        <v>1</v>
      </c>
      <c r="F44" s="71">
        <f t="shared" si="0"/>
        <v>2.1216999999999997</v>
      </c>
      <c r="G44" s="133">
        <f t="shared" si="1"/>
        <v>0.89299448214711663</v>
      </c>
      <c r="H44" s="71">
        <f t="shared" si="2"/>
        <v>1</v>
      </c>
      <c r="I44" s="71">
        <f t="shared" si="3"/>
        <v>1</v>
      </c>
    </row>
    <row r="45" spans="1:12" x14ac:dyDescent="0.15">
      <c r="A45" s="71">
        <v>131</v>
      </c>
      <c r="B45" s="71">
        <v>1</v>
      </c>
      <c r="C45" s="71">
        <v>0</v>
      </c>
      <c r="D45" s="71">
        <v>27</v>
      </c>
      <c r="E45" s="71">
        <v>1</v>
      </c>
      <c r="F45" s="71">
        <f t="shared" si="0"/>
        <v>2.4699999999999998</v>
      </c>
      <c r="G45" s="133">
        <f t="shared" si="1"/>
        <v>0.92201176487063363</v>
      </c>
      <c r="H45" s="71">
        <f t="shared" si="2"/>
        <v>1</v>
      </c>
      <c r="I45" s="71">
        <f t="shared" si="3"/>
        <v>1</v>
      </c>
    </row>
    <row r="46" spans="1:12" x14ac:dyDescent="0.15">
      <c r="A46" s="71">
        <v>132</v>
      </c>
      <c r="B46" s="71">
        <v>1</v>
      </c>
      <c r="C46" s="71">
        <v>0</v>
      </c>
      <c r="D46" s="71">
        <v>22</v>
      </c>
      <c r="E46" s="71">
        <v>1</v>
      </c>
      <c r="F46" s="71">
        <f t="shared" si="0"/>
        <v>1.8894999999999997</v>
      </c>
      <c r="G46" s="133">
        <f t="shared" si="1"/>
        <v>0.86869851037006895</v>
      </c>
      <c r="H46" s="71">
        <f t="shared" si="2"/>
        <v>1</v>
      </c>
      <c r="I46" s="71">
        <f t="shared" si="3"/>
        <v>1</v>
      </c>
    </row>
    <row r="47" spans="1:12" x14ac:dyDescent="0.15">
      <c r="A47" s="71">
        <v>133</v>
      </c>
      <c r="B47" s="71">
        <v>1</v>
      </c>
      <c r="C47" s="71">
        <v>0</v>
      </c>
      <c r="D47" s="71">
        <v>28</v>
      </c>
      <c r="E47" s="71">
        <v>1</v>
      </c>
      <c r="F47" s="71">
        <f t="shared" si="0"/>
        <v>2.5861000000000001</v>
      </c>
      <c r="G47" s="133">
        <f t="shared" si="1"/>
        <v>0.9299616239751608</v>
      </c>
      <c r="H47" s="71">
        <f t="shared" si="2"/>
        <v>1</v>
      </c>
      <c r="I47" s="71">
        <f t="shared" si="3"/>
        <v>1</v>
      </c>
    </row>
    <row r="48" spans="1:12" x14ac:dyDescent="0.15">
      <c r="A48" s="71">
        <v>134</v>
      </c>
      <c r="B48" s="71">
        <v>1</v>
      </c>
      <c r="C48" s="71">
        <v>0</v>
      </c>
      <c r="D48" s="71">
        <v>33</v>
      </c>
      <c r="E48" s="71">
        <v>0</v>
      </c>
      <c r="F48" s="71">
        <f t="shared" si="0"/>
        <v>1.8653999999999997</v>
      </c>
      <c r="G48" s="133">
        <f t="shared" si="1"/>
        <v>0.86592512133929911</v>
      </c>
      <c r="H48" s="71">
        <f t="shared" si="2"/>
        <v>1</v>
      </c>
      <c r="I48" s="71">
        <f t="shared" si="3"/>
        <v>1</v>
      </c>
    </row>
    <row r="49" spans="1:9" x14ac:dyDescent="0.15">
      <c r="A49" s="71">
        <v>135</v>
      </c>
      <c r="B49" s="71">
        <v>1</v>
      </c>
      <c r="C49" s="71">
        <v>0</v>
      </c>
      <c r="D49" s="71">
        <v>20</v>
      </c>
      <c r="E49" s="71">
        <v>1</v>
      </c>
      <c r="F49" s="71">
        <f t="shared" si="0"/>
        <v>1.6573</v>
      </c>
      <c r="G49" s="133">
        <f t="shared" si="1"/>
        <v>0.83987522714185903</v>
      </c>
      <c r="H49" s="71">
        <f t="shared" si="2"/>
        <v>1</v>
      </c>
      <c r="I49" s="71">
        <f t="shared" si="3"/>
        <v>1</v>
      </c>
    </row>
    <row r="50" spans="1:9" x14ac:dyDescent="0.15">
      <c r="A50" s="71">
        <v>136</v>
      </c>
      <c r="B50" s="71">
        <v>1</v>
      </c>
      <c r="C50" s="71">
        <v>0</v>
      </c>
      <c r="D50" s="71">
        <v>25</v>
      </c>
      <c r="E50" s="71">
        <v>1</v>
      </c>
      <c r="F50" s="71">
        <f t="shared" si="0"/>
        <v>2.2378</v>
      </c>
      <c r="G50" s="133">
        <f t="shared" si="1"/>
        <v>0.90359298042707292</v>
      </c>
      <c r="H50" s="71">
        <f t="shared" si="2"/>
        <v>1</v>
      </c>
      <c r="I50" s="71">
        <f t="shared" si="3"/>
        <v>1</v>
      </c>
    </row>
    <row r="51" spans="1:9" x14ac:dyDescent="0.15">
      <c r="A51" s="71">
        <v>137</v>
      </c>
      <c r="B51" s="71">
        <v>1</v>
      </c>
      <c r="C51" s="71">
        <v>0</v>
      </c>
      <c r="D51" s="71">
        <v>23</v>
      </c>
      <c r="E51" s="71">
        <v>1</v>
      </c>
      <c r="F51" s="71">
        <f t="shared" si="0"/>
        <v>2.0055999999999994</v>
      </c>
      <c r="G51" s="133">
        <f t="shared" si="1"/>
        <v>0.88138378938213557</v>
      </c>
      <c r="H51" s="71">
        <f t="shared" si="2"/>
        <v>1</v>
      </c>
      <c r="I51" s="71">
        <f t="shared" si="3"/>
        <v>1</v>
      </c>
    </row>
    <row r="52" spans="1:9" x14ac:dyDescent="0.15">
      <c r="A52" s="71">
        <v>138</v>
      </c>
      <c r="B52" s="71">
        <v>1</v>
      </c>
      <c r="C52" s="71">
        <v>1</v>
      </c>
      <c r="D52" s="71">
        <v>23</v>
      </c>
      <c r="E52" s="71">
        <v>0</v>
      </c>
      <c r="F52" s="71">
        <f t="shared" si="0"/>
        <v>-2.2465000000000006</v>
      </c>
      <c r="G52" s="133">
        <f t="shared" si="1"/>
        <v>9.5651795579980506E-2</v>
      </c>
      <c r="H52" s="71">
        <f t="shared" si="2"/>
        <v>0</v>
      </c>
      <c r="I52" s="71">
        <f t="shared" si="3"/>
        <v>0</v>
      </c>
    </row>
    <row r="53" spans="1:9" x14ac:dyDescent="0.15">
      <c r="A53" s="71">
        <v>139</v>
      </c>
      <c r="B53" s="71">
        <v>1</v>
      </c>
      <c r="C53" s="71">
        <v>0</v>
      </c>
      <c r="D53" s="71">
        <v>24</v>
      </c>
      <c r="E53" s="71">
        <v>0</v>
      </c>
      <c r="F53" s="71">
        <f t="shared" si="0"/>
        <v>0.82050000000000001</v>
      </c>
      <c r="G53" s="133">
        <f t="shared" si="1"/>
        <v>0.69434246592116544</v>
      </c>
      <c r="H53" s="71">
        <f t="shared" si="2"/>
        <v>1</v>
      </c>
      <c r="I53" s="71">
        <f t="shared" si="3"/>
        <v>1</v>
      </c>
    </row>
    <row r="54" spans="1:9" x14ac:dyDescent="0.15">
      <c r="A54" s="71">
        <v>140</v>
      </c>
      <c r="B54" s="71">
        <v>1</v>
      </c>
      <c r="C54" s="71">
        <v>0</v>
      </c>
      <c r="D54" s="71">
        <v>23</v>
      </c>
      <c r="E54" s="71">
        <v>1</v>
      </c>
      <c r="F54" s="71">
        <f t="shared" si="0"/>
        <v>2.0055999999999994</v>
      </c>
      <c r="G54" s="133">
        <f t="shared" si="1"/>
        <v>0.88138378938213557</v>
      </c>
      <c r="H54" s="71">
        <f t="shared" si="2"/>
        <v>1</v>
      </c>
      <c r="I54" s="71">
        <f t="shared" si="3"/>
        <v>1</v>
      </c>
    </row>
    <row r="55" spans="1:9" x14ac:dyDescent="0.15">
      <c r="A55" s="71">
        <v>141</v>
      </c>
      <c r="B55" s="71">
        <v>1</v>
      </c>
      <c r="C55" s="71">
        <v>0</v>
      </c>
      <c r="D55" s="71">
        <v>32</v>
      </c>
      <c r="E55" s="71">
        <v>1</v>
      </c>
      <c r="F55" s="71">
        <f t="shared" si="0"/>
        <v>3.0504999999999995</v>
      </c>
      <c r="G55" s="133">
        <f t="shared" si="1"/>
        <v>0.95480410803560156</v>
      </c>
      <c r="H55" s="71">
        <f t="shared" si="2"/>
        <v>1</v>
      </c>
      <c r="I55" s="71">
        <f t="shared" si="3"/>
        <v>1</v>
      </c>
    </row>
    <row r="56" spans="1:9" x14ac:dyDescent="0.15">
      <c r="A56" s="71">
        <v>142</v>
      </c>
      <c r="B56" s="71">
        <v>1</v>
      </c>
      <c r="C56" s="71">
        <v>0</v>
      </c>
      <c r="D56" s="71">
        <v>20</v>
      </c>
      <c r="E56" s="71">
        <v>0</v>
      </c>
      <c r="F56" s="71">
        <f t="shared" si="0"/>
        <v>0.35610000000000008</v>
      </c>
      <c r="G56" s="133">
        <f t="shared" si="1"/>
        <v>0.58809602727888055</v>
      </c>
      <c r="H56" s="71">
        <f t="shared" si="2"/>
        <v>1</v>
      </c>
      <c r="I56" s="71">
        <f t="shared" si="3"/>
        <v>1</v>
      </c>
    </row>
    <row r="57" spans="1:9" x14ac:dyDescent="0.15">
      <c r="A57" s="71">
        <v>143</v>
      </c>
      <c r="B57" s="71">
        <v>1</v>
      </c>
      <c r="C57" s="71">
        <v>0</v>
      </c>
      <c r="D57" s="71">
        <v>33</v>
      </c>
      <c r="E57" s="71">
        <v>0</v>
      </c>
      <c r="F57" s="71">
        <f t="shared" si="0"/>
        <v>1.8653999999999997</v>
      </c>
      <c r="G57" s="133">
        <f t="shared" si="1"/>
        <v>0.86592512133929911</v>
      </c>
      <c r="H57" s="71">
        <f t="shared" si="2"/>
        <v>1</v>
      </c>
      <c r="I57" s="71">
        <f t="shared" si="3"/>
        <v>1</v>
      </c>
    </row>
    <row r="58" spans="1:9" x14ac:dyDescent="0.15">
      <c r="A58" s="71">
        <v>144</v>
      </c>
      <c r="B58" s="71">
        <v>1</v>
      </c>
      <c r="C58" s="71">
        <v>0</v>
      </c>
      <c r="D58" s="71">
        <v>22</v>
      </c>
      <c r="E58" s="71">
        <v>1</v>
      </c>
      <c r="F58" s="71">
        <f t="shared" si="0"/>
        <v>1.8894999999999997</v>
      </c>
      <c r="G58" s="133">
        <f t="shared" si="1"/>
        <v>0.86869851037006895</v>
      </c>
      <c r="H58" s="71">
        <f t="shared" si="2"/>
        <v>1</v>
      </c>
      <c r="I58" s="71">
        <f t="shared" si="3"/>
        <v>1</v>
      </c>
    </row>
    <row r="59" spans="1:9" x14ac:dyDescent="0.15">
      <c r="A59" s="71">
        <v>145</v>
      </c>
      <c r="B59" s="71">
        <v>1</v>
      </c>
      <c r="C59" s="71">
        <v>0</v>
      </c>
      <c r="D59" s="71">
        <v>31</v>
      </c>
      <c r="E59" s="71">
        <v>0</v>
      </c>
      <c r="F59" s="71">
        <f t="shared" si="0"/>
        <v>1.6332</v>
      </c>
      <c r="G59" s="133">
        <f t="shared" si="1"/>
        <v>0.83660753525565312</v>
      </c>
      <c r="H59" s="71">
        <f t="shared" si="2"/>
        <v>1</v>
      </c>
      <c r="I59" s="71">
        <f t="shared" si="3"/>
        <v>1</v>
      </c>
    </row>
    <row r="60" spans="1:9" x14ac:dyDescent="0.15">
      <c r="A60" s="71">
        <v>146</v>
      </c>
      <c r="B60" s="71">
        <v>1</v>
      </c>
      <c r="C60" s="71">
        <v>0</v>
      </c>
      <c r="D60" s="71">
        <v>21</v>
      </c>
      <c r="E60" s="71">
        <v>1</v>
      </c>
      <c r="F60" s="71">
        <f t="shared" si="0"/>
        <v>1.7733999999999999</v>
      </c>
      <c r="G60" s="133">
        <f t="shared" si="1"/>
        <v>0.85487998488417949</v>
      </c>
      <c r="H60" s="71">
        <f t="shared" si="2"/>
        <v>1</v>
      </c>
      <c r="I60" s="71">
        <f t="shared" si="3"/>
        <v>1</v>
      </c>
    </row>
    <row r="61" spans="1:9" x14ac:dyDescent="0.15">
      <c r="A61" s="71">
        <v>147</v>
      </c>
      <c r="B61" s="71">
        <v>1</v>
      </c>
      <c r="C61" s="71">
        <v>0</v>
      </c>
      <c r="D61" s="71">
        <v>18</v>
      </c>
      <c r="E61" s="71">
        <v>1</v>
      </c>
      <c r="F61" s="71">
        <f t="shared" si="0"/>
        <v>1.4250999999999998</v>
      </c>
      <c r="G61" s="133">
        <f t="shared" si="1"/>
        <v>0.80613669068723459</v>
      </c>
      <c r="H61" s="71">
        <f t="shared" si="2"/>
        <v>1</v>
      </c>
      <c r="I61" s="71">
        <f t="shared" si="3"/>
        <v>1</v>
      </c>
    </row>
    <row r="62" spans="1:9" x14ac:dyDescent="0.15">
      <c r="A62" s="71">
        <v>148</v>
      </c>
      <c r="B62" s="71">
        <v>1</v>
      </c>
      <c r="C62" s="71">
        <v>0</v>
      </c>
      <c r="D62" s="71">
        <v>18</v>
      </c>
      <c r="E62" s="71">
        <v>1</v>
      </c>
      <c r="F62" s="71">
        <f t="shared" si="0"/>
        <v>1.4250999999999998</v>
      </c>
      <c r="G62" s="133">
        <f t="shared" si="1"/>
        <v>0.80613669068723459</v>
      </c>
      <c r="H62" s="71">
        <f t="shared" si="2"/>
        <v>1</v>
      </c>
      <c r="I62" s="71">
        <f t="shared" si="3"/>
        <v>1</v>
      </c>
    </row>
    <row r="63" spans="1:9" x14ac:dyDescent="0.15">
      <c r="A63" s="71">
        <v>149</v>
      </c>
      <c r="B63" s="71">
        <v>1</v>
      </c>
      <c r="C63" s="71">
        <v>0</v>
      </c>
      <c r="D63" s="71">
        <v>24</v>
      </c>
      <c r="E63" s="71">
        <v>1</v>
      </c>
      <c r="F63" s="71">
        <f t="shared" si="0"/>
        <v>2.1216999999999997</v>
      </c>
      <c r="G63" s="133">
        <f t="shared" si="1"/>
        <v>0.89299448214711663</v>
      </c>
      <c r="H63" s="71">
        <f t="shared" si="2"/>
        <v>1</v>
      </c>
      <c r="I63" s="71">
        <f t="shared" si="3"/>
        <v>1</v>
      </c>
    </row>
    <row r="64" spans="1:9" x14ac:dyDescent="0.15">
      <c r="A64" s="71">
        <v>150</v>
      </c>
      <c r="B64" s="71">
        <v>1</v>
      </c>
      <c r="C64" s="71">
        <v>0</v>
      </c>
      <c r="D64" s="71">
        <v>25</v>
      </c>
      <c r="E64" s="71">
        <v>0</v>
      </c>
      <c r="F64" s="71">
        <f t="shared" si="0"/>
        <v>0.93659999999999988</v>
      </c>
      <c r="G64" s="133">
        <f t="shared" si="1"/>
        <v>0.71841236192897051</v>
      </c>
      <c r="H64" s="71">
        <f t="shared" si="2"/>
        <v>1</v>
      </c>
      <c r="I64" s="71">
        <f t="shared" si="3"/>
        <v>1</v>
      </c>
    </row>
    <row r="65" spans="1:9" x14ac:dyDescent="0.15">
      <c r="A65" s="71">
        <v>151</v>
      </c>
      <c r="B65" s="71">
        <v>1</v>
      </c>
      <c r="C65" s="71">
        <v>0</v>
      </c>
      <c r="D65" s="71">
        <v>29</v>
      </c>
      <c r="E65" s="71">
        <v>0</v>
      </c>
      <c r="F65" s="71">
        <f t="shared" si="0"/>
        <v>1.4009999999999998</v>
      </c>
      <c r="G65" s="133">
        <f t="shared" si="1"/>
        <v>0.80234252550532814</v>
      </c>
      <c r="H65" s="71">
        <f t="shared" si="2"/>
        <v>1</v>
      </c>
      <c r="I65" s="71">
        <f t="shared" si="3"/>
        <v>1</v>
      </c>
    </row>
    <row r="66" spans="1:9" x14ac:dyDescent="0.15">
      <c r="A66" s="71">
        <v>154</v>
      </c>
      <c r="B66" s="71">
        <v>1</v>
      </c>
      <c r="C66" s="71">
        <v>0</v>
      </c>
      <c r="D66" s="71">
        <v>27</v>
      </c>
      <c r="E66" s="71">
        <v>1</v>
      </c>
      <c r="F66" s="71">
        <f t="shared" si="0"/>
        <v>2.4699999999999998</v>
      </c>
      <c r="G66" s="133">
        <f t="shared" si="1"/>
        <v>0.92201176487063363</v>
      </c>
      <c r="H66" s="71">
        <f t="shared" si="2"/>
        <v>1</v>
      </c>
      <c r="I66" s="71">
        <f t="shared" si="3"/>
        <v>1</v>
      </c>
    </row>
    <row r="67" spans="1:9" x14ac:dyDescent="0.15">
      <c r="A67" s="71">
        <v>155</v>
      </c>
      <c r="B67" s="71">
        <v>1</v>
      </c>
      <c r="C67" s="71">
        <v>0</v>
      </c>
      <c r="D67" s="71">
        <v>21</v>
      </c>
      <c r="E67" s="71">
        <v>0</v>
      </c>
      <c r="F67" s="71">
        <f t="shared" ref="F67:F130" si="4">-1.9659-2.9509*C67+0.1161*D67+1.3012*E67</f>
        <v>0.47219999999999995</v>
      </c>
      <c r="G67" s="133">
        <f t="shared" ref="G67:G130" si="5">1/(1+EXP(-F67))</f>
        <v>0.61590433453071525</v>
      </c>
      <c r="H67" s="71">
        <f t="shared" ref="H67:H130" si="6">IF(G67&gt;50%,1,0)</f>
        <v>1</v>
      </c>
      <c r="I67" s="71">
        <f t="shared" ref="I67:I130" si="7">IF(H67=B67,1,0)</f>
        <v>1</v>
      </c>
    </row>
    <row r="68" spans="1:9" x14ac:dyDescent="0.15">
      <c r="A68" s="71">
        <v>156</v>
      </c>
      <c r="B68" s="71">
        <v>1</v>
      </c>
      <c r="C68" s="71">
        <v>0</v>
      </c>
      <c r="D68" s="71">
        <v>25</v>
      </c>
      <c r="E68" s="71">
        <v>0</v>
      </c>
      <c r="F68" s="71">
        <f t="shared" si="4"/>
        <v>0.93659999999999988</v>
      </c>
      <c r="G68" s="133">
        <f t="shared" si="5"/>
        <v>0.71841236192897051</v>
      </c>
      <c r="H68" s="71">
        <f t="shared" si="6"/>
        <v>1</v>
      </c>
      <c r="I68" s="71">
        <f t="shared" si="7"/>
        <v>1</v>
      </c>
    </row>
    <row r="69" spans="1:9" x14ac:dyDescent="0.15">
      <c r="A69" s="71">
        <v>159</v>
      </c>
      <c r="B69" s="71">
        <v>1</v>
      </c>
      <c r="C69" s="71">
        <v>0</v>
      </c>
      <c r="D69" s="71">
        <v>29</v>
      </c>
      <c r="E69" s="71">
        <v>1</v>
      </c>
      <c r="F69" s="71">
        <f t="shared" si="4"/>
        <v>2.7021999999999995</v>
      </c>
      <c r="G69" s="133">
        <f t="shared" si="5"/>
        <v>0.93715633616445515</v>
      </c>
      <c r="H69" s="71">
        <f t="shared" si="6"/>
        <v>1</v>
      </c>
      <c r="I69" s="71">
        <f t="shared" si="7"/>
        <v>1</v>
      </c>
    </row>
    <row r="70" spans="1:9" x14ac:dyDescent="0.15">
      <c r="A70" s="71">
        <v>160</v>
      </c>
      <c r="B70" s="71">
        <v>1</v>
      </c>
      <c r="C70" s="71">
        <v>0</v>
      </c>
      <c r="D70" s="71">
        <v>42</v>
      </c>
      <c r="E70" s="71">
        <v>0</v>
      </c>
      <c r="F70" s="71">
        <f t="shared" si="4"/>
        <v>2.9102999999999999</v>
      </c>
      <c r="G70" s="133">
        <f t="shared" si="5"/>
        <v>0.94835326031666456</v>
      </c>
      <c r="H70" s="71">
        <f t="shared" si="6"/>
        <v>1</v>
      </c>
      <c r="I70" s="71">
        <f t="shared" si="7"/>
        <v>1</v>
      </c>
    </row>
    <row r="71" spans="1:9" x14ac:dyDescent="0.15">
      <c r="A71" s="71">
        <v>161</v>
      </c>
      <c r="B71" s="71">
        <v>1</v>
      </c>
      <c r="C71" s="71">
        <v>0</v>
      </c>
      <c r="D71" s="71">
        <v>23</v>
      </c>
      <c r="E71" s="71">
        <v>0</v>
      </c>
      <c r="F71" s="71">
        <f t="shared" si="4"/>
        <v>0.70439999999999969</v>
      </c>
      <c r="G71" s="133">
        <f t="shared" si="5"/>
        <v>0.66916258585029431</v>
      </c>
      <c r="H71" s="71">
        <f t="shared" si="6"/>
        <v>1</v>
      </c>
      <c r="I71" s="71">
        <f t="shared" si="7"/>
        <v>1</v>
      </c>
    </row>
    <row r="72" spans="1:9" x14ac:dyDescent="0.15">
      <c r="A72" s="71">
        <v>162</v>
      </c>
      <c r="B72" s="71">
        <v>1</v>
      </c>
      <c r="C72" s="71">
        <v>0</v>
      </c>
      <c r="D72" s="71">
        <v>23</v>
      </c>
      <c r="E72" s="71">
        <v>1</v>
      </c>
      <c r="F72" s="71">
        <f t="shared" si="4"/>
        <v>2.0055999999999994</v>
      </c>
      <c r="G72" s="133">
        <f t="shared" si="5"/>
        <v>0.88138378938213557</v>
      </c>
      <c r="H72" s="71">
        <f t="shared" si="6"/>
        <v>1</v>
      </c>
      <c r="I72" s="71">
        <f t="shared" si="7"/>
        <v>1</v>
      </c>
    </row>
    <row r="73" spans="1:9" x14ac:dyDescent="0.15">
      <c r="A73" s="71">
        <v>163</v>
      </c>
      <c r="B73" s="71">
        <v>1</v>
      </c>
      <c r="C73" s="71">
        <v>0</v>
      </c>
      <c r="D73" s="71">
        <v>32</v>
      </c>
      <c r="E73" s="71">
        <v>1</v>
      </c>
      <c r="F73" s="71">
        <f t="shared" si="4"/>
        <v>3.0504999999999995</v>
      </c>
      <c r="G73" s="133">
        <f t="shared" si="5"/>
        <v>0.95480410803560156</v>
      </c>
      <c r="H73" s="71">
        <f t="shared" si="6"/>
        <v>1</v>
      </c>
      <c r="I73" s="71">
        <f t="shared" si="7"/>
        <v>1</v>
      </c>
    </row>
    <row r="74" spans="1:9" x14ac:dyDescent="0.15">
      <c r="A74" s="71">
        <v>164</v>
      </c>
      <c r="B74" s="71">
        <v>1</v>
      </c>
      <c r="C74" s="71">
        <v>0</v>
      </c>
      <c r="D74" s="71">
        <v>24</v>
      </c>
      <c r="E74" s="71">
        <v>1</v>
      </c>
      <c r="F74" s="71">
        <f t="shared" si="4"/>
        <v>2.1216999999999997</v>
      </c>
      <c r="G74" s="133">
        <f t="shared" si="5"/>
        <v>0.89299448214711663</v>
      </c>
      <c r="H74" s="71">
        <f t="shared" si="6"/>
        <v>1</v>
      </c>
      <c r="I74" s="71">
        <f t="shared" si="7"/>
        <v>1</v>
      </c>
    </row>
    <row r="75" spans="1:9" x14ac:dyDescent="0.15">
      <c r="A75" s="71">
        <v>166</v>
      </c>
      <c r="B75" s="71">
        <v>1</v>
      </c>
      <c r="C75" s="71">
        <v>0</v>
      </c>
      <c r="D75" s="71">
        <v>42</v>
      </c>
      <c r="E75" s="71">
        <v>0</v>
      </c>
      <c r="F75" s="71">
        <f t="shared" si="4"/>
        <v>2.9102999999999999</v>
      </c>
      <c r="G75" s="133">
        <f t="shared" si="5"/>
        <v>0.94835326031666456</v>
      </c>
      <c r="H75" s="71">
        <f t="shared" si="6"/>
        <v>1</v>
      </c>
      <c r="I75" s="71">
        <f t="shared" si="7"/>
        <v>1</v>
      </c>
    </row>
    <row r="76" spans="1:9" x14ac:dyDescent="0.15">
      <c r="A76" s="71">
        <v>167</v>
      </c>
      <c r="B76" s="71">
        <v>1</v>
      </c>
      <c r="C76" s="71">
        <v>0</v>
      </c>
      <c r="D76" s="71">
        <v>36</v>
      </c>
      <c r="E76" s="71">
        <v>1</v>
      </c>
      <c r="F76" s="71">
        <f t="shared" si="4"/>
        <v>3.5148999999999999</v>
      </c>
      <c r="G76" s="133">
        <f t="shared" si="5"/>
        <v>0.97110875901031535</v>
      </c>
      <c r="H76" s="71">
        <f t="shared" si="6"/>
        <v>1</v>
      </c>
      <c r="I76" s="71">
        <f t="shared" si="7"/>
        <v>1</v>
      </c>
    </row>
    <row r="77" spans="1:9" x14ac:dyDescent="0.15">
      <c r="A77" s="71">
        <v>168</v>
      </c>
      <c r="B77" s="71">
        <v>1</v>
      </c>
      <c r="C77" s="71">
        <v>0</v>
      </c>
      <c r="D77" s="71">
        <v>19</v>
      </c>
      <c r="E77" s="71">
        <v>0</v>
      </c>
      <c r="F77" s="71">
        <f t="shared" si="4"/>
        <v>0.23999999999999977</v>
      </c>
      <c r="G77" s="133">
        <f t="shared" si="5"/>
        <v>0.55971364926719291</v>
      </c>
      <c r="H77" s="71">
        <f t="shared" si="6"/>
        <v>1</v>
      </c>
      <c r="I77" s="71">
        <f t="shared" si="7"/>
        <v>1</v>
      </c>
    </row>
    <row r="78" spans="1:9" x14ac:dyDescent="0.15">
      <c r="A78" s="71">
        <v>169</v>
      </c>
      <c r="B78" s="71">
        <v>1</v>
      </c>
      <c r="C78" s="71">
        <v>0</v>
      </c>
      <c r="D78" s="71">
        <v>26</v>
      </c>
      <c r="E78" s="71">
        <v>0</v>
      </c>
      <c r="F78" s="71">
        <f t="shared" si="4"/>
        <v>1.0526999999999997</v>
      </c>
      <c r="G78" s="133">
        <f t="shared" si="5"/>
        <v>0.74129303613997088</v>
      </c>
      <c r="H78" s="71">
        <f t="shared" si="6"/>
        <v>1</v>
      </c>
      <c r="I78" s="71">
        <f t="shared" si="7"/>
        <v>1</v>
      </c>
    </row>
    <row r="79" spans="1:9" x14ac:dyDescent="0.15">
      <c r="A79" s="71">
        <v>170</v>
      </c>
      <c r="B79" s="71">
        <v>1</v>
      </c>
      <c r="C79" s="71">
        <v>0</v>
      </c>
      <c r="D79" s="71">
        <v>33</v>
      </c>
      <c r="E79" s="71">
        <v>1</v>
      </c>
      <c r="F79" s="71">
        <f t="shared" si="4"/>
        <v>3.1665999999999999</v>
      </c>
      <c r="G79" s="133">
        <f t="shared" si="5"/>
        <v>0.95955784815564371</v>
      </c>
      <c r="H79" s="71">
        <f t="shared" si="6"/>
        <v>1</v>
      </c>
      <c r="I79" s="71">
        <f t="shared" si="7"/>
        <v>1</v>
      </c>
    </row>
    <row r="80" spans="1:9" x14ac:dyDescent="0.15">
      <c r="A80" s="71">
        <v>172</v>
      </c>
      <c r="B80" s="71">
        <v>1</v>
      </c>
      <c r="C80" s="71">
        <v>0</v>
      </c>
      <c r="D80" s="71">
        <v>21</v>
      </c>
      <c r="E80" s="71">
        <v>1</v>
      </c>
      <c r="F80" s="71">
        <f t="shared" si="4"/>
        <v>1.7733999999999999</v>
      </c>
      <c r="G80" s="133">
        <f t="shared" si="5"/>
        <v>0.85487998488417949</v>
      </c>
      <c r="H80" s="71">
        <f t="shared" si="6"/>
        <v>1</v>
      </c>
      <c r="I80" s="71">
        <f t="shared" si="7"/>
        <v>1</v>
      </c>
    </row>
    <row r="81" spans="1:9" x14ac:dyDescent="0.15">
      <c r="A81" s="71">
        <v>173</v>
      </c>
      <c r="B81" s="71">
        <v>1</v>
      </c>
      <c r="C81" s="71">
        <v>0</v>
      </c>
      <c r="D81" s="71">
        <v>24</v>
      </c>
      <c r="E81" s="71">
        <v>0</v>
      </c>
      <c r="F81" s="71">
        <f t="shared" si="4"/>
        <v>0.82050000000000001</v>
      </c>
      <c r="G81" s="133">
        <f t="shared" si="5"/>
        <v>0.69434246592116544</v>
      </c>
      <c r="H81" s="71">
        <f t="shared" si="6"/>
        <v>1</v>
      </c>
      <c r="I81" s="71">
        <f t="shared" si="7"/>
        <v>1</v>
      </c>
    </row>
    <row r="82" spans="1:9" x14ac:dyDescent="0.15">
      <c r="A82" s="71">
        <v>174</v>
      </c>
      <c r="B82" s="71">
        <v>1</v>
      </c>
      <c r="C82" s="71">
        <v>0</v>
      </c>
      <c r="D82" s="71">
        <v>23</v>
      </c>
      <c r="E82" s="71">
        <v>1</v>
      </c>
      <c r="F82" s="71">
        <f t="shared" si="4"/>
        <v>2.0055999999999994</v>
      </c>
      <c r="G82" s="133">
        <f t="shared" si="5"/>
        <v>0.88138378938213557</v>
      </c>
      <c r="H82" s="71">
        <f t="shared" si="6"/>
        <v>1</v>
      </c>
      <c r="I82" s="71">
        <f t="shared" si="7"/>
        <v>1</v>
      </c>
    </row>
    <row r="83" spans="1:9" x14ac:dyDescent="0.15">
      <c r="A83" s="71">
        <v>175</v>
      </c>
      <c r="B83" s="71">
        <v>1</v>
      </c>
      <c r="C83" s="71">
        <v>0</v>
      </c>
      <c r="D83" s="71">
        <v>33</v>
      </c>
      <c r="E83" s="71">
        <v>0</v>
      </c>
      <c r="F83" s="71">
        <f t="shared" si="4"/>
        <v>1.8653999999999997</v>
      </c>
      <c r="G83" s="133">
        <f t="shared" si="5"/>
        <v>0.86592512133929911</v>
      </c>
      <c r="H83" s="71">
        <f t="shared" si="6"/>
        <v>1</v>
      </c>
      <c r="I83" s="71">
        <f t="shared" si="7"/>
        <v>1</v>
      </c>
    </row>
    <row r="84" spans="1:9" x14ac:dyDescent="0.15">
      <c r="A84" s="71">
        <v>176</v>
      </c>
      <c r="B84" s="71">
        <v>1</v>
      </c>
      <c r="C84" s="71">
        <v>0</v>
      </c>
      <c r="D84" s="71">
        <v>31</v>
      </c>
      <c r="E84" s="71">
        <v>0</v>
      </c>
      <c r="F84" s="71">
        <f t="shared" si="4"/>
        <v>1.6332</v>
      </c>
      <c r="G84" s="133">
        <f t="shared" si="5"/>
        <v>0.83660753525565312</v>
      </c>
      <c r="H84" s="71">
        <f t="shared" si="6"/>
        <v>1</v>
      </c>
      <c r="I84" s="71">
        <f t="shared" si="7"/>
        <v>1</v>
      </c>
    </row>
    <row r="85" spans="1:9" x14ac:dyDescent="0.15">
      <c r="A85" s="71">
        <v>177</v>
      </c>
      <c r="B85" s="71">
        <v>1</v>
      </c>
      <c r="C85" s="71">
        <v>0</v>
      </c>
      <c r="D85" s="71">
        <v>21</v>
      </c>
      <c r="E85" s="71">
        <v>0</v>
      </c>
      <c r="F85" s="71">
        <f t="shared" si="4"/>
        <v>0.47219999999999995</v>
      </c>
      <c r="G85" s="133">
        <f t="shared" si="5"/>
        <v>0.61590433453071525</v>
      </c>
      <c r="H85" s="71">
        <f t="shared" si="6"/>
        <v>1</v>
      </c>
      <c r="I85" s="71">
        <f t="shared" si="7"/>
        <v>1</v>
      </c>
    </row>
    <row r="86" spans="1:9" x14ac:dyDescent="0.15">
      <c r="A86" s="71">
        <v>179</v>
      </c>
      <c r="B86" s="71">
        <v>1</v>
      </c>
      <c r="C86" s="71">
        <v>0</v>
      </c>
      <c r="D86" s="71">
        <v>24</v>
      </c>
      <c r="E86" s="71">
        <v>0</v>
      </c>
      <c r="F86" s="71">
        <f t="shared" si="4"/>
        <v>0.82050000000000001</v>
      </c>
      <c r="G86" s="133">
        <f t="shared" si="5"/>
        <v>0.69434246592116544</v>
      </c>
      <c r="H86" s="71">
        <f t="shared" si="6"/>
        <v>1</v>
      </c>
      <c r="I86" s="71">
        <f t="shared" si="7"/>
        <v>1</v>
      </c>
    </row>
    <row r="87" spans="1:9" x14ac:dyDescent="0.15">
      <c r="A87" s="71">
        <v>180</v>
      </c>
      <c r="B87" s="71">
        <v>1</v>
      </c>
      <c r="C87" s="71">
        <v>0</v>
      </c>
      <c r="D87" s="71">
        <v>33</v>
      </c>
      <c r="E87" s="71">
        <v>1</v>
      </c>
      <c r="F87" s="71">
        <f t="shared" si="4"/>
        <v>3.1665999999999999</v>
      </c>
      <c r="G87" s="133">
        <f t="shared" si="5"/>
        <v>0.95955784815564371</v>
      </c>
      <c r="H87" s="71">
        <f t="shared" si="6"/>
        <v>1</v>
      </c>
      <c r="I87" s="71">
        <f t="shared" si="7"/>
        <v>1</v>
      </c>
    </row>
    <row r="88" spans="1:9" x14ac:dyDescent="0.15">
      <c r="A88" s="71">
        <v>181</v>
      </c>
      <c r="B88" s="71">
        <v>1</v>
      </c>
      <c r="C88" s="71">
        <v>0</v>
      </c>
      <c r="D88" s="71">
        <v>20</v>
      </c>
      <c r="E88" s="71">
        <v>0</v>
      </c>
      <c r="F88" s="71">
        <f t="shared" si="4"/>
        <v>0.35610000000000008</v>
      </c>
      <c r="G88" s="133">
        <f t="shared" si="5"/>
        <v>0.58809602727888055</v>
      </c>
      <c r="H88" s="71">
        <f t="shared" si="6"/>
        <v>1</v>
      </c>
      <c r="I88" s="71">
        <f t="shared" si="7"/>
        <v>1</v>
      </c>
    </row>
    <row r="89" spans="1:9" x14ac:dyDescent="0.15">
      <c r="A89" s="71">
        <v>182</v>
      </c>
      <c r="B89" s="71">
        <v>1</v>
      </c>
      <c r="C89" s="71">
        <v>0</v>
      </c>
      <c r="D89" s="71">
        <v>24</v>
      </c>
      <c r="E89" s="71">
        <v>0</v>
      </c>
      <c r="F89" s="71">
        <f t="shared" si="4"/>
        <v>0.82050000000000001</v>
      </c>
      <c r="G89" s="133">
        <f t="shared" si="5"/>
        <v>0.69434246592116544</v>
      </c>
      <c r="H89" s="71">
        <f t="shared" si="6"/>
        <v>1</v>
      </c>
      <c r="I89" s="71">
        <f t="shared" si="7"/>
        <v>1</v>
      </c>
    </row>
    <row r="90" spans="1:9" x14ac:dyDescent="0.15">
      <c r="A90" s="71">
        <v>183</v>
      </c>
      <c r="B90" s="71">
        <v>1</v>
      </c>
      <c r="C90" s="71">
        <v>0</v>
      </c>
      <c r="D90" s="71">
        <v>37</v>
      </c>
      <c r="E90" s="71">
        <v>0</v>
      </c>
      <c r="F90" s="71">
        <f t="shared" si="4"/>
        <v>2.3298000000000001</v>
      </c>
      <c r="G90" s="133">
        <f t="shared" si="5"/>
        <v>0.91131517410939866</v>
      </c>
      <c r="H90" s="71">
        <f t="shared" si="6"/>
        <v>1</v>
      </c>
      <c r="I90" s="71">
        <f t="shared" si="7"/>
        <v>1</v>
      </c>
    </row>
    <row r="91" spans="1:9" x14ac:dyDescent="0.15">
      <c r="A91" s="71">
        <v>184</v>
      </c>
      <c r="B91" s="71">
        <v>1</v>
      </c>
      <c r="C91" s="71">
        <v>0</v>
      </c>
      <c r="D91" s="71">
        <v>23</v>
      </c>
      <c r="E91" s="71">
        <v>0</v>
      </c>
      <c r="F91" s="71">
        <f t="shared" si="4"/>
        <v>0.70439999999999969</v>
      </c>
      <c r="G91" s="133">
        <f t="shared" si="5"/>
        <v>0.66916258585029431</v>
      </c>
      <c r="H91" s="71">
        <f t="shared" si="6"/>
        <v>1</v>
      </c>
      <c r="I91" s="71">
        <f t="shared" si="7"/>
        <v>1</v>
      </c>
    </row>
    <row r="92" spans="1:9" x14ac:dyDescent="0.15">
      <c r="A92" s="71">
        <v>185</v>
      </c>
      <c r="B92" s="71">
        <v>1</v>
      </c>
      <c r="C92" s="71">
        <v>0</v>
      </c>
      <c r="D92" s="71">
        <v>25</v>
      </c>
      <c r="E92" s="71">
        <v>0</v>
      </c>
      <c r="F92" s="71">
        <f t="shared" si="4"/>
        <v>0.93659999999999988</v>
      </c>
      <c r="G92" s="133">
        <f t="shared" si="5"/>
        <v>0.71841236192897051</v>
      </c>
      <c r="H92" s="71">
        <f t="shared" si="6"/>
        <v>1</v>
      </c>
      <c r="I92" s="71">
        <f t="shared" si="7"/>
        <v>1</v>
      </c>
    </row>
    <row r="93" spans="1:9" x14ac:dyDescent="0.15">
      <c r="A93" s="71">
        <v>186</v>
      </c>
      <c r="B93" s="71">
        <v>1</v>
      </c>
      <c r="C93" s="71">
        <v>0</v>
      </c>
      <c r="D93" s="71">
        <v>22</v>
      </c>
      <c r="E93" s="71">
        <v>0</v>
      </c>
      <c r="F93" s="71">
        <f t="shared" si="4"/>
        <v>0.58829999999999982</v>
      </c>
      <c r="G93" s="133">
        <f t="shared" si="5"/>
        <v>0.64297499176025519</v>
      </c>
      <c r="H93" s="71">
        <f t="shared" si="6"/>
        <v>1</v>
      </c>
      <c r="I93" s="71">
        <f t="shared" si="7"/>
        <v>1</v>
      </c>
    </row>
    <row r="94" spans="1:9" x14ac:dyDescent="0.15">
      <c r="A94" s="71">
        <v>187</v>
      </c>
      <c r="B94" s="71">
        <v>1</v>
      </c>
      <c r="C94" s="71">
        <v>1</v>
      </c>
      <c r="D94" s="71">
        <v>20</v>
      </c>
      <c r="E94" s="71">
        <v>1</v>
      </c>
      <c r="F94" s="71">
        <f t="shared" si="4"/>
        <v>-1.2936000000000003</v>
      </c>
      <c r="G94" s="133">
        <f t="shared" si="5"/>
        <v>0.21524409680210888</v>
      </c>
      <c r="H94" s="71">
        <f t="shared" si="6"/>
        <v>0</v>
      </c>
      <c r="I94" s="71">
        <f t="shared" si="7"/>
        <v>0</v>
      </c>
    </row>
    <row r="95" spans="1:9" x14ac:dyDescent="0.15">
      <c r="A95" s="71">
        <v>188</v>
      </c>
      <c r="B95" s="71">
        <v>1</v>
      </c>
      <c r="C95" s="71">
        <v>0</v>
      </c>
      <c r="D95" s="71">
        <v>26</v>
      </c>
      <c r="E95" s="71">
        <v>1</v>
      </c>
      <c r="F95" s="71">
        <f t="shared" si="4"/>
        <v>2.3538999999999994</v>
      </c>
      <c r="G95" s="133">
        <f t="shared" si="5"/>
        <v>0.91324372150740041</v>
      </c>
      <c r="H95" s="71">
        <f t="shared" si="6"/>
        <v>1</v>
      </c>
      <c r="I95" s="71">
        <f t="shared" si="7"/>
        <v>1</v>
      </c>
    </row>
    <row r="96" spans="1:9" x14ac:dyDescent="0.15">
      <c r="A96" s="71">
        <v>189</v>
      </c>
      <c r="B96" s="71">
        <v>1</v>
      </c>
      <c r="C96" s="71">
        <v>0</v>
      </c>
      <c r="D96" s="71">
        <v>45</v>
      </c>
      <c r="E96" s="71">
        <v>1</v>
      </c>
      <c r="F96" s="71">
        <f t="shared" si="4"/>
        <v>4.5598000000000001</v>
      </c>
      <c r="G96" s="133">
        <f t="shared" si="5"/>
        <v>0.98964421296067828</v>
      </c>
      <c r="H96" s="71">
        <f t="shared" si="6"/>
        <v>1</v>
      </c>
      <c r="I96" s="71">
        <f t="shared" si="7"/>
        <v>1</v>
      </c>
    </row>
    <row r="97" spans="1:9" x14ac:dyDescent="0.15">
      <c r="A97" s="71">
        <v>190</v>
      </c>
      <c r="B97" s="71">
        <v>1</v>
      </c>
      <c r="C97" s="71">
        <v>0</v>
      </c>
      <c r="D97" s="71">
        <v>30</v>
      </c>
      <c r="E97" s="71">
        <v>0</v>
      </c>
      <c r="F97" s="71">
        <f t="shared" si="4"/>
        <v>1.5170999999999997</v>
      </c>
      <c r="G97" s="133">
        <f t="shared" si="5"/>
        <v>0.82011104382429934</v>
      </c>
      <c r="H97" s="71">
        <f t="shared" si="6"/>
        <v>1</v>
      </c>
      <c r="I97" s="71">
        <f t="shared" si="7"/>
        <v>1</v>
      </c>
    </row>
    <row r="98" spans="1:9" x14ac:dyDescent="0.15">
      <c r="A98" s="71">
        <v>191</v>
      </c>
      <c r="B98" s="71">
        <v>1</v>
      </c>
      <c r="C98" s="71">
        <v>0</v>
      </c>
      <c r="D98" s="71">
        <v>30</v>
      </c>
      <c r="E98" s="71">
        <v>0</v>
      </c>
      <c r="F98" s="71">
        <f t="shared" si="4"/>
        <v>1.5170999999999997</v>
      </c>
      <c r="G98" s="133">
        <f t="shared" si="5"/>
        <v>0.82011104382429934</v>
      </c>
      <c r="H98" s="71">
        <f t="shared" si="6"/>
        <v>1</v>
      </c>
      <c r="I98" s="71">
        <f t="shared" si="7"/>
        <v>1</v>
      </c>
    </row>
    <row r="99" spans="1:9" x14ac:dyDescent="0.15">
      <c r="A99" s="71">
        <v>192</v>
      </c>
      <c r="B99" s="71">
        <v>1</v>
      </c>
      <c r="C99" s="71">
        <v>0</v>
      </c>
      <c r="D99" s="71">
        <v>20</v>
      </c>
      <c r="E99" s="71">
        <v>1</v>
      </c>
      <c r="F99" s="71">
        <f t="shared" si="4"/>
        <v>1.6573</v>
      </c>
      <c r="G99" s="133">
        <f t="shared" si="5"/>
        <v>0.83987522714185903</v>
      </c>
      <c r="H99" s="71">
        <f t="shared" si="6"/>
        <v>1</v>
      </c>
      <c r="I99" s="71">
        <f t="shared" si="7"/>
        <v>1</v>
      </c>
    </row>
    <row r="100" spans="1:9" x14ac:dyDescent="0.15">
      <c r="A100" s="71">
        <v>193</v>
      </c>
      <c r="B100" s="71">
        <v>1</v>
      </c>
      <c r="C100" s="71">
        <v>0</v>
      </c>
      <c r="D100" s="71">
        <v>20</v>
      </c>
      <c r="E100" s="71">
        <v>1</v>
      </c>
      <c r="F100" s="71">
        <f t="shared" si="4"/>
        <v>1.6573</v>
      </c>
      <c r="G100" s="133">
        <f t="shared" si="5"/>
        <v>0.83987522714185903</v>
      </c>
      <c r="H100" s="71">
        <f t="shared" si="6"/>
        <v>1</v>
      </c>
      <c r="I100" s="71">
        <f t="shared" si="7"/>
        <v>1</v>
      </c>
    </row>
    <row r="101" spans="1:9" x14ac:dyDescent="0.15">
      <c r="A101" s="71">
        <v>195</v>
      </c>
      <c r="B101" s="71">
        <v>1</v>
      </c>
      <c r="C101" s="71">
        <v>0</v>
      </c>
      <c r="D101" s="71">
        <v>31</v>
      </c>
      <c r="E101" s="71">
        <v>0</v>
      </c>
      <c r="F101" s="71">
        <f t="shared" si="4"/>
        <v>1.6332</v>
      </c>
      <c r="G101" s="133">
        <f t="shared" si="5"/>
        <v>0.83660753525565312</v>
      </c>
      <c r="H101" s="71">
        <f t="shared" si="6"/>
        <v>1</v>
      </c>
      <c r="I101" s="71">
        <f t="shared" si="7"/>
        <v>1</v>
      </c>
    </row>
    <row r="102" spans="1:9" x14ac:dyDescent="0.15">
      <c r="A102" s="71">
        <v>196</v>
      </c>
      <c r="B102" s="71">
        <v>1</v>
      </c>
      <c r="C102" s="71">
        <v>0</v>
      </c>
      <c r="D102" s="71">
        <v>25</v>
      </c>
      <c r="E102" s="71">
        <v>1</v>
      </c>
      <c r="F102" s="71">
        <f t="shared" si="4"/>
        <v>2.2378</v>
      </c>
      <c r="G102" s="133">
        <f t="shared" si="5"/>
        <v>0.90359298042707292</v>
      </c>
      <c r="H102" s="71">
        <f t="shared" si="6"/>
        <v>1</v>
      </c>
      <c r="I102" s="71">
        <f t="shared" si="7"/>
        <v>1</v>
      </c>
    </row>
    <row r="103" spans="1:9" x14ac:dyDescent="0.15">
      <c r="A103" s="71">
        <v>197</v>
      </c>
      <c r="B103" s="71">
        <v>1</v>
      </c>
      <c r="C103" s="71">
        <v>1</v>
      </c>
      <c r="D103" s="71">
        <v>25</v>
      </c>
      <c r="E103" s="71">
        <v>1</v>
      </c>
      <c r="F103" s="71">
        <f t="shared" si="4"/>
        <v>-0.71310000000000051</v>
      </c>
      <c r="G103" s="133">
        <f t="shared" si="5"/>
        <v>0.32891421570921819</v>
      </c>
      <c r="H103" s="71">
        <f t="shared" si="6"/>
        <v>0</v>
      </c>
      <c r="I103" s="71">
        <f t="shared" si="7"/>
        <v>0</v>
      </c>
    </row>
    <row r="104" spans="1:9" x14ac:dyDescent="0.15">
      <c r="A104" s="71">
        <v>199</v>
      </c>
      <c r="B104" s="71">
        <v>1</v>
      </c>
      <c r="C104" s="71">
        <v>0</v>
      </c>
      <c r="D104" s="71">
        <v>25</v>
      </c>
      <c r="E104" s="71">
        <v>0</v>
      </c>
      <c r="F104" s="71">
        <f t="shared" si="4"/>
        <v>0.93659999999999988</v>
      </c>
      <c r="G104" s="133">
        <f t="shared" si="5"/>
        <v>0.71841236192897051</v>
      </c>
      <c r="H104" s="71">
        <f t="shared" si="6"/>
        <v>1</v>
      </c>
      <c r="I104" s="71">
        <f t="shared" si="7"/>
        <v>1</v>
      </c>
    </row>
    <row r="105" spans="1:9" x14ac:dyDescent="0.15">
      <c r="A105" s="71">
        <v>200</v>
      </c>
      <c r="B105" s="71">
        <v>1</v>
      </c>
      <c r="C105" s="71">
        <v>0</v>
      </c>
      <c r="D105" s="71">
        <v>24</v>
      </c>
      <c r="E105" s="71">
        <v>0</v>
      </c>
      <c r="F105" s="71">
        <f t="shared" si="4"/>
        <v>0.82050000000000001</v>
      </c>
      <c r="G105" s="133">
        <f t="shared" si="5"/>
        <v>0.69434246592116544</v>
      </c>
      <c r="H105" s="71">
        <f t="shared" si="6"/>
        <v>1</v>
      </c>
      <c r="I105" s="71">
        <f t="shared" si="7"/>
        <v>1</v>
      </c>
    </row>
    <row r="106" spans="1:9" x14ac:dyDescent="0.15">
      <c r="A106" s="71">
        <v>201</v>
      </c>
      <c r="B106" s="71">
        <v>1</v>
      </c>
      <c r="C106" s="71">
        <v>0</v>
      </c>
      <c r="D106" s="71">
        <v>27</v>
      </c>
      <c r="E106" s="71">
        <v>0</v>
      </c>
      <c r="F106" s="71">
        <f t="shared" si="4"/>
        <v>1.1688000000000001</v>
      </c>
      <c r="G106" s="133">
        <f t="shared" si="5"/>
        <v>0.76292804159726169</v>
      </c>
      <c r="H106" s="71">
        <f t="shared" si="6"/>
        <v>1</v>
      </c>
      <c r="I106" s="71">
        <f t="shared" si="7"/>
        <v>1</v>
      </c>
    </row>
    <row r="107" spans="1:9" x14ac:dyDescent="0.15">
      <c r="A107" s="71">
        <v>202</v>
      </c>
      <c r="B107" s="71">
        <v>1</v>
      </c>
      <c r="C107" s="71">
        <v>1</v>
      </c>
      <c r="D107" s="71">
        <v>26</v>
      </c>
      <c r="E107" s="71">
        <v>0</v>
      </c>
      <c r="F107" s="71">
        <f t="shared" si="4"/>
        <v>-1.8982000000000006</v>
      </c>
      <c r="G107" s="133">
        <f t="shared" si="5"/>
        <v>0.13031233450567756</v>
      </c>
      <c r="H107" s="71">
        <f t="shared" si="6"/>
        <v>0</v>
      </c>
      <c r="I107" s="71">
        <f t="shared" si="7"/>
        <v>0</v>
      </c>
    </row>
    <row r="108" spans="1:9" x14ac:dyDescent="0.15">
      <c r="A108" s="71">
        <v>203</v>
      </c>
      <c r="B108" s="71">
        <v>1</v>
      </c>
      <c r="C108" s="71">
        <v>0</v>
      </c>
      <c r="D108" s="71">
        <v>29</v>
      </c>
      <c r="E108" s="71">
        <v>0</v>
      </c>
      <c r="F108" s="71">
        <f t="shared" si="4"/>
        <v>1.4009999999999998</v>
      </c>
      <c r="G108" s="133">
        <f t="shared" si="5"/>
        <v>0.80234252550532814</v>
      </c>
      <c r="H108" s="71">
        <f t="shared" si="6"/>
        <v>1</v>
      </c>
      <c r="I108" s="71">
        <f t="shared" si="7"/>
        <v>1</v>
      </c>
    </row>
    <row r="109" spans="1:9" x14ac:dyDescent="0.15">
      <c r="A109" s="71">
        <v>204</v>
      </c>
      <c r="B109" s="71">
        <v>1</v>
      </c>
      <c r="C109" s="71">
        <v>0</v>
      </c>
      <c r="D109" s="71">
        <v>23</v>
      </c>
      <c r="E109" s="71">
        <v>0</v>
      </c>
      <c r="F109" s="71">
        <f t="shared" si="4"/>
        <v>0.70439999999999969</v>
      </c>
      <c r="G109" s="133">
        <f t="shared" si="5"/>
        <v>0.66916258585029431</v>
      </c>
      <c r="H109" s="71">
        <f t="shared" si="6"/>
        <v>1</v>
      </c>
      <c r="I109" s="71">
        <f t="shared" si="7"/>
        <v>1</v>
      </c>
    </row>
    <row r="110" spans="1:9" x14ac:dyDescent="0.15">
      <c r="A110" s="71">
        <v>205</v>
      </c>
      <c r="B110" s="71">
        <v>1</v>
      </c>
      <c r="C110" s="71">
        <v>0</v>
      </c>
      <c r="D110" s="71">
        <v>19</v>
      </c>
      <c r="E110" s="71">
        <v>1</v>
      </c>
      <c r="F110" s="71">
        <f t="shared" si="4"/>
        <v>1.5411999999999997</v>
      </c>
      <c r="G110" s="133">
        <f t="shared" si="5"/>
        <v>0.82363910220004133</v>
      </c>
      <c r="H110" s="71">
        <f t="shared" si="6"/>
        <v>1</v>
      </c>
      <c r="I110" s="71">
        <f t="shared" si="7"/>
        <v>1</v>
      </c>
    </row>
    <row r="111" spans="1:9" x14ac:dyDescent="0.15">
      <c r="A111" s="71">
        <v>206</v>
      </c>
      <c r="B111" s="71">
        <v>1</v>
      </c>
      <c r="C111" s="71">
        <v>0</v>
      </c>
      <c r="D111" s="71">
        <v>25</v>
      </c>
      <c r="E111" s="71">
        <v>0</v>
      </c>
      <c r="F111" s="71">
        <f t="shared" si="4"/>
        <v>0.93659999999999988</v>
      </c>
      <c r="G111" s="133">
        <f t="shared" si="5"/>
        <v>0.71841236192897051</v>
      </c>
      <c r="H111" s="71">
        <f t="shared" si="6"/>
        <v>1</v>
      </c>
      <c r="I111" s="71">
        <f t="shared" si="7"/>
        <v>1</v>
      </c>
    </row>
    <row r="112" spans="1:9" x14ac:dyDescent="0.15">
      <c r="A112" s="71">
        <v>207</v>
      </c>
      <c r="B112" s="71">
        <v>1</v>
      </c>
      <c r="C112" s="71">
        <v>0</v>
      </c>
      <c r="D112" s="71">
        <v>33</v>
      </c>
      <c r="E112" s="71">
        <v>0</v>
      </c>
      <c r="F112" s="71">
        <f t="shared" si="4"/>
        <v>1.8653999999999997</v>
      </c>
      <c r="G112" s="133">
        <f t="shared" si="5"/>
        <v>0.86592512133929911</v>
      </c>
      <c r="H112" s="71">
        <f t="shared" si="6"/>
        <v>1</v>
      </c>
      <c r="I112" s="71">
        <f t="shared" si="7"/>
        <v>1</v>
      </c>
    </row>
    <row r="113" spans="1:9" x14ac:dyDescent="0.15">
      <c r="A113" s="71">
        <v>208</v>
      </c>
      <c r="B113" s="71">
        <v>1</v>
      </c>
      <c r="C113" s="71">
        <v>0</v>
      </c>
      <c r="D113" s="71">
        <v>35</v>
      </c>
      <c r="E113" s="71">
        <v>0</v>
      </c>
      <c r="F113" s="71">
        <f t="shared" si="4"/>
        <v>2.0975999999999995</v>
      </c>
      <c r="G113" s="133">
        <f t="shared" si="5"/>
        <v>0.89066969257571738</v>
      </c>
      <c r="H113" s="71">
        <f t="shared" si="6"/>
        <v>1</v>
      </c>
      <c r="I113" s="71">
        <f t="shared" si="7"/>
        <v>1</v>
      </c>
    </row>
    <row r="114" spans="1:9" x14ac:dyDescent="0.15">
      <c r="A114" s="71">
        <v>209</v>
      </c>
      <c r="B114" s="71">
        <v>1</v>
      </c>
      <c r="C114" s="71">
        <v>0</v>
      </c>
      <c r="D114" s="71">
        <v>30</v>
      </c>
      <c r="E114" s="71">
        <v>1</v>
      </c>
      <c r="F114" s="71">
        <f t="shared" si="4"/>
        <v>2.8182999999999998</v>
      </c>
      <c r="G114" s="133">
        <f t="shared" si="5"/>
        <v>0.94365674779515318</v>
      </c>
      <c r="H114" s="71">
        <f t="shared" si="6"/>
        <v>1</v>
      </c>
      <c r="I114" s="71">
        <f t="shared" si="7"/>
        <v>1</v>
      </c>
    </row>
    <row r="115" spans="1:9" x14ac:dyDescent="0.15">
      <c r="A115" s="71">
        <v>210</v>
      </c>
      <c r="B115" s="71">
        <v>1</v>
      </c>
      <c r="C115" s="71">
        <v>0</v>
      </c>
      <c r="D115" s="71">
        <v>34</v>
      </c>
      <c r="E115" s="71">
        <v>0</v>
      </c>
      <c r="F115" s="71">
        <f t="shared" si="4"/>
        <v>1.9815</v>
      </c>
      <c r="G115" s="133">
        <f t="shared" si="5"/>
        <v>0.878840972168906</v>
      </c>
      <c r="H115" s="71">
        <f t="shared" si="6"/>
        <v>1</v>
      </c>
      <c r="I115" s="71">
        <f t="shared" si="7"/>
        <v>1</v>
      </c>
    </row>
    <row r="116" spans="1:9" x14ac:dyDescent="0.15">
      <c r="A116" s="71">
        <v>211</v>
      </c>
      <c r="B116" s="71">
        <v>1</v>
      </c>
      <c r="C116" s="71">
        <v>0</v>
      </c>
      <c r="D116" s="71">
        <v>21</v>
      </c>
      <c r="E116" s="71">
        <v>1</v>
      </c>
      <c r="F116" s="71">
        <f t="shared" si="4"/>
        <v>1.7733999999999999</v>
      </c>
      <c r="G116" s="133">
        <f t="shared" si="5"/>
        <v>0.85487998488417949</v>
      </c>
      <c r="H116" s="71">
        <f t="shared" si="6"/>
        <v>1</v>
      </c>
      <c r="I116" s="71">
        <f t="shared" si="7"/>
        <v>1</v>
      </c>
    </row>
    <row r="117" spans="1:9" x14ac:dyDescent="0.15">
      <c r="A117" s="71">
        <v>212</v>
      </c>
      <c r="B117" s="71">
        <v>1</v>
      </c>
      <c r="C117" s="71">
        <v>0</v>
      </c>
      <c r="D117" s="71">
        <v>29</v>
      </c>
      <c r="E117" s="71">
        <v>1</v>
      </c>
      <c r="F117" s="71">
        <f t="shared" si="4"/>
        <v>2.7021999999999995</v>
      </c>
      <c r="G117" s="133">
        <f t="shared" si="5"/>
        <v>0.93715633616445515</v>
      </c>
      <c r="H117" s="71">
        <f t="shared" si="6"/>
        <v>1</v>
      </c>
      <c r="I117" s="71">
        <f t="shared" si="7"/>
        <v>1</v>
      </c>
    </row>
    <row r="118" spans="1:9" x14ac:dyDescent="0.15">
      <c r="A118" s="71">
        <v>213</v>
      </c>
      <c r="B118" s="71">
        <v>1</v>
      </c>
      <c r="C118" s="71">
        <v>0</v>
      </c>
      <c r="D118" s="71">
        <v>50</v>
      </c>
      <c r="E118" s="71">
        <v>1</v>
      </c>
      <c r="F118" s="71">
        <f t="shared" si="4"/>
        <v>5.1402999999999999</v>
      </c>
      <c r="G118" s="133">
        <f t="shared" si="5"/>
        <v>0.99417815963520029</v>
      </c>
      <c r="H118" s="71">
        <f t="shared" si="6"/>
        <v>1</v>
      </c>
      <c r="I118" s="71">
        <f t="shared" si="7"/>
        <v>1</v>
      </c>
    </row>
    <row r="119" spans="1:9" x14ac:dyDescent="0.15">
      <c r="A119" s="71">
        <v>214</v>
      </c>
      <c r="B119" s="71">
        <v>1</v>
      </c>
      <c r="C119" s="71">
        <v>0</v>
      </c>
      <c r="D119" s="71">
        <v>30</v>
      </c>
      <c r="E119" s="71">
        <v>1</v>
      </c>
      <c r="F119" s="71">
        <f t="shared" si="4"/>
        <v>2.8182999999999998</v>
      </c>
      <c r="G119" s="133">
        <f t="shared" si="5"/>
        <v>0.94365674779515318</v>
      </c>
      <c r="H119" s="71">
        <f t="shared" si="6"/>
        <v>1</v>
      </c>
      <c r="I119" s="71">
        <f t="shared" si="7"/>
        <v>1</v>
      </c>
    </row>
    <row r="120" spans="1:9" x14ac:dyDescent="0.15">
      <c r="A120" s="71">
        <v>215</v>
      </c>
      <c r="B120" s="71">
        <v>1</v>
      </c>
      <c r="C120" s="71">
        <v>0</v>
      </c>
      <c r="D120" s="71">
        <v>40</v>
      </c>
      <c r="E120" s="71">
        <v>1</v>
      </c>
      <c r="F120" s="71">
        <f t="shared" si="4"/>
        <v>3.9793000000000003</v>
      </c>
      <c r="G120" s="133">
        <f t="shared" si="5"/>
        <v>0.98164450055126429</v>
      </c>
      <c r="H120" s="71">
        <f t="shared" si="6"/>
        <v>1</v>
      </c>
      <c r="I120" s="71">
        <f t="shared" si="7"/>
        <v>1</v>
      </c>
    </row>
    <row r="121" spans="1:9" x14ac:dyDescent="0.15">
      <c r="A121" s="71">
        <v>216</v>
      </c>
      <c r="B121" s="71">
        <v>1</v>
      </c>
      <c r="C121" s="71">
        <v>0</v>
      </c>
      <c r="D121" s="71">
        <v>55</v>
      </c>
      <c r="E121" s="71">
        <v>1</v>
      </c>
      <c r="F121" s="71">
        <f t="shared" si="4"/>
        <v>5.7207999999999988</v>
      </c>
      <c r="G121" s="133">
        <f t="shared" si="5"/>
        <v>0.99673361604540878</v>
      </c>
      <c r="H121" s="71">
        <f t="shared" si="6"/>
        <v>1</v>
      </c>
      <c r="I121" s="71">
        <f t="shared" si="7"/>
        <v>1</v>
      </c>
    </row>
    <row r="122" spans="1:9" x14ac:dyDescent="0.15">
      <c r="A122" s="71">
        <v>217</v>
      </c>
      <c r="B122" s="71">
        <v>1</v>
      </c>
      <c r="C122" s="71">
        <v>0</v>
      </c>
      <c r="D122" s="71">
        <v>21</v>
      </c>
      <c r="E122" s="71">
        <v>1</v>
      </c>
      <c r="F122" s="71">
        <f t="shared" si="4"/>
        <v>1.7733999999999999</v>
      </c>
      <c r="G122" s="133">
        <f t="shared" si="5"/>
        <v>0.85487998488417949</v>
      </c>
      <c r="H122" s="71">
        <f t="shared" si="6"/>
        <v>1</v>
      </c>
      <c r="I122" s="71">
        <f t="shared" si="7"/>
        <v>1</v>
      </c>
    </row>
    <row r="123" spans="1:9" x14ac:dyDescent="0.15">
      <c r="A123" s="71">
        <v>218</v>
      </c>
      <c r="B123" s="71">
        <v>1</v>
      </c>
      <c r="C123" s="71">
        <v>0</v>
      </c>
      <c r="D123" s="71">
        <v>27</v>
      </c>
      <c r="E123" s="71">
        <v>1</v>
      </c>
      <c r="F123" s="71">
        <f t="shared" si="4"/>
        <v>2.4699999999999998</v>
      </c>
      <c r="G123" s="133">
        <f t="shared" si="5"/>
        <v>0.92201176487063363</v>
      </c>
      <c r="H123" s="71">
        <f t="shared" si="6"/>
        <v>1</v>
      </c>
      <c r="I123" s="71">
        <f t="shared" si="7"/>
        <v>1</v>
      </c>
    </row>
    <row r="124" spans="1:9" x14ac:dyDescent="0.15">
      <c r="A124" s="71">
        <v>219</v>
      </c>
      <c r="B124" s="71">
        <v>1</v>
      </c>
      <c r="C124" s="71">
        <v>0</v>
      </c>
      <c r="D124" s="71">
        <v>22</v>
      </c>
      <c r="E124" s="71">
        <v>1</v>
      </c>
      <c r="F124" s="71">
        <f t="shared" si="4"/>
        <v>1.8894999999999997</v>
      </c>
      <c r="G124" s="133">
        <f t="shared" si="5"/>
        <v>0.86869851037006895</v>
      </c>
      <c r="H124" s="71">
        <f t="shared" si="6"/>
        <v>1</v>
      </c>
      <c r="I124" s="71">
        <f t="shared" si="7"/>
        <v>1</v>
      </c>
    </row>
    <row r="125" spans="1:9" x14ac:dyDescent="0.15">
      <c r="A125" s="71">
        <v>220</v>
      </c>
      <c r="B125" s="71">
        <v>1</v>
      </c>
      <c r="C125" s="71">
        <v>0</v>
      </c>
      <c r="D125" s="71">
        <v>23</v>
      </c>
      <c r="E125" s="71">
        <v>1</v>
      </c>
      <c r="F125" s="71">
        <f t="shared" si="4"/>
        <v>2.0055999999999994</v>
      </c>
      <c r="G125" s="133">
        <f t="shared" si="5"/>
        <v>0.88138378938213557</v>
      </c>
      <c r="H125" s="71">
        <f t="shared" si="6"/>
        <v>1</v>
      </c>
      <c r="I125" s="71">
        <f t="shared" si="7"/>
        <v>1</v>
      </c>
    </row>
    <row r="126" spans="1:9" x14ac:dyDescent="0.15">
      <c r="A126" s="71">
        <v>221</v>
      </c>
      <c r="B126" s="71">
        <v>1</v>
      </c>
      <c r="C126" s="71">
        <v>0</v>
      </c>
      <c r="D126" s="71">
        <v>26</v>
      </c>
      <c r="E126" s="71">
        <v>1</v>
      </c>
      <c r="F126" s="71">
        <f t="shared" si="4"/>
        <v>2.3538999999999994</v>
      </c>
      <c r="G126" s="133">
        <f t="shared" si="5"/>
        <v>0.91324372150740041</v>
      </c>
      <c r="H126" s="71">
        <f t="shared" si="6"/>
        <v>1</v>
      </c>
      <c r="I126" s="71">
        <f t="shared" si="7"/>
        <v>1</v>
      </c>
    </row>
    <row r="127" spans="1:9" x14ac:dyDescent="0.15">
      <c r="A127" s="71">
        <v>222</v>
      </c>
      <c r="B127" s="71">
        <v>1</v>
      </c>
      <c r="C127" s="71">
        <v>0</v>
      </c>
      <c r="D127" s="71">
        <v>32</v>
      </c>
      <c r="E127" s="71">
        <v>1</v>
      </c>
      <c r="F127" s="71">
        <f t="shared" si="4"/>
        <v>3.0504999999999995</v>
      </c>
      <c r="G127" s="133">
        <f t="shared" si="5"/>
        <v>0.95480410803560156</v>
      </c>
      <c r="H127" s="71">
        <f t="shared" si="6"/>
        <v>1</v>
      </c>
      <c r="I127" s="71">
        <f t="shared" si="7"/>
        <v>1</v>
      </c>
    </row>
    <row r="128" spans="1:9" x14ac:dyDescent="0.15">
      <c r="A128" s="71">
        <v>223</v>
      </c>
      <c r="B128" s="71">
        <v>1</v>
      </c>
      <c r="C128" s="71">
        <v>0</v>
      </c>
      <c r="D128" s="71">
        <v>34</v>
      </c>
      <c r="E128" s="71">
        <v>0</v>
      </c>
      <c r="F128" s="71">
        <f t="shared" si="4"/>
        <v>1.9815</v>
      </c>
      <c r="G128" s="133">
        <f t="shared" si="5"/>
        <v>0.878840972168906</v>
      </c>
      <c r="H128" s="71">
        <f t="shared" si="6"/>
        <v>1</v>
      </c>
      <c r="I128" s="71">
        <f t="shared" si="7"/>
        <v>1</v>
      </c>
    </row>
    <row r="129" spans="1:9" x14ac:dyDescent="0.15">
      <c r="A129" s="71">
        <v>224</v>
      </c>
      <c r="B129" s="71">
        <v>1</v>
      </c>
      <c r="C129" s="71">
        <v>0</v>
      </c>
      <c r="D129" s="71">
        <v>32</v>
      </c>
      <c r="E129" s="71">
        <v>1</v>
      </c>
      <c r="F129" s="71">
        <f t="shared" si="4"/>
        <v>3.0504999999999995</v>
      </c>
      <c r="G129" s="133">
        <f t="shared" si="5"/>
        <v>0.95480410803560156</v>
      </c>
      <c r="H129" s="71">
        <f t="shared" si="6"/>
        <v>1</v>
      </c>
      <c r="I129" s="71">
        <f t="shared" si="7"/>
        <v>1</v>
      </c>
    </row>
    <row r="130" spans="1:9" x14ac:dyDescent="0.15">
      <c r="A130" s="71">
        <v>225</v>
      </c>
      <c r="B130" s="71">
        <v>1</v>
      </c>
      <c r="C130" s="71">
        <v>0</v>
      </c>
      <c r="D130" s="71">
        <v>35</v>
      </c>
      <c r="E130" s="71">
        <v>0</v>
      </c>
      <c r="F130" s="71">
        <f t="shared" si="4"/>
        <v>2.0975999999999995</v>
      </c>
      <c r="G130" s="133">
        <f t="shared" si="5"/>
        <v>0.89066969257571738</v>
      </c>
      <c r="H130" s="71">
        <f t="shared" si="6"/>
        <v>1</v>
      </c>
      <c r="I130" s="71">
        <f t="shared" si="7"/>
        <v>1</v>
      </c>
    </row>
    <row r="131" spans="1:9" x14ac:dyDescent="0.15">
      <c r="A131" s="71">
        <v>226</v>
      </c>
      <c r="B131" s="71">
        <v>1</v>
      </c>
      <c r="C131" s="71">
        <v>0</v>
      </c>
      <c r="D131" s="71">
        <v>46</v>
      </c>
      <c r="E131" s="71">
        <v>0</v>
      </c>
      <c r="F131" s="71">
        <f t="shared" ref="F131:F181" si="8">-1.9659-2.9509*C131+0.1161*D131+1.3012*E131</f>
        <v>3.3746999999999994</v>
      </c>
      <c r="G131" s="133">
        <f t="shared" ref="G131:G181" si="9">1/(1+EXP(-F131))</f>
        <v>0.96690442287790612</v>
      </c>
      <c r="H131" s="71">
        <f t="shared" ref="H131:H181" si="10">IF(G131&gt;50%,1,0)</f>
        <v>1</v>
      </c>
      <c r="I131" s="71">
        <f t="shared" ref="I131:I181" si="11">IF(H131=B131,1,0)</f>
        <v>1</v>
      </c>
    </row>
    <row r="132" spans="1:9" x14ac:dyDescent="0.15">
      <c r="A132" s="71">
        <v>4</v>
      </c>
      <c r="B132" s="71">
        <v>0</v>
      </c>
      <c r="C132" s="71">
        <v>0</v>
      </c>
      <c r="D132" s="71">
        <v>25</v>
      </c>
      <c r="E132" s="71">
        <v>1</v>
      </c>
      <c r="F132" s="71">
        <f t="shared" si="8"/>
        <v>2.2378</v>
      </c>
      <c r="G132" s="133">
        <f t="shared" si="9"/>
        <v>0.90359298042707292</v>
      </c>
      <c r="H132" s="71">
        <f t="shared" si="10"/>
        <v>1</v>
      </c>
      <c r="I132" s="71">
        <f t="shared" si="11"/>
        <v>0</v>
      </c>
    </row>
    <row r="133" spans="1:9" x14ac:dyDescent="0.15">
      <c r="A133" s="71">
        <v>10</v>
      </c>
      <c r="B133" s="71">
        <v>0</v>
      </c>
      <c r="C133" s="71">
        <v>0</v>
      </c>
      <c r="D133" s="71">
        <v>26</v>
      </c>
      <c r="E133" s="71">
        <v>0</v>
      </c>
      <c r="F133" s="71">
        <f t="shared" si="8"/>
        <v>1.0526999999999997</v>
      </c>
      <c r="G133" s="133">
        <f t="shared" si="9"/>
        <v>0.74129303613997088</v>
      </c>
      <c r="H133" s="71">
        <f t="shared" si="10"/>
        <v>1</v>
      </c>
      <c r="I133" s="71">
        <f t="shared" si="11"/>
        <v>0</v>
      </c>
    </row>
    <row r="134" spans="1:9" x14ac:dyDescent="0.15">
      <c r="A134" s="71">
        <v>11</v>
      </c>
      <c r="B134" s="71">
        <v>0</v>
      </c>
      <c r="C134" s="71">
        <v>1</v>
      </c>
      <c r="D134" s="71">
        <v>35</v>
      </c>
      <c r="E134" s="71">
        <v>1</v>
      </c>
      <c r="F134" s="71">
        <f t="shared" si="8"/>
        <v>0.44789999999999908</v>
      </c>
      <c r="G134" s="133">
        <f t="shared" si="9"/>
        <v>0.61013982428290536</v>
      </c>
      <c r="H134" s="71">
        <f t="shared" si="10"/>
        <v>1</v>
      </c>
      <c r="I134" s="71">
        <f t="shared" si="11"/>
        <v>0</v>
      </c>
    </row>
    <row r="135" spans="1:9" x14ac:dyDescent="0.15">
      <c r="A135" s="71">
        <v>13</v>
      </c>
      <c r="B135" s="71">
        <v>0</v>
      </c>
      <c r="C135" s="71">
        <v>1</v>
      </c>
      <c r="D135" s="71">
        <v>26</v>
      </c>
      <c r="E135" s="71">
        <v>0</v>
      </c>
      <c r="F135" s="71">
        <f t="shared" si="8"/>
        <v>-1.8982000000000006</v>
      </c>
      <c r="G135" s="133">
        <f t="shared" si="9"/>
        <v>0.13031233450567756</v>
      </c>
      <c r="H135" s="71">
        <f t="shared" si="10"/>
        <v>0</v>
      </c>
      <c r="I135" s="71">
        <f t="shared" si="11"/>
        <v>1</v>
      </c>
    </row>
    <row r="136" spans="1:9" x14ac:dyDescent="0.15">
      <c r="A136" s="71">
        <v>15</v>
      </c>
      <c r="B136" s="71">
        <v>0</v>
      </c>
      <c r="C136" s="71">
        <v>0</v>
      </c>
      <c r="D136" s="71">
        <v>26</v>
      </c>
      <c r="E136" s="71">
        <v>0</v>
      </c>
      <c r="F136" s="71">
        <f t="shared" si="8"/>
        <v>1.0526999999999997</v>
      </c>
      <c r="G136" s="133">
        <f t="shared" si="9"/>
        <v>0.74129303613997088</v>
      </c>
      <c r="H136" s="71">
        <f t="shared" si="10"/>
        <v>1</v>
      </c>
      <c r="I136" s="71">
        <f t="shared" si="11"/>
        <v>0</v>
      </c>
    </row>
    <row r="137" spans="1:9" x14ac:dyDescent="0.15">
      <c r="A137" s="71">
        <v>16</v>
      </c>
      <c r="B137" s="71">
        <v>0</v>
      </c>
      <c r="C137" s="71">
        <v>0</v>
      </c>
      <c r="D137" s="71">
        <v>28</v>
      </c>
      <c r="E137" s="71">
        <v>0</v>
      </c>
      <c r="F137" s="71">
        <f t="shared" si="8"/>
        <v>1.2848999999999999</v>
      </c>
      <c r="G137" s="133">
        <f t="shared" si="9"/>
        <v>0.7832827103793164</v>
      </c>
      <c r="H137" s="71">
        <f t="shared" si="10"/>
        <v>1</v>
      </c>
      <c r="I137" s="71">
        <f t="shared" si="11"/>
        <v>0</v>
      </c>
    </row>
    <row r="138" spans="1:9" x14ac:dyDescent="0.15">
      <c r="A138" s="71">
        <v>17</v>
      </c>
      <c r="B138" s="71">
        <v>0</v>
      </c>
      <c r="C138" s="71">
        <v>0</v>
      </c>
      <c r="D138" s="71">
        <v>28</v>
      </c>
      <c r="E138" s="71">
        <v>0</v>
      </c>
      <c r="F138" s="71">
        <f t="shared" si="8"/>
        <v>1.2848999999999999</v>
      </c>
      <c r="G138" s="133">
        <f t="shared" si="9"/>
        <v>0.7832827103793164</v>
      </c>
      <c r="H138" s="71">
        <f t="shared" si="10"/>
        <v>1</v>
      </c>
      <c r="I138" s="71">
        <f t="shared" si="11"/>
        <v>0</v>
      </c>
    </row>
    <row r="139" spans="1:9" x14ac:dyDescent="0.15">
      <c r="A139" s="71">
        <v>18</v>
      </c>
      <c r="B139" s="71">
        <v>0</v>
      </c>
      <c r="C139" s="71">
        <v>0</v>
      </c>
      <c r="D139" s="71">
        <v>25</v>
      </c>
      <c r="E139" s="71">
        <v>0</v>
      </c>
      <c r="F139" s="71">
        <f t="shared" si="8"/>
        <v>0.93659999999999988</v>
      </c>
      <c r="G139" s="133">
        <f t="shared" si="9"/>
        <v>0.71841236192897051</v>
      </c>
      <c r="H139" s="71">
        <f t="shared" si="10"/>
        <v>1</v>
      </c>
      <c r="I139" s="71">
        <f t="shared" si="11"/>
        <v>0</v>
      </c>
    </row>
    <row r="140" spans="1:9" x14ac:dyDescent="0.15">
      <c r="A140" s="71">
        <v>19</v>
      </c>
      <c r="B140" s="71">
        <v>0</v>
      </c>
      <c r="C140" s="71">
        <v>1</v>
      </c>
      <c r="D140" s="71">
        <v>25</v>
      </c>
      <c r="E140" s="71">
        <v>0</v>
      </c>
      <c r="F140" s="71">
        <f t="shared" si="8"/>
        <v>-2.0143000000000004</v>
      </c>
      <c r="G140" s="133">
        <f t="shared" si="9"/>
        <v>0.11770967054593327</v>
      </c>
      <c r="H140" s="71">
        <f t="shared" si="10"/>
        <v>0</v>
      </c>
      <c r="I140" s="71">
        <f t="shared" si="11"/>
        <v>1</v>
      </c>
    </row>
    <row r="141" spans="1:9" x14ac:dyDescent="0.15">
      <c r="A141" s="71">
        <v>20</v>
      </c>
      <c r="B141" s="71">
        <v>0</v>
      </c>
      <c r="C141" s="71">
        <v>1</v>
      </c>
      <c r="D141" s="71">
        <v>22</v>
      </c>
      <c r="E141" s="71">
        <v>1</v>
      </c>
      <c r="F141" s="71">
        <f t="shared" si="8"/>
        <v>-1.0614000000000006</v>
      </c>
      <c r="G141" s="133">
        <f t="shared" si="9"/>
        <v>0.25704200379301695</v>
      </c>
      <c r="H141" s="71">
        <f t="shared" si="10"/>
        <v>0</v>
      </c>
      <c r="I141" s="71">
        <f t="shared" si="11"/>
        <v>1</v>
      </c>
    </row>
    <row r="142" spans="1:9" x14ac:dyDescent="0.15">
      <c r="A142" s="71">
        <v>22</v>
      </c>
      <c r="B142" s="71">
        <v>0</v>
      </c>
      <c r="C142" s="71">
        <v>0</v>
      </c>
      <c r="D142" s="71">
        <v>28</v>
      </c>
      <c r="E142" s="71">
        <v>1</v>
      </c>
      <c r="F142" s="71">
        <f t="shared" si="8"/>
        <v>2.5861000000000001</v>
      </c>
      <c r="G142" s="133">
        <f t="shared" si="9"/>
        <v>0.9299616239751608</v>
      </c>
      <c r="H142" s="71">
        <f t="shared" si="10"/>
        <v>1</v>
      </c>
      <c r="I142" s="71">
        <f t="shared" si="11"/>
        <v>0</v>
      </c>
    </row>
    <row r="143" spans="1:9" x14ac:dyDescent="0.15">
      <c r="A143" s="71">
        <v>23</v>
      </c>
      <c r="B143" s="71">
        <v>0</v>
      </c>
      <c r="C143" s="71">
        <v>0</v>
      </c>
      <c r="D143" s="71">
        <v>20</v>
      </c>
      <c r="E143" s="71">
        <v>1</v>
      </c>
      <c r="F143" s="71">
        <f t="shared" si="8"/>
        <v>1.6573</v>
      </c>
      <c r="G143" s="133">
        <f t="shared" si="9"/>
        <v>0.83987522714185903</v>
      </c>
      <c r="H143" s="71">
        <f t="shared" si="10"/>
        <v>1</v>
      </c>
      <c r="I143" s="71">
        <f t="shared" si="11"/>
        <v>0</v>
      </c>
    </row>
    <row r="144" spans="1:9" x14ac:dyDescent="0.15">
      <c r="A144" s="71">
        <v>24</v>
      </c>
      <c r="B144" s="71">
        <v>0</v>
      </c>
      <c r="C144" s="71">
        <v>0</v>
      </c>
      <c r="D144" s="71">
        <v>26</v>
      </c>
      <c r="E144" s="71">
        <v>0</v>
      </c>
      <c r="F144" s="71">
        <f t="shared" si="8"/>
        <v>1.0526999999999997</v>
      </c>
      <c r="G144" s="133">
        <f t="shared" si="9"/>
        <v>0.74129303613997088</v>
      </c>
      <c r="H144" s="71">
        <f t="shared" si="10"/>
        <v>1</v>
      </c>
      <c r="I144" s="71">
        <f t="shared" si="11"/>
        <v>0</v>
      </c>
    </row>
    <row r="145" spans="1:9" x14ac:dyDescent="0.15">
      <c r="A145" s="71">
        <v>25</v>
      </c>
      <c r="B145" s="71">
        <v>0</v>
      </c>
      <c r="C145" s="71">
        <v>1</v>
      </c>
      <c r="D145" s="71">
        <v>17</v>
      </c>
      <c r="E145" s="71">
        <v>0</v>
      </c>
      <c r="F145" s="71">
        <f t="shared" si="8"/>
        <v>-2.9431000000000003</v>
      </c>
      <c r="G145" s="133">
        <f t="shared" si="9"/>
        <v>5.0063639846490642E-2</v>
      </c>
      <c r="H145" s="71">
        <f t="shared" si="10"/>
        <v>0</v>
      </c>
      <c r="I145" s="71">
        <f t="shared" si="11"/>
        <v>1</v>
      </c>
    </row>
    <row r="146" spans="1:9" x14ac:dyDescent="0.15">
      <c r="A146" s="71">
        <v>26</v>
      </c>
      <c r="B146" s="71">
        <v>0</v>
      </c>
      <c r="C146" s="71">
        <v>1</v>
      </c>
      <c r="D146" s="71">
        <v>26</v>
      </c>
      <c r="E146" s="71">
        <v>1</v>
      </c>
      <c r="F146" s="71">
        <f t="shared" si="8"/>
        <v>-0.59700000000000064</v>
      </c>
      <c r="G146" s="133">
        <f t="shared" si="9"/>
        <v>0.35503034602627737</v>
      </c>
      <c r="H146" s="71">
        <f t="shared" si="10"/>
        <v>0</v>
      </c>
      <c r="I146" s="71">
        <f t="shared" si="11"/>
        <v>1</v>
      </c>
    </row>
    <row r="147" spans="1:9" x14ac:dyDescent="0.15">
      <c r="A147" s="71">
        <v>27</v>
      </c>
      <c r="B147" s="71">
        <v>0</v>
      </c>
      <c r="C147" s="71">
        <v>1</v>
      </c>
      <c r="D147" s="71">
        <v>21</v>
      </c>
      <c r="E147" s="71">
        <v>1</v>
      </c>
      <c r="F147" s="71">
        <f t="shared" si="8"/>
        <v>-1.1775000000000004</v>
      </c>
      <c r="G147" s="133">
        <f t="shared" si="9"/>
        <v>0.23550200059185439</v>
      </c>
      <c r="H147" s="71">
        <f t="shared" si="10"/>
        <v>0</v>
      </c>
      <c r="I147" s="71">
        <f t="shared" si="11"/>
        <v>1</v>
      </c>
    </row>
    <row r="148" spans="1:9" x14ac:dyDescent="0.15">
      <c r="A148" s="71">
        <v>28</v>
      </c>
      <c r="B148" s="71">
        <v>0</v>
      </c>
      <c r="C148" s="71">
        <v>1</v>
      </c>
      <c r="D148" s="71">
        <v>22</v>
      </c>
      <c r="E148" s="71">
        <v>0</v>
      </c>
      <c r="F148" s="71">
        <f t="shared" si="8"/>
        <v>-2.3626000000000005</v>
      </c>
      <c r="G148" s="133">
        <f t="shared" si="9"/>
        <v>8.6069454357142555E-2</v>
      </c>
      <c r="H148" s="71">
        <f t="shared" si="10"/>
        <v>0</v>
      </c>
      <c r="I148" s="71">
        <f t="shared" si="11"/>
        <v>1</v>
      </c>
    </row>
    <row r="149" spans="1:9" x14ac:dyDescent="0.15">
      <c r="A149" s="71">
        <v>29</v>
      </c>
      <c r="B149" s="71">
        <v>0</v>
      </c>
      <c r="C149" s="71">
        <v>1</v>
      </c>
      <c r="D149" s="71">
        <v>25</v>
      </c>
      <c r="E149" s="71">
        <v>1</v>
      </c>
      <c r="F149" s="71">
        <f t="shared" si="8"/>
        <v>-0.71310000000000051</v>
      </c>
      <c r="G149" s="133">
        <f t="shared" si="9"/>
        <v>0.32891421570921819</v>
      </c>
      <c r="H149" s="71">
        <f t="shared" si="10"/>
        <v>0</v>
      </c>
      <c r="I149" s="71">
        <f t="shared" si="11"/>
        <v>1</v>
      </c>
    </row>
    <row r="150" spans="1:9" x14ac:dyDescent="0.15">
      <c r="A150" s="71">
        <v>30</v>
      </c>
      <c r="B150" s="71">
        <v>0</v>
      </c>
      <c r="C150" s="71">
        <v>0</v>
      </c>
      <c r="D150" s="71">
        <v>22</v>
      </c>
      <c r="E150" s="71">
        <v>0</v>
      </c>
      <c r="F150" s="71">
        <f t="shared" si="8"/>
        <v>0.58829999999999982</v>
      </c>
      <c r="G150" s="133">
        <f t="shared" si="9"/>
        <v>0.64297499176025519</v>
      </c>
      <c r="H150" s="71">
        <f t="shared" si="10"/>
        <v>1</v>
      </c>
      <c r="I150" s="71">
        <f t="shared" si="11"/>
        <v>0</v>
      </c>
    </row>
    <row r="151" spans="1:9" x14ac:dyDescent="0.15">
      <c r="A151" s="71">
        <v>31</v>
      </c>
      <c r="B151" s="71">
        <v>0</v>
      </c>
      <c r="C151" s="71">
        <v>0</v>
      </c>
      <c r="D151" s="71">
        <v>21</v>
      </c>
      <c r="E151" s="71">
        <v>0</v>
      </c>
      <c r="F151" s="71">
        <f t="shared" si="8"/>
        <v>0.47219999999999995</v>
      </c>
      <c r="G151" s="133">
        <f t="shared" si="9"/>
        <v>0.61590433453071525</v>
      </c>
      <c r="H151" s="71">
        <f t="shared" si="10"/>
        <v>1</v>
      </c>
      <c r="I151" s="71">
        <f t="shared" si="11"/>
        <v>0</v>
      </c>
    </row>
    <row r="152" spans="1:9" x14ac:dyDescent="0.15">
      <c r="A152" s="71">
        <v>32</v>
      </c>
      <c r="B152" s="71">
        <v>0</v>
      </c>
      <c r="C152" s="71">
        <v>0</v>
      </c>
      <c r="D152" s="71">
        <v>26</v>
      </c>
      <c r="E152" s="71">
        <v>0</v>
      </c>
      <c r="F152" s="71">
        <f t="shared" si="8"/>
        <v>1.0526999999999997</v>
      </c>
      <c r="G152" s="133">
        <f t="shared" si="9"/>
        <v>0.74129303613997088</v>
      </c>
      <c r="H152" s="71">
        <f t="shared" si="10"/>
        <v>1</v>
      </c>
      <c r="I152" s="71">
        <f t="shared" si="11"/>
        <v>0</v>
      </c>
    </row>
    <row r="153" spans="1:9" x14ac:dyDescent="0.15">
      <c r="A153" s="71">
        <v>33</v>
      </c>
      <c r="B153" s="71">
        <v>0</v>
      </c>
      <c r="C153" s="71">
        <v>0</v>
      </c>
      <c r="D153" s="71">
        <v>20</v>
      </c>
      <c r="E153" s="71">
        <v>0</v>
      </c>
      <c r="F153" s="71">
        <f t="shared" si="8"/>
        <v>0.35610000000000008</v>
      </c>
      <c r="G153" s="133">
        <f t="shared" si="9"/>
        <v>0.58809602727888055</v>
      </c>
      <c r="H153" s="71">
        <f t="shared" si="10"/>
        <v>1</v>
      </c>
      <c r="I153" s="71">
        <f t="shared" si="11"/>
        <v>0</v>
      </c>
    </row>
    <row r="154" spans="1:9" x14ac:dyDescent="0.15">
      <c r="A154" s="71">
        <v>34</v>
      </c>
      <c r="B154" s="71">
        <v>0</v>
      </c>
      <c r="C154" s="71">
        <v>0</v>
      </c>
      <c r="D154" s="71">
        <v>20</v>
      </c>
      <c r="E154" s="71">
        <v>1</v>
      </c>
      <c r="F154" s="71">
        <f t="shared" si="8"/>
        <v>1.6573</v>
      </c>
      <c r="G154" s="133">
        <f t="shared" si="9"/>
        <v>0.83987522714185903</v>
      </c>
      <c r="H154" s="71">
        <f t="shared" si="10"/>
        <v>1</v>
      </c>
      <c r="I154" s="71">
        <f t="shared" si="11"/>
        <v>0</v>
      </c>
    </row>
    <row r="155" spans="1:9" x14ac:dyDescent="0.15">
      <c r="A155" s="71">
        <v>35</v>
      </c>
      <c r="B155" s="71">
        <v>0</v>
      </c>
      <c r="C155" s="71">
        <v>0</v>
      </c>
      <c r="D155" s="71">
        <v>27</v>
      </c>
      <c r="E155" s="71">
        <v>1</v>
      </c>
      <c r="F155" s="71">
        <f t="shared" si="8"/>
        <v>2.4699999999999998</v>
      </c>
      <c r="G155" s="133">
        <f t="shared" si="9"/>
        <v>0.92201176487063363</v>
      </c>
      <c r="H155" s="71">
        <f t="shared" si="10"/>
        <v>1</v>
      </c>
      <c r="I155" s="71">
        <f t="shared" si="11"/>
        <v>0</v>
      </c>
    </row>
    <row r="156" spans="1:9" x14ac:dyDescent="0.15">
      <c r="A156" s="71">
        <v>36</v>
      </c>
      <c r="B156" s="71">
        <v>0</v>
      </c>
      <c r="C156" s="71">
        <v>0</v>
      </c>
      <c r="D156" s="71">
        <v>25</v>
      </c>
      <c r="E156" s="71">
        <v>0</v>
      </c>
      <c r="F156" s="71">
        <f t="shared" si="8"/>
        <v>0.93659999999999988</v>
      </c>
      <c r="G156" s="133">
        <f t="shared" si="9"/>
        <v>0.71841236192897051</v>
      </c>
      <c r="H156" s="71">
        <f t="shared" si="10"/>
        <v>1</v>
      </c>
      <c r="I156" s="71">
        <f t="shared" si="11"/>
        <v>0</v>
      </c>
    </row>
    <row r="157" spans="1:9" x14ac:dyDescent="0.15">
      <c r="A157" s="71">
        <v>37</v>
      </c>
      <c r="B157" s="71">
        <v>0</v>
      </c>
      <c r="C157" s="71">
        <v>0</v>
      </c>
      <c r="D157" s="71">
        <v>18</v>
      </c>
      <c r="E157" s="71">
        <v>0</v>
      </c>
      <c r="F157" s="71">
        <f t="shared" si="8"/>
        <v>0.1238999999999999</v>
      </c>
      <c r="G157" s="133">
        <f t="shared" si="9"/>
        <v>0.5309354354244884</v>
      </c>
      <c r="H157" s="71">
        <f t="shared" si="10"/>
        <v>1</v>
      </c>
      <c r="I157" s="71">
        <f t="shared" si="11"/>
        <v>0</v>
      </c>
    </row>
    <row r="158" spans="1:9" x14ac:dyDescent="0.15">
      <c r="A158" s="71">
        <v>40</v>
      </c>
      <c r="B158" s="71">
        <v>0</v>
      </c>
      <c r="C158" s="71">
        <v>1</v>
      </c>
      <c r="D158" s="71">
        <v>21</v>
      </c>
      <c r="E158" s="71">
        <v>0</v>
      </c>
      <c r="F158" s="71">
        <f t="shared" si="8"/>
        <v>-2.4787000000000003</v>
      </c>
      <c r="G158" s="133">
        <f t="shared" si="9"/>
        <v>7.7364944661482596E-2</v>
      </c>
      <c r="H158" s="71">
        <f t="shared" si="10"/>
        <v>0</v>
      </c>
      <c r="I158" s="71">
        <f t="shared" si="11"/>
        <v>1</v>
      </c>
    </row>
    <row r="159" spans="1:9" x14ac:dyDescent="0.15">
      <c r="A159" s="71">
        <v>42</v>
      </c>
      <c r="B159" s="71">
        <v>0</v>
      </c>
      <c r="C159" s="71">
        <v>1</v>
      </c>
      <c r="D159" s="71">
        <v>23</v>
      </c>
      <c r="E159" s="71">
        <v>0</v>
      </c>
      <c r="F159" s="71">
        <f t="shared" si="8"/>
        <v>-2.2465000000000006</v>
      </c>
      <c r="G159" s="133">
        <f t="shared" si="9"/>
        <v>9.5651795579980506E-2</v>
      </c>
      <c r="H159" s="71">
        <f t="shared" si="10"/>
        <v>0</v>
      </c>
      <c r="I159" s="71">
        <f t="shared" si="11"/>
        <v>1</v>
      </c>
    </row>
    <row r="160" spans="1:9" x14ac:dyDescent="0.15">
      <c r="A160" s="71">
        <v>43</v>
      </c>
      <c r="B160" s="71">
        <v>0</v>
      </c>
      <c r="C160" s="71">
        <v>1</v>
      </c>
      <c r="D160" s="71">
        <v>22</v>
      </c>
      <c r="E160" s="71">
        <v>0</v>
      </c>
      <c r="F160" s="71">
        <f t="shared" si="8"/>
        <v>-2.3626000000000005</v>
      </c>
      <c r="G160" s="133">
        <f t="shared" si="9"/>
        <v>8.6069454357142555E-2</v>
      </c>
      <c r="H160" s="71">
        <f t="shared" si="10"/>
        <v>0</v>
      </c>
      <c r="I160" s="71">
        <f t="shared" si="11"/>
        <v>1</v>
      </c>
    </row>
    <row r="161" spans="1:9" x14ac:dyDescent="0.15">
      <c r="A161" s="71">
        <v>44</v>
      </c>
      <c r="B161" s="71">
        <v>0</v>
      </c>
      <c r="C161" s="71">
        <v>1</v>
      </c>
      <c r="D161" s="71">
        <v>21</v>
      </c>
      <c r="E161" s="71">
        <v>1</v>
      </c>
      <c r="F161" s="71">
        <f t="shared" si="8"/>
        <v>-1.1775000000000004</v>
      </c>
      <c r="G161" s="133">
        <f t="shared" si="9"/>
        <v>0.23550200059185439</v>
      </c>
      <c r="H161" s="71">
        <f t="shared" si="10"/>
        <v>0</v>
      </c>
      <c r="I161" s="71">
        <f t="shared" si="11"/>
        <v>1</v>
      </c>
    </row>
    <row r="162" spans="1:9" x14ac:dyDescent="0.15">
      <c r="A162" s="71">
        <v>45</v>
      </c>
      <c r="B162" s="71">
        <v>0</v>
      </c>
      <c r="C162" s="71">
        <v>1</v>
      </c>
      <c r="D162" s="71">
        <v>18</v>
      </c>
      <c r="E162" s="71">
        <v>1</v>
      </c>
      <c r="F162" s="71">
        <f t="shared" si="8"/>
        <v>-1.5258000000000005</v>
      </c>
      <c r="G162" s="133">
        <f t="shared" si="9"/>
        <v>0.17860902720689795</v>
      </c>
      <c r="H162" s="71">
        <f t="shared" si="10"/>
        <v>0</v>
      </c>
      <c r="I162" s="71">
        <f t="shared" si="11"/>
        <v>1</v>
      </c>
    </row>
    <row r="163" spans="1:9" x14ac:dyDescent="0.15">
      <c r="A163" s="71">
        <v>46</v>
      </c>
      <c r="B163" s="71">
        <v>0</v>
      </c>
      <c r="C163" s="71">
        <v>1</v>
      </c>
      <c r="D163" s="71">
        <v>24</v>
      </c>
      <c r="E163" s="71">
        <v>0</v>
      </c>
      <c r="F163" s="71">
        <f t="shared" si="8"/>
        <v>-2.1304000000000003</v>
      </c>
      <c r="G163" s="133">
        <f t="shared" si="9"/>
        <v>0.10617702430918613</v>
      </c>
      <c r="H163" s="71">
        <f t="shared" si="10"/>
        <v>0</v>
      </c>
      <c r="I163" s="71">
        <f t="shared" si="11"/>
        <v>1</v>
      </c>
    </row>
    <row r="164" spans="1:9" x14ac:dyDescent="0.15">
      <c r="A164" s="71">
        <v>47</v>
      </c>
      <c r="B164" s="71">
        <v>0</v>
      </c>
      <c r="C164" s="71">
        <v>1</v>
      </c>
      <c r="D164" s="71">
        <v>21</v>
      </c>
      <c r="E164" s="71">
        <v>0</v>
      </c>
      <c r="F164" s="71">
        <f t="shared" si="8"/>
        <v>-2.4787000000000003</v>
      </c>
      <c r="G164" s="133">
        <f t="shared" si="9"/>
        <v>7.7364944661482596E-2</v>
      </c>
      <c r="H164" s="71">
        <f t="shared" si="10"/>
        <v>0</v>
      </c>
      <c r="I164" s="71">
        <f t="shared" si="11"/>
        <v>1</v>
      </c>
    </row>
    <row r="165" spans="1:9" x14ac:dyDescent="0.15">
      <c r="A165" s="71">
        <v>49</v>
      </c>
      <c r="B165" s="71">
        <v>0</v>
      </c>
      <c r="C165" s="71">
        <v>1</v>
      </c>
      <c r="D165" s="71">
        <v>19</v>
      </c>
      <c r="E165" s="71">
        <v>0</v>
      </c>
      <c r="F165" s="71">
        <f t="shared" si="8"/>
        <v>-2.7109000000000005</v>
      </c>
      <c r="G165" s="133">
        <f t="shared" si="9"/>
        <v>6.2333227638316155E-2</v>
      </c>
      <c r="H165" s="71">
        <f t="shared" si="10"/>
        <v>0</v>
      </c>
      <c r="I165" s="71">
        <f t="shared" si="11"/>
        <v>1</v>
      </c>
    </row>
    <row r="166" spans="1:9" x14ac:dyDescent="0.15">
      <c r="A166" s="71">
        <v>50</v>
      </c>
      <c r="B166" s="71">
        <v>0</v>
      </c>
      <c r="C166" s="71">
        <v>1</v>
      </c>
      <c r="D166" s="71">
        <v>19</v>
      </c>
      <c r="E166" s="71">
        <v>1</v>
      </c>
      <c r="F166" s="71">
        <f t="shared" si="8"/>
        <v>-1.4097000000000006</v>
      </c>
      <c r="G166" s="133">
        <f t="shared" si="9"/>
        <v>0.19628137855333119</v>
      </c>
      <c r="H166" s="71">
        <f t="shared" si="10"/>
        <v>0</v>
      </c>
      <c r="I166" s="71">
        <f t="shared" si="11"/>
        <v>1</v>
      </c>
    </row>
    <row r="167" spans="1:9" x14ac:dyDescent="0.15">
      <c r="A167" s="71">
        <v>51</v>
      </c>
      <c r="B167" s="71">
        <v>0</v>
      </c>
      <c r="C167" s="71">
        <v>1</v>
      </c>
      <c r="D167" s="71">
        <v>21</v>
      </c>
      <c r="E167" s="71">
        <v>1</v>
      </c>
      <c r="F167" s="71">
        <f t="shared" si="8"/>
        <v>-1.1775000000000004</v>
      </c>
      <c r="G167" s="133">
        <f t="shared" si="9"/>
        <v>0.23550200059185439</v>
      </c>
      <c r="H167" s="71">
        <f t="shared" si="10"/>
        <v>0</v>
      </c>
      <c r="I167" s="71">
        <f t="shared" si="11"/>
        <v>1</v>
      </c>
    </row>
    <row r="168" spans="1:9" x14ac:dyDescent="0.15">
      <c r="A168" s="71">
        <v>52</v>
      </c>
      <c r="B168" s="71">
        <v>0</v>
      </c>
      <c r="C168" s="71">
        <v>1</v>
      </c>
      <c r="D168" s="71">
        <v>22</v>
      </c>
      <c r="E168" s="71">
        <v>0</v>
      </c>
      <c r="F168" s="71">
        <f t="shared" si="8"/>
        <v>-2.3626000000000005</v>
      </c>
      <c r="G168" s="133">
        <f t="shared" si="9"/>
        <v>8.6069454357142555E-2</v>
      </c>
      <c r="H168" s="71">
        <f t="shared" si="10"/>
        <v>0</v>
      </c>
      <c r="I168" s="71">
        <f t="shared" si="11"/>
        <v>1</v>
      </c>
    </row>
    <row r="169" spans="1:9" x14ac:dyDescent="0.15">
      <c r="A169" s="71">
        <v>54</v>
      </c>
      <c r="B169" s="71">
        <v>0</v>
      </c>
      <c r="C169" s="71">
        <v>0</v>
      </c>
      <c r="D169" s="71">
        <v>27</v>
      </c>
      <c r="E169" s="71">
        <v>0</v>
      </c>
      <c r="F169" s="71">
        <f t="shared" si="8"/>
        <v>1.1688000000000001</v>
      </c>
      <c r="G169" s="133">
        <f t="shared" si="9"/>
        <v>0.76292804159726169</v>
      </c>
      <c r="H169" s="71">
        <f t="shared" si="10"/>
        <v>1</v>
      </c>
      <c r="I169" s="71">
        <f t="shared" si="11"/>
        <v>0</v>
      </c>
    </row>
    <row r="170" spans="1:9" x14ac:dyDescent="0.15">
      <c r="A170" s="71">
        <v>56</v>
      </c>
      <c r="B170" s="71">
        <v>0</v>
      </c>
      <c r="C170" s="71">
        <v>0</v>
      </c>
      <c r="D170" s="71">
        <v>32</v>
      </c>
      <c r="E170" s="71">
        <v>1</v>
      </c>
      <c r="F170" s="71">
        <f t="shared" si="8"/>
        <v>3.0504999999999995</v>
      </c>
      <c r="G170" s="133">
        <f t="shared" si="9"/>
        <v>0.95480410803560156</v>
      </c>
      <c r="H170" s="71">
        <f t="shared" si="10"/>
        <v>1</v>
      </c>
      <c r="I170" s="71">
        <f t="shared" si="11"/>
        <v>0</v>
      </c>
    </row>
    <row r="171" spans="1:9" x14ac:dyDescent="0.15">
      <c r="A171" s="71">
        <v>57</v>
      </c>
      <c r="B171" s="71">
        <v>0</v>
      </c>
      <c r="C171" s="71">
        <v>0</v>
      </c>
      <c r="D171" s="71">
        <v>16</v>
      </c>
      <c r="E171" s="71">
        <v>0</v>
      </c>
      <c r="F171" s="71">
        <f t="shared" si="8"/>
        <v>-0.10830000000000006</v>
      </c>
      <c r="G171" s="133">
        <f t="shared" si="9"/>
        <v>0.47295143230633396</v>
      </c>
      <c r="H171" s="71">
        <f t="shared" si="10"/>
        <v>0</v>
      </c>
      <c r="I171" s="71">
        <f t="shared" si="11"/>
        <v>1</v>
      </c>
    </row>
    <row r="172" spans="1:9" x14ac:dyDescent="0.15">
      <c r="A172" s="71">
        <v>59</v>
      </c>
      <c r="B172" s="71">
        <v>0</v>
      </c>
      <c r="C172" s="71">
        <v>0</v>
      </c>
      <c r="D172" s="71">
        <v>24</v>
      </c>
      <c r="E172" s="71">
        <v>0</v>
      </c>
      <c r="F172" s="71">
        <f t="shared" si="8"/>
        <v>0.82050000000000001</v>
      </c>
      <c r="G172" s="133">
        <f t="shared" si="9"/>
        <v>0.69434246592116544</v>
      </c>
      <c r="H172" s="71">
        <f t="shared" si="10"/>
        <v>1</v>
      </c>
      <c r="I172" s="71">
        <f t="shared" si="11"/>
        <v>0</v>
      </c>
    </row>
    <row r="173" spans="1:9" x14ac:dyDescent="0.15">
      <c r="A173" s="71">
        <v>60</v>
      </c>
      <c r="B173" s="71">
        <v>0</v>
      </c>
      <c r="C173" s="71">
        <v>0</v>
      </c>
      <c r="D173" s="71">
        <v>21</v>
      </c>
      <c r="E173" s="71">
        <v>0</v>
      </c>
      <c r="F173" s="71">
        <f t="shared" si="8"/>
        <v>0.47219999999999995</v>
      </c>
      <c r="G173" s="133">
        <f t="shared" si="9"/>
        <v>0.61590433453071525</v>
      </c>
      <c r="H173" s="71">
        <f t="shared" si="10"/>
        <v>1</v>
      </c>
      <c r="I173" s="71">
        <f t="shared" si="11"/>
        <v>0</v>
      </c>
    </row>
    <row r="174" spans="1:9" x14ac:dyDescent="0.15">
      <c r="A174" s="71">
        <v>61</v>
      </c>
      <c r="B174" s="71">
        <v>0</v>
      </c>
      <c r="C174" s="71">
        <v>1</v>
      </c>
      <c r="D174" s="71">
        <v>25</v>
      </c>
      <c r="E174" s="71">
        <v>0</v>
      </c>
      <c r="F174" s="71">
        <f t="shared" si="8"/>
        <v>-2.0143000000000004</v>
      </c>
      <c r="G174" s="133">
        <f t="shared" si="9"/>
        <v>0.11770967054593327</v>
      </c>
      <c r="H174" s="71">
        <f t="shared" si="10"/>
        <v>0</v>
      </c>
      <c r="I174" s="71">
        <f t="shared" si="11"/>
        <v>1</v>
      </c>
    </row>
    <row r="175" spans="1:9" x14ac:dyDescent="0.15">
      <c r="A175" s="71">
        <v>62</v>
      </c>
      <c r="B175" s="71">
        <v>0</v>
      </c>
      <c r="C175" s="71">
        <v>0</v>
      </c>
      <c r="D175" s="71">
        <v>22</v>
      </c>
      <c r="E175" s="71">
        <v>0</v>
      </c>
      <c r="F175" s="71">
        <f t="shared" si="8"/>
        <v>0.58829999999999982</v>
      </c>
      <c r="G175" s="133">
        <f t="shared" si="9"/>
        <v>0.64297499176025519</v>
      </c>
      <c r="H175" s="71">
        <f t="shared" si="10"/>
        <v>1</v>
      </c>
      <c r="I175" s="71">
        <f t="shared" si="11"/>
        <v>0</v>
      </c>
    </row>
    <row r="176" spans="1:9" x14ac:dyDescent="0.15">
      <c r="A176" s="71">
        <v>63</v>
      </c>
      <c r="B176" s="71">
        <v>0</v>
      </c>
      <c r="C176" s="71">
        <v>0</v>
      </c>
      <c r="D176" s="71">
        <v>24</v>
      </c>
      <c r="E176" s="71">
        <v>0</v>
      </c>
      <c r="F176" s="71">
        <f t="shared" si="8"/>
        <v>0.82050000000000001</v>
      </c>
      <c r="G176" s="133">
        <f t="shared" si="9"/>
        <v>0.69434246592116544</v>
      </c>
      <c r="H176" s="71">
        <f t="shared" si="10"/>
        <v>1</v>
      </c>
      <c r="I176" s="71">
        <f t="shared" si="11"/>
        <v>0</v>
      </c>
    </row>
    <row r="177" spans="1:9" x14ac:dyDescent="0.15">
      <c r="A177" s="71">
        <v>65</v>
      </c>
      <c r="B177" s="71">
        <v>0</v>
      </c>
      <c r="C177" s="71">
        <v>1</v>
      </c>
      <c r="D177" s="71">
        <v>20</v>
      </c>
      <c r="E177" s="71">
        <v>0</v>
      </c>
      <c r="F177" s="71">
        <f t="shared" si="8"/>
        <v>-2.5948000000000002</v>
      </c>
      <c r="G177" s="133">
        <f t="shared" si="9"/>
        <v>6.9473834231441725E-2</v>
      </c>
      <c r="H177" s="71">
        <f t="shared" si="10"/>
        <v>0</v>
      </c>
      <c r="I177" s="71">
        <f t="shared" si="11"/>
        <v>1</v>
      </c>
    </row>
    <row r="178" spans="1:9" x14ac:dyDescent="0.15">
      <c r="A178" s="71">
        <v>67</v>
      </c>
      <c r="B178" s="71">
        <v>0</v>
      </c>
      <c r="C178" s="71">
        <v>1</v>
      </c>
      <c r="D178" s="71">
        <v>23</v>
      </c>
      <c r="E178" s="71">
        <v>0</v>
      </c>
      <c r="F178" s="71">
        <f t="shared" si="8"/>
        <v>-2.2465000000000006</v>
      </c>
      <c r="G178" s="133">
        <f t="shared" si="9"/>
        <v>9.5651795579980506E-2</v>
      </c>
      <c r="H178" s="71">
        <f t="shared" si="10"/>
        <v>0</v>
      </c>
      <c r="I178" s="71">
        <f t="shared" si="11"/>
        <v>1</v>
      </c>
    </row>
    <row r="179" spans="1:9" x14ac:dyDescent="0.15">
      <c r="A179" s="71">
        <v>68</v>
      </c>
      <c r="B179" s="71">
        <v>0</v>
      </c>
      <c r="C179" s="71">
        <v>1</v>
      </c>
      <c r="D179" s="71">
        <v>18</v>
      </c>
      <c r="E179" s="71">
        <v>0</v>
      </c>
      <c r="F179" s="71">
        <f t="shared" si="8"/>
        <v>-2.8270000000000004</v>
      </c>
      <c r="G179" s="133">
        <f t="shared" si="9"/>
        <v>5.5882466055763795E-2</v>
      </c>
      <c r="H179" s="71">
        <f t="shared" si="10"/>
        <v>0</v>
      </c>
      <c r="I179" s="71">
        <f t="shared" si="11"/>
        <v>1</v>
      </c>
    </row>
    <row r="180" spans="1:9" x14ac:dyDescent="0.15">
      <c r="A180" s="71">
        <v>69</v>
      </c>
      <c r="B180" s="71">
        <v>0</v>
      </c>
      <c r="C180" s="71">
        <v>0</v>
      </c>
      <c r="D180" s="71">
        <v>24</v>
      </c>
      <c r="E180" s="71">
        <v>1</v>
      </c>
      <c r="F180" s="71">
        <f t="shared" si="8"/>
        <v>2.1216999999999997</v>
      </c>
      <c r="G180" s="133">
        <f t="shared" si="9"/>
        <v>0.89299448214711663</v>
      </c>
      <c r="H180" s="71">
        <f t="shared" si="10"/>
        <v>1</v>
      </c>
      <c r="I180" s="71">
        <f t="shared" si="11"/>
        <v>0</v>
      </c>
    </row>
    <row r="181" spans="1:9" x14ac:dyDescent="0.15">
      <c r="A181" s="71">
        <v>71</v>
      </c>
      <c r="B181" s="71">
        <v>0</v>
      </c>
      <c r="C181" s="71">
        <v>0</v>
      </c>
      <c r="D181" s="71">
        <v>18</v>
      </c>
      <c r="E181" s="71">
        <v>0</v>
      </c>
      <c r="F181" s="71">
        <f t="shared" si="8"/>
        <v>0.1238999999999999</v>
      </c>
      <c r="G181" s="133">
        <f t="shared" si="9"/>
        <v>0.5309354354244884</v>
      </c>
      <c r="H181" s="71">
        <f t="shared" si="10"/>
        <v>1</v>
      </c>
      <c r="I181" s="71">
        <f t="shared" si="11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161" t="s">
        <v>403</v>
      </c>
      <c r="B1" s="162" t="s">
        <v>396</v>
      </c>
      <c r="C1" s="162" t="s">
        <v>405</v>
      </c>
      <c r="D1" s="162" t="s">
        <v>406</v>
      </c>
      <c r="E1" s="162" t="s">
        <v>224</v>
      </c>
      <c r="F1" s="162" t="s">
        <v>407</v>
      </c>
      <c r="G1" s="162" t="s">
        <v>408</v>
      </c>
      <c r="H1" s="162" t="s">
        <v>411</v>
      </c>
      <c r="I1" s="163" t="s">
        <v>409</v>
      </c>
      <c r="J1" s="164" t="s">
        <v>410</v>
      </c>
    </row>
    <row r="2" spans="1:10" ht="20" x14ac:dyDescent="0.2">
      <c r="A2" s="165">
        <v>1</v>
      </c>
      <c r="B2" s="166">
        <v>51</v>
      </c>
      <c r="C2" s="166">
        <v>26</v>
      </c>
      <c r="D2" s="166">
        <v>4</v>
      </c>
      <c r="E2" s="166">
        <v>5320</v>
      </c>
      <c r="F2" s="166">
        <v>7.3</v>
      </c>
      <c r="G2" s="166">
        <v>1</v>
      </c>
      <c r="H2" s="166">
        <v>0</v>
      </c>
      <c r="I2" s="167">
        <v>543</v>
      </c>
      <c r="J2" s="168">
        <v>0</v>
      </c>
    </row>
    <row r="3" spans="1:10" ht="20" x14ac:dyDescent="0.2">
      <c r="A3" s="161">
        <v>2</v>
      </c>
      <c r="B3" s="162">
        <v>36</v>
      </c>
      <c r="C3" s="162">
        <v>16</v>
      </c>
      <c r="D3" s="162">
        <v>2</v>
      </c>
      <c r="E3" s="162">
        <v>5620</v>
      </c>
      <c r="F3" s="162">
        <v>4.5</v>
      </c>
      <c r="G3" s="162">
        <v>1</v>
      </c>
      <c r="H3" s="162">
        <v>0</v>
      </c>
      <c r="I3" s="163">
        <v>482</v>
      </c>
      <c r="J3" s="169">
        <v>0</v>
      </c>
    </row>
    <row r="4" spans="1:10" ht="20" x14ac:dyDescent="0.2">
      <c r="A4" s="161">
        <v>3</v>
      </c>
      <c r="B4" s="162">
        <v>35</v>
      </c>
      <c r="C4" s="162">
        <v>15</v>
      </c>
      <c r="D4" s="162">
        <v>1</v>
      </c>
      <c r="E4" s="162">
        <v>4860</v>
      </c>
      <c r="F4" s="162">
        <v>4.8</v>
      </c>
      <c r="G4" s="162">
        <v>0</v>
      </c>
      <c r="H4" s="162">
        <v>0</v>
      </c>
      <c r="I4" s="163">
        <v>593</v>
      </c>
      <c r="J4" s="169">
        <v>0</v>
      </c>
    </row>
    <row r="5" spans="1:10" ht="20" x14ac:dyDescent="0.2">
      <c r="A5" s="161">
        <v>5</v>
      </c>
      <c r="B5" s="162">
        <v>40</v>
      </c>
      <c r="C5" s="162">
        <v>22</v>
      </c>
      <c r="D5" s="162">
        <v>1</v>
      </c>
      <c r="E5" s="162">
        <v>6590</v>
      </c>
      <c r="F5" s="162">
        <v>6.2</v>
      </c>
      <c r="G5" s="162">
        <v>1</v>
      </c>
      <c r="H5" s="162">
        <v>0</v>
      </c>
      <c r="I5" s="163">
        <v>1184</v>
      </c>
      <c r="J5" s="169">
        <v>0</v>
      </c>
    </row>
    <row r="6" spans="1:10" ht="20" x14ac:dyDescent="0.2">
      <c r="A6" s="161">
        <v>6</v>
      </c>
      <c r="B6" s="162">
        <v>52</v>
      </c>
      <c r="C6" s="162">
        <v>30</v>
      </c>
      <c r="D6" s="162">
        <v>1</v>
      </c>
      <c r="E6" s="162">
        <v>6370</v>
      </c>
      <c r="F6" s="162">
        <v>2.2000000000000002</v>
      </c>
      <c r="G6" s="162">
        <v>0</v>
      </c>
      <c r="H6" s="162">
        <v>0</v>
      </c>
      <c r="I6" s="163">
        <v>634</v>
      </c>
      <c r="J6" s="169">
        <v>0</v>
      </c>
    </row>
    <row r="7" spans="1:10" ht="20" x14ac:dyDescent="0.2">
      <c r="A7" s="161">
        <v>9</v>
      </c>
      <c r="B7" s="162">
        <v>38</v>
      </c>
      <c r="C7" s="162">
        <v>16</v>
      </c>
      <c r="D7" s="162">
        <v>4</v>
      </c>
      <c r="E7" s="162">
        <v>6120</v>
      </c>
      <c r="F7" s="162">
        <v>5.6</v>
      </c>
      <c r="G7" s="162">
        <v>1</v>
      </c>
      <c r="H7" s="162">
        <v>0</v>
      </c>
      <c r="I7" s="163">
        <v>146</v>
      </c>
      <c r="J7" s="169">
        <v>0</v>
      </c>
    </row>
    <row r="8" spans="1:10" ht="20" x14ac:dyDescent="0.2">
      <c r="A8" s="161">
        <v>10</v>
      </c>
      <c r="B8" s="162">
        <v>27</v>
      </c>
      <c r="C8" s="162">
        <v>18</v>
      </c>
      <c r="D8" s="162">
        <v>1</v>
      </c>
      <c r="E8" s="162">
        <v>5600</v>
      </c>
      <c r="F8" s="162">
        <v>4.8</v>
      </c>
      <c r="G8" s="162">
        <v>0</v>
      </c>
      <c r="H8" s="162">
        <v>1</v>
      </c>
      <c r="I8" s="163">
        <v>1273</v>
      </c>
      <c r="J8" s="169">
        <v>0</v>
      </c>
    </row>
    <row r="9" spans="1:10" ht="20" x14ac:dyDescent="0.2">
      <c r="A9" s="161">
        <v>11</v>
      </c>
      <c r="B9" s="162">
        <v>45</v>
      </c>
      <c r="C9" s="162">
        <v>29</v>
      </c>
      <c r="D9" s="162">
        <v>3</v>
      </c>
      <c r="E9" s="162">
        <v>10080</v>
      </c>
      <c r="F9" s="162">
        <v>4.0999999999999996</v>
      </c>
      <c r="G9" s="162">
        <v>1</v>
      </c>
      <c r="H9" s="162">
        <v>0</v>
      </c>
      <c r="I9" s="163">
        <v>717</v>
      </c>
      <c r="J9" s="169">
        <v>0</v>
      </c>
    </row>
    <row r="10" spans="1:10" ht="20" x14ac:dyDescent="0.2">
      <c r="A10" s="161">
        <v>12</v>
      </c>
      <c r="B10" s="162">
        <v>35</v>
      </c>
      <c r="C10" s="162">
        <v>12</v>
      </c>
      <c r="D10" s="162">
        <v>1</v>
      </c>
      <c r="E10" s="162">
        <v>4720</v>
      </c>
      <c r="F10" s="162">
        <v>6.9</v>
      </c>
      <c r="G10" s="162">
        <v>0</v>
      </c>
      <c r="H10" s="162">
        <v>0</v>
      </c>
      <c r="I10" s="163">
        <v>446</v>
      </c>
      <c r="J10" s="169">
        <v>0</v>
      </c>
    </row>
    <row r="11" spans="1:10" ht="20" x14ac:dyDescent="0.2">
      <c r="A11" s="161">
        <v>13</v>
      </c>
      <c r="B11" s="162">
        <v>30</v>
      </c>
      <c r="C11" s="162">
        <v>21</v>
      </c>
      <c r="D11" s="162">
        <v>1</v>
      </c>
      <c r="E11" s="162">
        <v>5840</v>
      </c>
      <c r="F11" s="162">
        <v>7.2</v>
      </c>
      <c r="G11" s="162">
        <v>1</v>
      </c>
      <c r="H11" s="162">
        <v>1</v>
      </c>
      <c r="I11" s="163">
        <v>184</v>
      </c>
      <c r="J11" s="169">
        <v>0</v>
      </c>
    </row>
    <row r="12" spans="1:10" ht="20" x14ac:dyDescent="0.2">
      <c r="A12" s="161">
        <v>15</v>
      </c>
      <c r="B12" s="162">
        <v>44</v>
      </c>
      <c r="C12" s="162">
        <v>34</v>
      </c>
      <c r="D12" s="162">
        <v>2</v>
      </c>
      <c r="E12" s="162">
        <v>13550</v>
      </c>
      <c r="F12" s="162">
        <v>4.9000000000000004</v>
      </c>
      <c r="G12" s="162">
        <v>1</v>
      </c>
      <c r="H12" s="162">
        <v>1</v>
      </c>
      <c r="I12" s="163">
        <v>1367</v>
      </c>
      <c r="J12" s="169">
        <v>0</v>
      </c>
    </row>
    <row r="13" spans="1:10" ht="20" x14ac:dyDescent="0.2">
      <c r="A13" s="161">
        <v>16</v>
      </c>
      <c r="B13" s="162">
        <v>30</v>
      </c>
      <c r="C13" s="162">
        <v>23</v>
      </c>
      <c r="D13" s="162">
        <v>1</v>
      </c>
      <c r="E13" s="162">
        <v>5750</v>
      </c>
      <c r="F13" s="162">
        <v>8.1</v>
      </c>
      <c r="G13" s="162">
        <v>0</v>
      </c>
      <c r="H13" s="162">
        <v>0</v>
      </c>
      <c r="I13" s="163">
        <v>856</v>
      </c>
      <c r="J13" s="169">
        <v>0</v>
      </c>
    </row>
    <row r="14" spans="1:10" ht="20" x14ac:dyDescent="0.2">
      <c r="A14" s="161">
        <v>17</v>
      </c>
      <c r="B14" s="162">
        <v>39</v>
      </c>
      <c r="C14" s="162">
        <v>20</v>
      </c>
      <c r="D14" s="162">
        <v>2</v>
      </c>
      <c r="E14" s="162">
        <v>6870</v>
      </c>
      <c r="F14" s="162">
        <v>6.1</v>
      </c>
      <c r="G14" s="162">
        <v>0</v>
      </c>
      <c r="H14" s="162">
        <v>1</v>
      </c>
      <c r="I14" s="163">
        <v>592</v>
      </c>
      <c r="J14" s="169">
        <v>0</v>
      </c>
    </row>
    <row r="15" spans="1:10" ht="20" x14ac:dyDescent="0.2">
      <c r="A15" s="161">
        <v>18</v>
      </c>
      <c r="B15" s="162">
        <v>39</v>
      </c>
      <c r="C15" s="162">
        <v>21</v>
      </c>
      <c r="D15" s="162">
        <v>2</v>
      </c>
      <c r="E15" s="162">
        <v>6880</v>
      </c>
      <c r="F15" s="162">
        <v>2.8</v>
      </c>
      <c r="G15" s="162">
        <v>0</v>
      </c>
      <c r="H15" s="162">
        <v>0</v>
      </c>
      <c r="I15" s="163">
        <v>593</v>
      </c>
      <c r="J15" s="169">
        <v>0</v>
      </c>
    </row>
    <row r="16" spans="1:10" ht="20" x14ac:dyDescent="0.2">
      <c r="A16" s="161">
        <v>19</v>
      </c>
      <c r="B16" s="162">
        <v>45</v>
      </c>
      <c r="C16" s="162">
        <v>18</v>
      </c>
      <c r="D16" s="162">
        <v>4</v>
      </c>
      <c r="E16" s="162">
        <v>7160</v>
      </c>
      <c r="F16" s="162">
        <v>8</v>
      </c>
      <c r="G16" s="162">
        <v>1</v>
      </c>
      <c r="H16" s="162">
        <v>1</v>
      </c>
      <c r="I16" s="163">
        <v>285</v>
      </c>
      <c r="J16" s="169">
        <v>0</v>
      </c>
    </row>
    <row r="17" spans="1:10" ht="20" x14ac:dyDescent="0.2">
      <c r="A17" s="161">
        <v>20</v>
      </c>
      <c r="B17" s="162">
        <v>29</v>
      </c>
      <c r="C17" s="162">
        <v>14</v>
      </c>
      <c r="D17" s="162">
        <v>2</v>
      </c>
      <c r="E17" s="162">
        <v>4980</v>
      </c>
      <c r="F17" s="162">
        <v>5.9</v>
      </c>
      <c r="G17" s="162">
        <v>0</v>
      </c>
      <c r="H17" s="162">
        <v>1</v>
      </c>
      <c r="I17" s="163">
        <v>311</v>
      </c>
      <c r="J17" s="169">
        <v>0</v>
      </c>
    </row>
    <row r="18" spans="1:10" ht="20" x14ac:dyDescent="0.2">
      <c r="A18" s="161">
        <v>21</v>
      </c>
      <c r="B18" s="162">
        <v>40</v>
      </c>
      <c r="C18" s="162">
        <v>25</v>
      </c>
      <c r="D18" s="162">
        <v>2</v>
      </c>
      <c r="E18" s="162">
        <v>8800</v>
      </c>
      <c r="F18" s="162">
        <v>0.9</v>
      </c>
      <c r="G18" s="162">
        <v>0</v>
      </c>
      <c r="H18" s="162">
        <v>1</v>
      </c>
      <c r="I18" s="163">
        <v>1280</v>
      </c>
      <c r="J18" s="169">
        <v>0</v>
      </c>
    </row>
    <row r="19" spans="1:10" ht="20" x14ac:dyDescent="0.2">
      <c r="A19" s="161">
        <v>22</v>
      </c>
      <c r="B19" s="162">
        <v>31</v>
      </c>
      <c r="C19" s="162">
        <v>16</v>
      </c>
      <c r="D19" s="162">
        <v>2</v>
      </c>
      <c r="E19" s="162">
        <v>5040</v>
      </c>
      <c r="F19" s="162">
        <v>2.2999999999999998</v>
      </c>
      <c r="G19" s="162">
        <v>1</v>
      </c>
      <c r="H19" s="162">
        <v>0</v>
      </c>
      <c r="I19" s="163">
        <v>517</v>
      </c>
      <c r="J19" s="169">
        <v>0</v>
      </c>
    </row>
    <row r="20" spans="1:10" ht="20" x14ac:dyDescent="0.2">
      <c r="A20" s="161">
        <v>23</v>
      </c>
      <c r="B20" s="162">
        <v>33</v>
      </c>
      <c r="C20" s="162">
        <v>25</v>
      </c>
      <c r="D20" s="162">
        <v>1</v>
      </c>
      <c r="E20" s="162">
        <v>6440</v>
      </c>
      <c r="F20" s="162">
        <v>7.3</v>
      </c>
      <c r="G20" s="162">
        <v>1</v>
      </c>
      <c r="H20" s="162">
        <v>1</v>
      </c>
      <c r="I20" s="163">
        <v>861</v>
      </c>
      <c r="J20" s="169">
        <v>0</v>
      </c>
    </row>
    <row r="21" spans="1:10" ht="20" x14ac:dyDescent="0.2">
      <c r="A21" s="161">
        <v>24</v>
      </c>
      <c r="B21" s="162">
        <v>33</v>
      </c>
      <c r="C21" s="162">
        <v>24</v>
      </c>
      <c r="D21" s="162">
        <v>1</v>
      </c>
      <c r="E21" s="162">
        <v>6390</v>
      </c>
      <c r="F21" s="162">
        <v>4.3</v>
      </c>
      <c r="G21" s="162">
        <v>1</v>
      </c>
      <c r="H21" s="162">
        <v>1</v>
      </c>
      <c r="I21" s="163">
        <v>207</v>
      </c>
      <c r="J21" s="169">
        <v>0</v>
      </c>
    </row>
    <row r="22" spans="1:10" ht="20" x14ac:dyDescent="0.2">
      <c r="A22" s="161">
        <v>25</v>
      </c>
      <c r="B22" s="162">
        <v>39</v>
      </c>
      <c r="C22" s="162">
        <v>29</v>
      </c>
      <c r="D22" s="162">
        <v>2</v>
      </c>
      <c r="E22" s="162">
        <v>10800</v>
      </c>
      <c r="F22" s="162">
        <v>4.5999999999999996</v>
      </c>
      <c r="G22" s="162">
        <v>0</v>
      </c>
      <c r="H22" s="162">
        <v>0</v>
      </c>
      <c r="I22" s="163">
        <v>686</v>
      </c>
      <c r="J22" s="169">
        <v>0</v>
      </c>
    </row>
    <row r="23" spans="1:10" ht="20" x14ac:dyDescent="0.2">
      <c r="A23" s="161">
        <v>26</v>
      </c>
      <c r="B23" s="162">
        <v>29</v>
      </c>
      <c r="C23" s="162">
        <v>13</v>
      </c>
      <c r="D23" s="162">
        <v>2</v>
      </c>
      <c r="E23" s="162">
        <v>4230</v>
      </c>
      <c r="F23" s="162">
        <v>4.8</v>
      </c>
      <c r="G23" s="162">
        <v>1</v>
      </c>
      <c r="H23" s="162">
        <v>0</v>
      </c>
      <c r="I23" s="163">
        <v>106</v>
      </c>
      <c r="J23" s="169">
        <v>0</v>
      </c>
    </row>
    <row r="24" spans="1:10" ht="20" x14ac:dyDescent="0.2">
      <c r="A24" s="161">
        <v>27</v>
      </c>
      <c r="B24" s="162">
        <v>49</v>
      </c>
      <c r="C24" s="162">
        <v>27</v>
      </c>
      <c r="D24" s="162">
        <v>1</v>
      </c>
      <c r="E24" s="162">
        <v>7510</v>
      </c>
      <c r="F24" s="162">
        <v>6.6</v>
      </c>
      <c r="G24" s="162">
        <v>0</v>
      </c>
      <c r="H24" s="162">
        <v>1</v>
      </c>
      <c r="I24" s="163">
        <v>275</v>
      </c>
      <c r="J24" s="169">
        <v>0</v>
      </c>
    </row>
    <row r="25" spans="1:10" ht="20" x14ac:dyDescent="0.2">
      <c r="A25" s="161">
        <v>28</v>
      </c>
      <c r="B25" s="162">
        <v>46</v>
      </c>
      <c r="C25" s="162">
        <v>28</v>
      </c>
      <c r="D25" s="162">
        <v>4</v>
      </c>
      <c r="E25" s="162">
        <v>9420</v>
      </c>
      <c r="F25" s="162">
        <v>5.6</v>
      </c>
      <c r="G25" s="162">
        <v>0</v>
      </c>
      <c r="H25" s="162">
        <v>1</v>
      </c>
      <c r="I25" s="163">
        <v>841</v>
      </c>
      <c r="J25" s="169">
        <v>0</v>
      </c>
    </row>
    <row r="26" spans="1:10" ht="20" x14ac:dyDescent="0.2">
      <c r="A26" s="161">
        <v>29</v>
      </c>
      <c r="B26" s="162">
        <v>44</v>
      </c>
      <c r="C26" s="162">
        <v>23</v>
      </c>
      <c r="D26" s="162">
        <v>1</v>
      </c>
      <c r="E26" s="162">
        <v>6400</v>
      </c>
      <c r="F26" s="162">
        <v>6.2</v>
      </c>
      <c r="G26" s="162">
        <v>1</v>
      </c>
      <c r="H26" s="162">
        <v>0</v>
      </c>
      <c r="I26" s="163">
        <v>134</v>
      </c>
      <c r="J26" s="169">
        <v>0</v>
      </c>
    </row>
    <row r="27" spans="1:10" ht="20" x14ac:dyDescent="0.2">
      <c r="A27" s="161">
        <v>30</v>
      </c>
      <c r="B27" s="162">
        <v>54</v>
      </c>
      <c r="C27" s="162">
        <v>22</v>
      </c>
      <c r="D27" s="162">
        <v>1</v>
      </c>
      <c r="E27" s="162">
        <v>6020</v>
      </c>
      <c r="F27" s="162">
        <v>6.5</v>
      </c>
      <c r="G27" s="162">
        <v>1</v>
      </c>
      <c r="H27" s="162">
        <v>0</v>
      </c>
      <c r="I27" s="163">
        <v>207</v>
      </c>
      <c r="J27" s="169">
        <v>0</v>
      </c>
    </row>
    <row r="28" spans="1:10" ht="20" x14ac:dyDescent="0.2">
      <c r="A28" s="161">
        <v>31</v>
      </c>
      <c r="B28" s="162">
        <v>31</v>
      </c>
      <c r="C28" s="162">
        <v>23</v>
      </c>
      <c r="D28" s="162">
        <v>1</v>
      </c>
      <c r="E28" s="162">
        <v>6050</v>
      </c>
      <c r="F28" s="162">
        <v>4.9000000000000004</v>
      </c>
      <c r="G28" s="162">
        <v>1</v>
      </c>
      <c r="H28" s="162">
        <v>1</v>
      </c>
      <c r="I28" s="163">
        <v>146</v>
      </c>
      <c r="J28" s="169">
        <v>0</v>
      </c>
    </row>
    <row r="29" spans="1:10" ht="20" x14ac:dyDescent="0.2">
      <c r="A29" s="161">
        <v>32</v>
      </c>
      <c r="B29" s="162">
        <v>26</v>
      </c>
      <c r="C29" s="162">
        <v>13</v>
      </c>
      <c r="D29" s="162">
        <v>2</v>
      </c>
      <c r="E29" s="162">
        <v>6060</v>
      </c>
      <c r="F29" s="162">
        <v>5</v>
      </c>
      <c r="G29" s="162">
        <v>1</v>
      </c>
      <c r="H29" s="162">
        <v>0</v>
      </c>
      <c r="I29" s="163">
        <v>715</v>
      </c>
      <c r="J29" s="169">
        <v>0</v>
      </c>
    </row>
    <row r="30" spans="1:10" ht="20" x14ac:dyDescent="0.2">
      <c r="A30" s="161">
        <v>33</v>
      </c>
      <c r="B30" s="162">
        <v>54</v>
      </c>
      <c r="C30" s="162">
        <v>16</v>
      </c>
      <c r="D30" s="162">
        <v>4</v>
      </c>
      <c r="E30" s="162">
        <v>5710</v>
      </c>
      <c r="F30" s="162">
        <v>3.8</v>
      </c>
      <c r="G30" s="162">
        <v>0</v>
      </c>
      <c r="H30" s="162">
        <v>1</v>
      </c>
      <c r="I30" s="163">
        <v>121</v>
      </c>
      <c r="J30" s="169">
        <v>0</v>
      </c>
    </row>
    <row r="31" spans="1:10" ht="20" x14ac:dyDescent="0.2">
      <c r="A31" s="161">
        <v>37</v>
      </c>
      <c r="B31" s="162">
        <v>47</v>
      </c>
      <c r="C31" s="162">
        <v>40</v>
      </c>
      <c r="D31" s="162">
        <v>1</v>
      </c>
      <c r="E31" s="162">
        <v>18770</v>
      </c>
      <c r="F31" s="162">
        <v>5.6</v>
      </c>
      <c r="G31" s="162">
        <v>1</v>
      </c>
      <c r="H31" s="162">
        <v>0</v>
      </c>
      <c r="I31" s="163">
        <v>2239</v>
      </c>
      <c r="J31" s="169">
        <v>0</v>
      </c>
    </row>
    <row r="32" spans="1:10" ht="20" x14ac:dyDescent="0.2">
      <c r="A32" s="161">
        <v>38</v>
      </c>
      <c r="B32" s="162">
        <v>49</v>
      </c>
      <c r="C32" s="162">
        <v>39</v>
      </c>
      <c r="D32" s="162">
        <v>2</v>
      </c>
      <c r="E32" s="162">
        <v>17330</v>
      </c>
      <c r="F32" s="162">
        <v>4.0999999999999996</v>
      </c>
      <c r="G32" s="162">
        <v>1</v>
      </c>
      <c r="H32" s="162">
        <v>0</v>
      </c>
      <c r="I32" s="163">
        <v>422</v>
      </c>
      <c r="J32" s="169">
        <v>0</v>
      </c>
    </row>
    <row r="33" spans="1:10" ht="20" x14ac:dyDescent="0.2">
      <c r="A33" s="161">
        <v>40</v>
      </c>
      <c r="B33" s="162">
        <v>44</v>
      </c>
      <c r="C33" s="162">
        <v>29</v>
      </c>
      <c r="D33" s="162">
        <v>1</v>
      </c>
      <c r="E33" s="162">
        <v>9940</v>
      </c>
      <c r="F33" s="162">
        <v>4.5</v>
      </c>
      <c r="G33" s="162">
        <v>1</v>
      </c>
      <c r="H33" s="162">
        <v>1</v>
      </c>
      <c r="I33" s="163">
        <v>688</v>
      </c>
      <c r="J33" s="169">
        <v>0</v>
      </c>
    </row>
    <row r="34" spans="1:10" ht="20" x14ac:dyDescent="0.2">
      <c r="A34" s="161">
        <v>41</v>
      </c>
      <c r="B34" s="162">
        <v>32</v>
      </c>
      <c r="C34" s="162">
        <v>15</v>
      </c>
      <c r="D34" s="162">
        <v>1</v>
      </c>
      <c r="E34" s="162">
        <v>5270</v>
      </c>
      <c r="F34" s="162">
        <v>5.7</v>
      </c>
      <c r="G34" s="162">
        <v>1</v>
      </c>
      <c r="H34" s="162">
        <v>0</v>
      </c>
      <c r="I34" s="163">
        <v>584</v>
      </c>
      <c r="J34" s="169">
        <v>0</v>
      </c>
    </row>
    <row r="35" spans="1:10" ht="20" x14ac:dyDescent="0.2">
      <c r="A35" s="161">
        <v>42</v>
      </c>
      <c r="B35" s="162">
        <v>51</v>
      </c>
      <c r="C35" s="162">
        <v>12</v>
      </c>
      <c r="D35" s="162">
        <v>1</v>
      </c>
      <c r="E35" s="162">
        <v>4850</v>
      </c>
      <c r="F35" s="162">
        <v>4.5999999999999996</v>
      </c>
      <c r="G35" s="162">
        <v>1</v>
      </c>
      <c r="H35" s="162">
        <v>1</v>
      </c>
      <c r="I35" s="163">
        <v>71</v>
      </c>
      <c r="J35" s="169">
        <v>0</v>
      </c>
    </row>
    <row r="36" spans="1:10" ht="20" x14ac:dyDescent="0.2">
      <c r="A36" s="161">
        <v>43</v>
      </c>
      <c r="B36" s="162">
        <v>29</v>
      </c>
      <c r="C36" s="162">
        <v>14</v>
      </c>
      <c r="D36" s="162">
        <v>2</v>
      </c>
      <c r="E36" s="162">
        <v>6150</v>
      </c>
      <c r="F36" s="162">
        <v>2</v>
      </c>
      <c r="G36" s="162">
        <v>1</v>
      </c>
      <c r="H36" s="162">
        <v>0</v>
      </c>
      <c r="I36" s="163">
        <v>984</v>
      </c>
      <c r="J36" s="169">
        <v>0</v>
      </c>
    </row>
    <row r="37" spans="1:10" ht="20" x14ac:dyDescent="0.2">
      <c r="A37" s="161">
        <v>44</v>
      </c>
      <c r="B37" s="162">
        <v>34</v>
      </c>
      <c r="C37" s="162">
        <v>13</v>
      </c>
      <c r="D37" s="162">
        <v>4</v>
      </c>
      <c r="E37" s="162">
        <v>6640</v>
      </c>
      <c r="F37" s="162">
        <v>5.9</v>
      </c>
      <c r="G37" s="162">
        <v>0</v>
      </c>
      <c r="H37" s="162">
        <v>1</v>
      </c>
      <c r="I37" s="163">
        <v>229</v>
      </c>
      <c r="J37" s="169">
        <v>0</v>
      </c>
    </row>
    <row r="38" spans="1:10" ht="20" x14ac:dyDescent="0.2">
      <c r="A38" s="161">
        <v>45</v>
      </c>
      <c r="B38" s="162">
        <v>45</v>
      </c>
      <c r="C38" s="162">
        <v>23</v>
      </c>
      <c r="D38" s="162">
        <v>1</v>
      </c>
      <c r="E38" s="162">
        <v>6950</v>
      </c>
      <c r="F38" s="162">
        <v>7</v>
      </c>
      <c r="G38" s="162">
        <v>1</v>
      </c>
      <c r="H38" s="162">
        <v>0</v>
      </c>
      <c r="I38" s="163">
        <v>773</v>
      </c>
      <c r="J38" s="169">
        <v>0</v>
      </c>
    </row>
    <row r="39" spans="1:10" ht="20" x14ac:dyDescent="0.2">
      <c r="A39" s="161">
        <v>47</v>
      </c>
      <c r="B39" s="162">
        <v>29</v>
      </c>
      <c r="C39" s="162">
        <v>12</v>
      </c>
      <c r="D39" s="162">
        <v>1</v>
      </c>
      <c r="E39" s="162">
        <v>4330</v>
      </c>
      <c r="F39" s="162">
        <v>2</v>
      </c>
      <c r="G39" s="162">
        <v>1</v>
      </c>
      <c r="H39" s="162">
        <v>0</v>
      </c>
      <c r="I39" s="163">
        <v>733</v>
      </c>
      <c r="J39" s="169">
        <v>0</v>
      </c>
    </row>
    <row r="40" spans="1:10" ht="20" x14ac:dyDescent="0.2">
      <c r="A40" s="161">
        <v>50</v>
      </c>
      <c r="B40" s="162">
        <v>36</v>
      </c>
      <c r="C40" s="162">
        <v>15</v>
      </c>
      <c r="D40" s="162">
        <v>1</v>
      </c>
      <c r="E40" s="162">
        <v>4990</v>
      </c>
      <c r="F40" s="162">
        <v>7</v>
      </c>
      <c r="G40" s="162">
        <v>1</v>
      </c>
      <c r="H40" s="162">
        <v>1</v>
      </c>
      <c r="I40" s="163">
        <v>1210</v>
      </c>
      <c r="J40" s="169">
        <v>0</v>
      </c>
    </row>
    <row r="41" spans="1:10" ht="20" x14ac:dyDescent="0.2">
      <c r="A41" s="161">
        <v>52</v>
      </c>
      <c r="B41" s="162">
        <v>32</v>
      </c>
      <c r="C41" s="162">
        <v>15</v>
      </c>
      <c r="D41" s="162">
        <v>2</v>
      </c>
      <c r="E41" s="162">
        <v>5410</v>
      </c>
      <c r="F41" s="162">
        <v>5.8</v>
      </c>
      <c r="G41" s="162">
        <v>1</v>
      </c>
      <c r="H41" s="162">
        <v>0</v>
      </c>
      <c r="I41" s="163">
        <v>449</v>
      </c>
      <c r="J41" s="169">
        <v>0</v>
      </c>
    </row>
    <row r="42" spans="1:10" ht="20" x14ac:dyDescent="0.2">
      <c r="A42" s="161">
        <v>53</v>
      </c>
      <c r="B42" s="162">
        <v>38</v>
      </c>
      <c r="C42" s="162">
        <v>31</v>
      </c>
      <c r="D42" s="162">
        <v>1</v>
      </c>
      <c r="E42" s="162">
        <v>9880</v>
      </c>
      <c r="F42" s="162">
        <v>7.9</v>
      </c>
      <c r="G42" s="162">
        <v>1</v>
      </c>
      <c r="H42" s="162">
        <v>1</v>
      </c>
      <c r="I42" s="163">
        <v>1033</v>
      </c>
      <c r="J42" s="169">
        <v>0</v>
      </c>
    </row>
    <row r="43" spans="1:10" ht="20" x14ac:dyDescent="0.2">
      <c r="A43" s="161">
        <v>54</v>
      </c>
      <c r="B43" s="162">
        <v>40</v>
      </c>
      <c r="C43" s="162">
        <v>23</v>
      </c>
      <c r="D43" s="162">
        <v>1</v>
      </c>
      <c r="E43" s="162">
        <v>7000</v>
      </c>
      <c r="F43" s="162">
        <v>4</v>
      </c>
      <c r="G43" s="162">
        <v>1</v>
      </c>
      <c r="H43" s="162">
        <v>1</v>
      </c>
      <c r="I43" s="163">
        <v>346</v>
      </c>
      <c r="J43" s="169">
        <v>0</v>
      </c>
    </row>
    <row r="44" spans="1:10" ht="20" x14ac:dyDescent="0.2">
      <c r="A44" s="161">
        <v>55</v>
      </c>
      <c r="B44" s="162">
        <v>38</v>
      </c>
      <c r="C44" s="162">
        <v>12</v>
      </c>
      <c r="D44" s="162">
        <v>3</v>
      </c>
      <c r="E44" s="162">
        <v>4690</v>
      </c>
      <c r="F44" s="162">
        <v>7.6</v>
      </c>
      <c r="G44" s="162">
        <v>0</v>
      </c>
      <c r="H44" s="162">
        <v>1</v>
      </c>
      <c r="I44" s="163">
        <v>40</v>
      </c>
      <c r="J44" s="169">
        <v>0</v>
      </c>
    </row>
    <row r="45" spans="1:10" ht="20" x14ac:dyDescent="0.2">
      <c r="A45" s="161">
        <v>56</v>
      </c>
      <c r="B45" s="162">
        <v>44</v>
      </c>
      <c r="C45" s="162">
        <v>25</v>
      </c>
      <c r="D45" s="162">
        <v>1</v>
      </c>
      <c r="E45" s="162">
        <v>5910</v>
      </c>
      <c r="F45" s="162">
        <v>6.8</v>
      </c>
      <c r="G45" s="162">
        <v>0</v>
      </c>
      <c r="H45" s="162">
        <v>0</v>
      </c>
      <c r="I45" s="163">
        <v>354</v>
      </c>
      <c r="J45" s="169">
        <v>0</v>
      </c>
    </row>
    <row r="46" spans="1:10" ht="20" x14ac:dyDescent="0.2">
      <c r="A46" s="161">
        <v>57</v>
      </c>
      <c r="B46" s="162">
        <v>47</v>
      </c>
      <c r="C46" s="162">
        <v>12</v>
      </c>
      <c r="D46" s="162">
        <v>2</v>
      </c>
      <c r="E46" s="162">
        <v>5440</v>
      </c>
      <c r="F46" s="162">
        <v>5.2</v>
      </c>
      <c r="G46" s="162">
        <v>0</v>
      </c>
      <c r="H46" s="162">
        <v>0</v>
      </c>
      <c r="I46" s="163">
        <v>673</v>
      </c>
      <c r="J46" s="169">
        <v>0</v>
      </c>
    </row>
    <row r="47" spans="1:10" ht="20" x14ac:dyDescent="0.2">
      <c r="A47" s="161">
        <v>58</v>
      </c>
      <c r="B47" s="162">
        <v>41</v>
      </c>
      <c r="C47" s="162">
        <v>17</v>
      </c>
      <c r="D47" s="162">
        <v>1</v>
      </c>
      <c r="E47" s="162">
        <v>5970</v>
      </c>
      <c r="F47" s="162">
        <v>6</v>
      </c>
      <c r="G47" s="162">
        <v>0</v>
      </c>
      <c r="H47" s="162">
        <v>1</v>
      </c>
      <c r="I47" s="163">
        <v>380</v>
      </c>
      <c r="J47" s="169">
        <v>0</v>
      </c>
    </row>
    <row r="48" spans="1:10" ht="20" x14ac:dyDescent="0.2">
      <c r="A48" s="161">
        <v>59</v>
      </c>
      <c r="B48" s="162">
        <v>47</v>
      </c>
      <c r="C48" s="162">
        <v>24</v>
      </c>
      <c r="D48" s="162">
        <v>1</v>
      </c>
      <c r="E48" s="162">
        <v>5720</v>
      </c>
      <c r="F48" s="162">
        <v>3.2</v>
      </c>
      <c r="G48" s="162">
        <v>0</v>
      </c>
      <c r="H48" s="162">
        <v>0</v>
      </c>
      <c r="I48" s="163">
        <v>500</v>
      </c>
      <c r="J48" s="169">
        <v>0</v>
      </c>
    </row>
    <row r="49" spans="1:10" ht="20" x14ac:dyDescent="0.2">
      <c r="A49" s="161">
        <v>60</v>
      </c>
      <c r="B49" s="162">
        <v>37</v>
      </c>
      <c r="C49" s="162">
        <v>28</v>
      </c>
      <c r="D49" s="162">
        <v>1</v>
      </c>
      <c r="E49" s="162">
        <v>7520</v>
      </c>
      <c r="F49" s="162">
        <v>7.2</v>
      </c>
      <c r="G49" s="162">
        <v>0</v>
      </c>
      <c r="H49" s="162">
        <v>0</v>
      </c>
      <c r="I49" s="163">
        <v>1377</v>
      </c>
      <c r="J49" s="169">
        <v>0</v>
      </c>
    </row>
    <row r="50" spans="1:10" ht="20" x14ac:dyDescent="0.2">
      <c r="A50" s="161">
        <v>61</v>
      </c>
      <c r="B50" s="162">
        <v>37</v>
      </c>
      <c r="C50" s="162">
        <v>15</v>
      </c>
      <c r="D50" s="162">
        <v>2</v>
      </c>
      <c r="E50" s="162">
        <v>5800</v>
      </c>
      <c r="F50" s="162">
        <v>5.6</v>
      </c>
      <c r="G50" s="162">
        <v>1</v>
      </c>
      <c r="H50" s="162">
        <v>0</v>
      </c>
      <c r="I50" s="163">
        <v>566</v>
      </c>
      <c r="J50" s="169">
        <v>0</v>
      </c>
    </row>
    <row r="51" spans="1:10" ht="20" x14ac:dyDescent="0.2">
      <c r="A51" s="161">
        <v>63</v>
      </c>
      <c r="B51" s="162">
        <v>32</v>
      </c>
      <c r="C51" s="162">
        <v>25</v>
      </c>
      <c r="D51" s="162">
        <v>1</v>
      </c>
      <c r="E51" s="162">
        <v>8070</v>
      </c>
      <c r="F51" s="162">
        <v>5.4</v>
      </c>
      <c r="G51" s="162">
        <v>1</v>
      </c>
      <c r="H51" s="162">
        <v>1</v>
      </c>
      <c r="I51" s="163">
        <v>650</v>
      </c>
      <c r="J51" s="169">
        <v>0</v>
      </c>
    </row>
    <row r="52" spans="1:10" ht="20" x14ac:dyDescent="0.2">
      <c r="A52" s="161">
        <v>65</v>
      </c>
      <c r="B52" s="162">
        <v>35</v>
      </c>
      <c r="C52" s="162">
        <v>23</v>
      </c>
      <c r="D52" s="162">
        <v>1</v>
      </c>
      <c r="E52" s="162">
        <v>6280</v>
      </c>
      <c r="F52" s="162">
        <v>3.4</v>
      </c>
      <c r="G52" s="162">
        <v>1</v>
      </c>
      <c r="H52" s="162">
        <v>0</v>
      </c>
      <c r="I52" s="163">
        <v>758</v>
      </c>
      <c r="J52" s="169">
        <v>0</v>
      </c>
    </row>
    <row r="53" spans="1:10" ht="20" x14ac:dyDescent="0.2">
      <c r="A53" s="161">
        <v>66</v>
      </c>
      <c r="B53" s="162">
        <v>42</v>
      </c>
      <c r="C53" s="162">
        <v>16</v>
      </c>
      <c r="D53" s="162">
        <v>1</v>
      </c>
      <c r="E53" s="162">
        <v>6740</v>
      </c>
      <c r="F53" s="162">
        <v>7.5</v>
      </c>
      <c r="G53" s="162">
        <v>0</v>
      </c>
      <c r="H53" s="162">
        <v>0</v>
      </c>
      <c r="I53" s="163">
        <v>935</v>
      </c>
      <c r="J53" s="169">
        <v>0</v>
      </c>
    </row>
    <row r="54" spans="1:10" ht="20" x14ac:dyDescent="0.2">
      <c r="A54" s="161">
        <v>67</v>
      </c>
      <c r="B54" s="162">
        <v>33</v>
      </c>
      <c r="C54" s="162">
        <v>13</v>
      </c>
      <c r="D54" s="162">
        <v>1</v>
      </c>
      <c r="E54" s="162">
        <v>4890</v>
      </c>
      <c r="F54" s="162">
        <v>4.5</v>
      </c>
      <c r="G54" s="162">
        <v>0</v>
      </c>
      <c r="H54" s="162">
        <v>0</v>
      </c>
      <c r="I54" s="163">
        <v>52</v>
      </c>
      <c r="J54" s="169">
        <v>0</v>
      </c>
    </row>
    <row r="55" spans="1:10" ht="20" x14ac:dyDescent="0.2">
      <c r="A55" s="161">
        <v>68</v>
      </c>
      <c r="B55" s="162">
        <v>46</v>
      </c>
      <c r="C55" s="162">
        <v>29</v>
      </c>
      <c r="D55" s="162">
        <v>1</v>
      </c>
      <c r="E55" s="162">
        <v>10480</v>
      </c>
      <c r="F55" s="162">
        <v>1.9</v>
      </c>
      <c r="G55" s="162">
        <v>1</v>
      </c>
      <c r="H55" s="162">
        <v>1</v>
      </c>
      <c r="I55" s="163">
        <v>723</v>
      </c>
      <c r="J55" s="169">
        <v>0</v>
      </c>
    </row>
    <row r="56" spans="1:10" ht="20" x14ac:dyDescent="0.2">
      <c r="A56" s="161">
        <v>69</v>
      </c>
      <c r="B56" s="162">
        <v>40</v>
      </c>
      <c r="C56" s="162">
        <v>27</v>
      </c>
      <c r="D56" s="162">
        <v>1</v>
      </c>
      <c r="E56" s="162">
        <v>6410</v>
      </c>
      <c r="F56" s="162">
        <v>3.2</v>
      </c>
      <c r="G56" s="162">
        <v>1</v>
      </c>
      <c r="H56" s="162">
        <v>0</v>
      </c>
      <c r="I56" s="163">
        <v>608</v>
      </c>
      <c r="J56" s="169">
        <v>0</v>
      </c>
    </row>
    <row r="57" spans="1:10" ht="20" x14ac:dyDescent="0.2">
      <c r="A57" s="161">
        <v>73</v>
      </c>
      <c r="B57" s="162">
        <v>56</v>
      </c>
      <c r="C57" s="162">
        <v>22</v>
      </c>
      <c r="D57" s="162">
        <v>2</v>
      </c>
      <c r="E57" s="162">
        <v>10250</v>
      </c>
      <c r="F57" s="162">
        <v>4.3</v>
      </c>
      <c r="G57" s="162">
        <v>1</v>
      </c>
      <c r="H57" s="162">
        <v>0</v>
      </c>
      <c r="I57" s="163">
        <v>1215</v>
      </c>
      <c r="J57" s="169">
        <v>0</v>
      </c>
    </row>
    <row r="58" spans="1:10" ht="20" x14ac:dyDescent="0.2">
      <c r="A58" s="161">
        <v>74</v>
      </c>
      <c r="B58" s="162">
        <v>35</v>
      </c>
      <c r="C58" s="162">
        <v>14</v>
      </c>
      <c r="D58" s="162">
        <v>4</v>
      </c>
      <c r="E58" s="162">
        <v>15869.999999999998</v>
      </c>
      <c r="F58" s="162">
        <v>5.0999999999999996</v>
      </c>
      <c r="G58" s="162">
        <v>1</v>
      </c>
      <c r="H58" s="162">
        <v>0</v>
      </c>
      <c r="I58" s="163">
        <v>1985</v>
      </c>
      <c r="J58" s="169">
        <v>0</v>
      </c>
    </row>
    <row r="59" spans="1:10" ht="20" x14ac:dyDescent="0.2">
      <c r="A59" s="161">
        <v>75</v>
      </c>
      <c r="B59" s="162">
        <v>53</v>
      </c>
      <c r="C59" s="162">
        <v>26</v>
      </c>
      <c r="D59" s="162">
        <v>1</v>
      </c>
      <c r="E59" s="162">
        <v>6820</v>
      </c>
      <c r="F59" s="162">
        <v>4.0999999999999996</v>
      </c>
      <c r="G59" s="162">
        <v>0</v>
      </c>
      <c r="H59" s="162">
        <v>0</v>
      </c>
      <c r="I59" s="163">
        <v>882</v>
      </c>
      <c r="J59" s="169">
        <v>0</v>
      </c>
    </row>
    <row r="60" spans="1:10" ht="20" x14ac:dyDescent="0.2">
      <c r="A60" s="161">
        <v>76</v>
      </c>
      <c r="B60" s="162">
        <v>28</v>
      </c>
      <c r="C60" s="162">
        <v>18</v>
      </c>
      <c r="D60" s="162">
        <v>2</v>
      </c>
      <c r="E60" s="162">
        <v>6030</v>
      </c>
      <c r="F60" s="162">
        <v>6.9</v>
      </c>
      <c r="G60" s="162">
        <v>1</v>
      </c>
      <c r="H60" s="162">
        <v>0</v>
      </c>
      <c r="I60" s="163">
        <v>663</v>
      </c>
      <c r="J60" s="169">
        <v>0</v>
      </c>
    </row>
    <row r="61" spans="1:10" ht="20" x14ac:dyDescent="0.2">
      <c r="A61" s="161">
        <v>77</v>
      </c>
      <c r="B61" s="162">
        <v>37</v>
      </c>
      <c r="C61" s="162">
        <v>21</v>
      </c>
      <c r="D61" s="162">
        <v>1</v>
      </c>
      <c r="E61" s="162">
        <v>6400</v>
      </c>
      <c r="F61" s="162">
        <v>0.7</v>
      </c>
      <c r="G61" s="162">
        <v>0</v>
      </c>
      <c r="H61" s="162">
        <v>1</v>
      </c>
      <c r="I61" s="163">
        <v>1229</v>
      </c>
      <c r="J61" s="169">
        <v>0</v>
      </c>
    </row>
    <row r="62" spans="1:10" ht="20" x14ac:dyDescent="0.2">
      <c r="A62" s="161">
        <v>78</v>
      </c>
      <c r="B62" s="162">
        <v>36</v>
      </c>
      <c r="C62" s="162">
        <v>19</v>
      </c>
      <c r="D62" s="162">
        <v>2</v>
      </c>
      <c r="E62" s="162">
        <v>5360</v>
      </c>
      <c r="F62" s="162">
        <v>5.6</v>
      </c>
      <c r="G62" s="162">
        <v>0</v>
      </c>
      <c r="H62" s="162">
        <v>1</v>
      </c>
      <c r="I62" s="163">
        <v>411</v>
      </c>
      <c r="J62" s="169">
        <v>0</v>
      </c>
    </row>
    <row r="63" spans="1:10" ht="20" x14ac:dyDescent="0.2">
      <c r="A63" s="161">
        <v>80</v>
      </c>
      <c r="B63" s="162">
        <v>35</v>
      </c>
      <c r="C63" s="162">
        <v>20</v>
      </c>
      <c r="D63" s="162">
        <v>2</v>
      </c>
      <c r="E63" s="162">
        <v>5020</v>
      </c>
      <c r="F63" s="162">
        <v>1.9</v>
      </c>
      <c r="G63" s="162">
        <v>1</v>
      </c>
      <c r="H63" s="162">
        <v>0</v>
      </c>
      <c r="I63" s="163">
        <v>339</v>
      </c>
      <c r="J63" s="169">
        <v>0</v>
      </c>
    </row>
    <row r="64" spans="1:10" ht="20" x14ac:dyDescent="0.2">
      <c r="A64" s="161">
        <v>81</v>
      </c>
      <c r="B64" s="162">
        <v>29</v>
      </c>
      <c r="C64" s="162">
        <v>16</v>
      </c>
      <c r="D64" s="162">
        <v>3</v>
      </c>
      <c r="E64" s="162">
        <v>6330</v>
      </c>
      <c r="F64" s="162">
        <v>6.8</v>
      </c>
      <c r="G64" s="162">
        <v>0</v>
      </c>
      <c r="H64" s="162">
        <v>0</v>
      </c>
      <c r="I64" s="163">
        <v>869</v>
      </c>
      <c r="J64" s="169">
        <v>0</v>
      </c>
    </row>
    <row r="65" spans="1:10" ht="20" x14ac:dyDescent="0.2">
      <c r="A65" s="161">
        <v>82</v>
      </c>
      <c r="B65" s="162">
        <v>34</v>
      </c>
      <c r="C65" s="162">
        <v>24</v>
      </c>
      <c r="D65" s="162">
        <v>1</v>
      </c>
      <c r="E65" s="162">
        <v>6870</v>
      </c>
      <c r="F65" s="162">
        <v>3.8</v>
      </c>
      <c r="G65" s="162">
        <v>1</v>
      </c>
      <c r="H65" s="162">
        <v>0</v>
      </c>
      <c r="I65" s="163">
        <v>532</v>
      </c>
      <c r="J65" s="169">
        <v>0</v>
      </c>
    </row>
    <row r="66" spans="1:10" ht="20" x14ac:dyDescent="0.2">
      <c r="A66" s="161">
        <v>83</v>
      </c>
      <c r="B66" s="162">
        <v>39</v>
      </c>
      <c r="C66" s="162">
        <v>19</v>
      </c>
      <c r="D66" s="162">
        <v>1</v>
      </c>
      <c r="E66" s="162">
        <v>5810</v>
      </c>
      <c r="F66" s="162">
        <v>5.4</v>
      </c>
      <c r="G66" s="162">
        <v>0</v>
      </c>
      <c r="H66" s="162">
        <v>1</v>
      </c>
      <c r="I66" s="163">
        <v>1238</v>
      </c>
      <c r="J66" s="169">
        <v>0</v>
      </c>
    </row>
    <row r="67" spans="1:10" ht="20" x14ac:dyDescent="0.2">
      <c r="A67" s="161">
        <v>84</v>
      </c>
      <c r="B67" s="162">
        <v>39</v>
      </c>
      <c r="C67" s="162">
        <v>25</v>
      </c>
      <c r="D67" s="162">
        <v>1</v>
      </c>
      <c r="E67" s="162">
        <v>6120</v>
      </c>
      <c r="F67" s="162">
        <v>1.9</v>
      </c>
      <c r="G67" s="162">
        <v>1</v>
      </c>
      <c r="H67" s="162">
        <v>1</v>
      </c>
      <c r="I67" s="163">
        <v>457</v>
      </c>
      <c r="J67" s="169">
        <v>0</v>
      </c>
    </row>
    <row r="68" spans="1:10" ht="20" x14ac:dyDescent="0.2">
      <c r="A68" s="161">
        <v>85</v>
      </c>
      <c r="B68" s="162">
        <v>44</v>
      </c>
      <c r="C68" s="162">
        <v>13</v>
      </c>
      <c r="D68" s="162">
        <v>1</v>
      </c>
      <c r="E68" s="162">
        <v>5470</v>
      </c>
      <c r="F68" s="162">
        <v>5.6</v>
      </c>
      <c r="G68" s="162">
        <v>1</v>
      </c>
      <c r="H68" s="162">
        <v>1</v>
      </c>
      <c r="I68" s="163">
        <v>793</v>
      </c>
      <c r="J68" s="169">
        <v>0</v>
      </c>
    </row>
    <row r="69" spans="1:10" ht="20" x14ac:dyDescent="0.2">
      <c r="A69" s="161">
        <v>86</v>
      </c>
      <c r="B69" s="162">
        <v>28</v>
      </c>
      <c r="C69" s="162">
        <v>21</v>
      </c>
      <c r="D69" s="162">
        <v>1</v>
      </c>
      <c r="E69" s="162">
        <v>5300</v>
      </c>
      <c r="F69" s="162">
        <v>2.4</v>
      </c>
      <c r="G69" s="162">
        <v>1</v>
      </c>
      <c r="H69" s="162">
        <v>0</v>
      </c>
      <c r="I69" s="163">
        <v>371</v>
      </c>
      <c r="J69" s="169">
        <v>0</v>
      </c>
    </row>
    <row r="70" spans="1:10" ht="20" x14ac:dyDescent="0.2">
      <c r="A70" s="161">
        <v>87</v>
      </c>
      <c r="B70" s="162">
        <v>40</v>
      </c>
      <c r="C70" s="162">
        <v>21</v>
      </c>
      <c r="D70" s="162">
        <v>1</v>
      </c>
      <c r="E70" s="162">
        <v>6010</v>
      </c>
      <c r="F70" s="162">
        <v>5.4</v>
      </c>
      <c r="G70" s="162">
        <v>1</v>
      </c>
      <c r="H70" s="162">
        <v>0</v>
      </c>
      <c r="I70" s="163">
        <v>340</v>
      </c>
      <c r="J70" s="169">
        <v>0</v>
      </c>
    </row>
    <row r="71" spans="1:10" ht="20" x14ac:dyDescent="0.2">
      <c r="A71" s="161">
        <v>88</v>
      </c>
      <c r="B71" s="162">
        <v>41</v>
      </c>
      <c r="C71" s="162">
        <v>31</v>
      </c>
      <c r="D71" s="162">
        <v>2</v>
      </c>
      <c r="E71" s="162">
        <v>9270</v>
      </c>
      <c r="F71" s="162">
        <v>2.9</v>
      </c>
      <c r="G71" s="162">
        <v>0</v>
      </c>
      <c r="H71" s="162">
        <v>0</v>
      </c>
      <c r="I71" s="163">
        <v>891</v>
      </c>
      <c r="J71" s="169">
        <v>0</v>
      </c>
    </row>
    <row r="72" spans="1:10" ht="20" x14ac:dyDescent="0.2">
      <c r="A72" s="161">
        <v>89</v>
      </c>
      <c r="B72" s="162">
        <v>51</v>
      </c>
      <c r="C72" s="162">
        <v>40</v>
      </c>
      <c r="D72" s="162">
        <v>1</v>
      </c>
      <c r="E72" s="162">
        <v>11880.000000000002</v>
      </c>
      <c r="F72" s="162">
        <v>4.5999999999999996</v>
      </c>
      <c r="G72" s="162">
        <v>1</v>
      </c>
      <c r="H72" s="162">
        <v>0</v>
      </c>
      <c r="I72" s="163">
        <v>1846</v>
      </c>
      <c r="J72" s="169">
        <v>0</v>
      </c>
    </row>
    <row r="73" spans="1:10" ht="20" x14ac:dyDescent="0.2">
      <c r="A73" s="161">
        <v>90</v>
      </c>
      <c r="B73" s="162">
        <v>35</v>
      </c>
      <c r="C73" s="162">
        <v>20</v>
      </c>
      <c r="D73" s="162">
        <v>1</v>
      </c>
      <c r="E73" s="162">
        <v>5420</v>
      </c>
      <c r="F73" s="162">
        <v>4.0999999999999996</v>
      </c>
      <c r="G73" s="162">
        <v>1</v>
      </c>
      <c r="H73" s="162">
        <v>1</v>
      </c>
      <c r="I73" s="163">
        <v>952</v>
      </c>
      <c r="J73" s="169">
        <v>0</v>
      </c>
    </row>
    <row r="74" spans="1:10" ht="20" x14ac:dyDescent="0.2">
      <c r="A74" s="161">
        <v>91</v>
      </c>
      <c r="B74" s="162">
        <v>46</v>
      </c>
      <c r="C74" s="162">
        <v>18</v>
      </c>
      <c r="D74" s="162">
        <v>1</v>
      </c>
      <c r="E74" s="162">
        <v>6400</v>
      </c>
      <c r="F74" s="162">
        <v>8.5</v>
      </c>
      <c r="G74" s="162">
        <v>0</v>
      </c>
      <c r="H74" s="162">
        <v>1</v>
      </c>
      <c r="I74" s="163">
        <v>234</v>
      </c>
      <c r="J74" s="169">
        <v>0</v>
      </c>
    </row>
    <row r="75" spans="1:10" ht="20" x14ac:dyDescent="0.2">
      <c r="A75" s="161">
        <v>92</v>
      </c>
      <c r="B75" s="162">
        <v>47</v>
      </c>
      <c r="C75" s="162">
        <v>14</v>
      </c>
      <c r="D75" s="162">
        <v>1</v>
      </c>
      <c r="E75" s="162">
        <v>6400</v>
      </c>
      <c r="F75" s="162">
        <v>6.5</v>
      </c>
      <c r="G75" s="162">
        <v>0</v>
      </c>
      <c r="H75" s="162">
        <v>0</v>
      </c>
      <c r="I75" s="163">
        <v>473</v>
      </c>
      <c r="J75" s="169">
        <v>0</v>
      </c>
    </row>
    <row r="76" spans="1:10" ht="20" x14ac:dyDescent="0.2">
      <c r="A76" s="161">
        <v>93</v>
      </c>
      <c r="B76" s="162">
        <v>26</v>
      </c>
      <c r="C76" s="162">
        <v>19</v>
      </c>
      <c r="D76" s="162">
        <v>1</v>
      </c>
      <c r="E76" s="162">
        <v>6110</v>
      </c>
      <c r="F76" s="162">
        <v>7.7</v>
      </c>
      <c r="G76" s="162">
        <v>1</v>
      </c>
      <c r="H76" s="162">
        <v>1</v>
      </c>
      <c r="I76" s="163">
        <v>307</v>
      </c>
      <c r="J76" s="169">
        <v>0</v>
      </c>
    </row>
    <row r="77" spans="1:10" ht="20" x14ac:dyDescent="0.2">
      <c r="A77" s="161">
        <v>94</v>
      </c>
      <c r="B77" s="162">
        <v>30</v>
      </c>
      <c r="C77" s="162">
        <v>20</v>
      </c>
      <c r="D77" s="162">
        <v>1</v>
      </c>
      <c r="E77" s="162">
        <v>6240</v>
      </c>
      <c r="F77" s="162">
        <v>5.6</v>
      </c>
      <c r="G77" s="162">
        <v>1</v>
      </c>
      <c r="H77" s="162">
        <v>0</v>
      </c>
      <c r="I77" s="163">
        <v>349</v>
      </c>
      <c r="J77" s="169">
        <v>0</v>
      </c>
    </row>
    <row r="78" spans="1:10" ht="20" x14ac:dyDescent="0.2">
      <c r="A78" s="161">
        <v>95</v>
      </c>
      <c r="B78" s="162">
        <v>35</v>
      </c>
      <c r="C78" s="162">
        <v>15</v>
      </c>
      <c r="D78" s="162">
        <v>2</v>
      </c>
      <c r="E78" s="162">
        <v>5680</v>
      </c>
      <c r="F78" s="162">
        <v>4.5999999999999996</v>
      </c>
      <c r="G78" s="162">
        <v>1</v>
      </c>
      <c r="H78" s="162">
        <v>0</v>
      </c>
      <c r="I78" s="163">
        <v>1015</v>
      </c>
      <c r="J78" s="169">
        <v>0</v>
      </c>
    </row>
    <row r="79" spans="1:10" ht="20" x14ac:dyDescent="0.2">
      <c r="A79" s="161">
        <v>96</v>
      </c>
      <c r="B79" s="162">
        <v>27</v>
      </c>
      <c r="C79" s="162">
        <v>14</v>
      </c>
      <c r="D79" s="162">
        <v>3</v>
      </c>
      <c r="E79" s="162">
        <v>5550</v>
      </c>
      <c r="F79" s="162">
        <v>0.5</v>
      </c>
      <c r="G79" s="162">
        <v>1</v>
      </c>
      <c r="H79" s="162">
        <v>0</v>
      </c>
      <c r="I79" s="163">
        <v>873</v>
      </c>
      <c r="J79" s="169">
        <v>0</v>
      </c>
    </row>
    <row r="80" spans="1:10" ht="20" x14ac:dyDescent="0.2">
      <c r="A80" s="161">
        <v>97</v>
      </c>
      <c r="B80" s="162">
        <v>27</v>
      </c>
      <c r="C80" s="162">
        <v>14</v>
      </c>
      <c r="D80" s="162">
        <v>2</v>
      </c>
      <c r="E80" s="162">
        <v>5600</v>
      </c>
      <c r="F80" s="162">
        <v>3.8</v>
      </c>
      <c r="G80" s="162">
        <v>1</v>
      </c>
      <c r="H80" s="162">
        <v>1</v>
      </c>
      <c r="I80" s="163">
        <v>565</v>
      </c>
      <c r="J80" s="169">
        <v>0</v>
      </c>
    </row>
    <row r="81" spans="1:10" ht="20" x14ac:dyDescent="0.2">
      <c r="A81" s="161">
        <v>98</v>
      </c>
      <c r="B81" s="162">
        <v>41</v>
      </c>
      <c r="C81" s="162">
        <v>25</v>
      </c>
      <c r="D81" s="162">
        <v>1</v>
      </c>
      <c r="E81" s="162">
        <v>5780</v>
      </c>
      <c r="F81" s="162">
        <v>4.8</v>
      </c>
      <c r="G81" s="162">
        <v>1</v>
      </c>
      <c r="H81" s="162">
        <v>1</v>
      </c>
      <c r="I81" s="163">
        <v>431</v>
      </c>
      <c r="J81" s="169">
        <v>0</v>
      </c>
    </row>
    <row r="82" spans="1:10" ht="20" x14ac:dyDescent="0.2">
      <c r="A82" s="161">
        <v>99</v>
      </c>
      <c r="B82" s="162">
        <v>36</v>
      </c>
      <c r="C82" s="162">
        <v>29</v>
      </c>
      <c r="D82" s="162">
        <v>1</v>
      </c>
      <c r="E82" s="162">
        <v>5810</v>
      </c>
      <c r="F82" s="162">
        <v>4.5999999999999996</v>
      </c>
      <c r="G82" s="162">
        <v>0</v>
      </c>
      <c r="H82" s="162">
        <v>0</v>
      </c>
      <c r="I82" s="163">
        <v>970</v>
      </c>
      <c r="J82" s="169">
        <v>0</v>
      </c>
    </row>
    <row r="83" spans="1:10" ht="20" x14ac:dyDescent="0.2">
      <c r="A83" s="161">
        <v>100</v>
      </c>
      <c r="B83" s="162">
        <v>32</v>
      </c>
      <c r="C83" s="162">
        <v>25</v>
      </c>
      <c r="D83" s="162">
        <v>1</v>
      </c>
      <c r="E83" s="162">
        <v>8170</v>
      </c>
      <c r="F83" s="162">
        <v>3.5</v>
      </c>
      <c r="G83" s="162">
        <v>0</v>
      </c>
      <c r="H83" s="162">
        <v>0</v>
      </c>
      <c r="I83" s="163">
        <v>519</v>
      </c>
      <c r="J83" s="169">
        <v>0</v>
      </c>
    </row>
    <row r="84" spans="1:10" ht="20" x14ac:dyDescent="0.2">
      <c r="A84" s="161">
        <v>101</v>
      </c>
      <c r="B84" s="162">
        <v>27</v>
      </c>
      <c r="C84" s="162">
        <v>12</v>
      </c>
      <c r="D84" s="162">
        <v>4</v>
      </c>
      <c r="E84" s="162">
        <v>5790</v>
      </c>
      <c r="F84" s="162">
        <v>7</v>
      </c>
      <c r="G84" s="162">
        <v>1</v>
      </c>
      <c r="H84" s="162">
        <v>0</v>
      </c>
      <c r="I84" s="163">
        <v>178</v>
      </c>
      <c r="J84" s="169">
        <v>0</v>
      </c>
    </row>
    <row r="85" spans="1:10" ht="20" x14ac:dyDescent="0.2">
      <c r="A85" s="161">
        <v>102</v>
      </c>
      <c r="B85" s="162">
        <v>33</v>
      </c>
      <c r="C85" s="162">
        <v>16</v>
      </c>
      <c r="D85" s="162">
        <v>1</v>
      </c>
      <c r="E85" s="162">
        <v>5030</v>
      </c>
      <c r="F85" s="162">
        <v>2.2000000000000002</v>
      </c>
      <c r="G85" s="162">
        <v>1</v>
      </c>
      <c r="H85" s="162">
        <v>1</v>
      </c>
      <c r="I85" s="163">
        <v>331</v>
      </c>
      <c r="J85" s="169">
        <v>0</v>
      </c>
    </row>
    <row r="86" spans="1:10" ht="20" x14ac:dyDescent="0.2">
      <c r="A86" s="161">
        <v>103</v>
      </c>
      <c r="B86" s="162">
        <v>55</v>
      </c>
      <c r="C86" s="162">
        <v>31</v>
      </c>
      <c r="D86" s="162">
        <v>1</v>
      </c>
      <c r="E86" s="162">
        <v>9970</v>
      </c>
      <c r="F86" s="162">
        <v>4.2</v>
      </c>
      <c r="G86" s="162">
        <v>1</v>
      </c>
      <c r="H86" s="162">
        <v>0</v>
      </c>
      <c r="I86" s="163">
        <v>624</v>
      </c>
      <c r="J86" s="169">
        <v>0</v>
      </c>
    </row>
    <row r="87" spans="1:10" ht="20" x14ac:dyDescent="0.2">
      <c r="A87" s="161">
        <v>105</v>
      </c>
      <c r="B87" s="162">
        <v>41</v>
      </c>
      <c r="C87" s="162">
        <v>14</v>
      </c>
      <c r="D87" s="162">
        <v>1</v>
      </c>
      <c r="E87" s="162">
        <v>5180</v>
      </c>
      <c r="F87" s="162">
        <v>8.1</v>
      </c>
      <c r="G87" s="162">
        <v>1</v>
      </c>
      <c r="H87" s="162">
        <v>1</v>
      </c>
      <c r="I87" s="163">
        <v>610</v>
      </c>
      <c r="J87" s="169">
        <v>0</v>
      </c>
    </row>
    <row r="88" spans="1:10" ht="20" x14ac:dyDescent="0.2">
      <c r="A88" s="161">
        <v>106</v>
      </c>
      <c r="B88" s="162">
        <v>41</v>
      </c>
      <c r="C88" s="162">
        <v>23</v>
      </c>
      <c r="D88" s="162">
        <v>2</v>
      </c>
      <c r="E88" s="162">
        <v>9840</v>
      </c>
      <c r="F88" s="162">
        <v>3.4</v>
      </c>
      <c r="G88" s="162">
        <v>1</v>
      </c>
      <c r="H88" s="162">
        <v>0</v>
      </c>
      <c r="I88" s="163">
        <v>131</v>
      </c>
      <c r="J88" s="169">
        <v>0</v>
      </c>
    </row>
    <row r="89" spans="1:10" ht="20" x14ac:dyDescent="0.2">
      <c r="A89" s="161">
        <v>107</v>
      </c>
      <c r="B89" s="162">
        <v>42</v>
      </c>
      <c r="C89" s="162">
        <v>30</v>
      </c>
      <c r="D89" s="162">
        <v>1</v>
      </c>
      <c r="E89" s="162">
        <v>7860</v>
      </c>
      <c r="F89" s="162">
        <v>7.1</v>
      </c>
      <c r="G89" s="162">
        <v>1</v>
      </c>
      <c r="H89" s="162">
        <v>1</v>
      </c>
      <c r="I89" s="163">
        <v>1859</v>
      </c>
      <c r="J89" s="169">
        <v>0</v>
      </c>
    </row>
    <row r="90" spans="1:10" ht="20" x14ac:dyDescent="0.2">
      <c r="A90" s="161">
        <v>108</v>
      </c>
      <c r="B90" s="162">
        <v>32</v>
      </c>
      <c r="C90" s="162">
        <v>13</v>
      </c>
      <c r="D90" s="162">
        <v>4</v>
      </c>
      <c r="E90" s="162">
        <v>5350</v>
      </c>
      <c r="F90" s="162">
        <v>3.1</v>
      </c>
      <c r="G90" s="162">
        <v>0</v>
      </c>
      <c r="H90" s="162">
        <v>0</v>
      </c>
      <c r="I90" s="163">
        <v>676</v>
      </c>
      <c r="J90" s="169">
        <v>0</v>
      </c>
    </row>
    <row r="91" spans="1:10" ht="20" x14ac:dyDescent="0.2">
      <c r="A91" s="161">
        <v>110</v>
      </c>
      <c r="B91" s="162">
        <v>46</v>
      </c>
      <c r="C91" s="162">
        <v>13</v>
      </c>
      <c r="D91" s="162">
        <v>1</v>
      </c>
      <c r="E91" s="162">
        <v>6960</v>
      </c>
      <c r="F91" s="162">
        <v>5.6</v>
      </c>
      <c r="G91" s="162">
        <v>1</v>
      </c>
      <c r="H91" s="162">
        <v>1</v>
      </c>
      <c r="I91" s="163">
        <v>250</v>
      </c>
      <c r="J91" s="169">
        <v>0</v>
      </c>
    </row>
    <row r="92" spans="1:10" ht="20" x14ac:dyDescent="0.2">
      <c r="A92" s="161">
        <v>113</v>
      </c>
      <c r="B92" s="162">
        <v>42</v>
      </c>
      <c r="C92" s="162">
        <v>19</v>
      </c>
      <c r="D92" s="162">
        <v>3</v>
      </c>
      <c r="E92" s="162">
        <v>5160</v>
      </c>
      <c r="F92" s="162">
        <v>6.8</v>
      </c>
      <c r="G92" s="162">
        <v>1</v>
      </c>
      <c r="H92" s="162">
        <v>0</v>
      </c>
      <c r="I92" s="163">
        <v>396</v>
      </c>
      <c r="J92" s="169">
        <v>0</v>
      </c>
    </row>
    <row r="93" spans="1:10" ht="20" x14ac:dyDescent="0.2">
      <c r="A93" s="161">
        <v>115</v>
      </c>
      <c r="B93" s="162">
        <v>41</v>
      </c>
      <c r="C93" s="162">
        <v>16</v>
      </c>
      <c r="D93" s="162">
        <v>2</v>
      </c>
      <c r="E93" s="162">
        <v>4950</v>
      </c>
      <c r="F93" s="162">
        <v>5.8</v>
      </c>
      <c r="G93" s="162">
        <v>0</v>
      </c>
      <c r="H93" s="162">
        <v>0</v>
      </c>
      <c r="I93" s="163">
        <v>358</v>
      </c>
      <c r="J93" s="169">
        <v>0</v>
      </c>
    </row>
    <row r="94" spans="1:10" ht="20" x14ac:dyDescent="0.2">
      <c r="A94" s="161">
        <v>116</v>
      </c>
      <c r="B94" s="162">
        <v>40</v>
      </c>
      <c r="C94" s="162">
        <v>15</v>
      </c>
      <c r="D94" s="162">
        <v>2</v>
      </c>
      <c r="E94" s="162">
        <v>5220</v>
      </c>
      <c r="F94" s="162">
        <v>8.6999999999999993</v>
      </c>
      <c r="G94" s="162">
        <v>1</v>
      </c>
      <c r="H94" s="162">
        <v>0</v>
      </c>
      <c r="I94" s="163">
        <v>205</v>
      </c>
      <c r="J94" s="169">
        <v>0</v>
      </c>
    </row>
    <row r="95" spans="1:10" ht="20" x14ac:dyDescent="0.2">
      <c r="A95" s="161">
        <v>117</v>
      </c>
      <c r="B95" s="162">
        <v>27</v>
      </c>
      <c r="C95" s="162">
        <v>14</v>
      </c>
      <c r="D95" s="162">
        <v>1</v>
      </c>
      <c r="E95" s="162">
        <v>5300</v>
      </c>
      <c r="F95" s="162">
        <v>6.4</v>
      </c>
      <c r="G95" s="162">
        <v>1</v>
      </c>
      <c r="H95" s="162">
        <v>1</v>
      </c>
      <c r="I95" s="163">
        <v>906</v>
      </c>
      <c r="J95" s="169">
        <v>0</v>
      </c>
    </row>
    <row r="96" spans="1:10" ht="20" x14ac:dyDescent="0.2">
      <c r="A96" s="161">
        <v>118</v>
      </c>
      <c r="B96" s="162">
        <v>39</v>
      </c>
      <c r="C96" s="162">
        <v>25</v>
      </c>
      <c r="D96" s="162">
        <v>1</v>
      </c>
      <c r="E96" s="162">
        <v>8710</v>
      </c>
      <c r="F96" s="162">
        <v>7.2</v>
      </c>
      <c r="G96" s="162">
        <v>0</v>
      </c>
      <c r="H96" s="162">
        <v>0</v>
      </c>
      <c r="I96" s="163">
        <v>601</v>
      </c>
      <c r="J96" s="169">
        <v>0</v>
      </c>
    </row>
    <row r="97" spans="1:10" ht="20" x14ac:dyDescent="0.2">
      <c r="A97" s="161">
        <v>120</v>
      </c>
      <c r="B97" s="162">
        <v>44</v>
      </c>
      <c r="C97" s="162">
        <v>29</v>
      </c>
      <c r="D97" s="162">
        <v>2</v>
      </c>
      <c r="E97" s="162">
        <v>11820</v>
      </c>
      <c r="F97" s="162">
        <v>5</v>
      </c>
      <c r="G97" s="162">
        <v>1</v>
      </c>
      <c r="H97" s="162">
        <v>1</v>
      </c>
      <c r="I97" s="163">
        <v>951</v>
      </c>
      <c r="J97" s="169">
        <v>0</v>
      </c>
    </row>
    <row r="98" spans="1:10" ht="20" x14ac:dyDescent="0.2">
      <c r="A98" s="161">
        <v>121</v>
      </c>
      <c r="B98" s="162">
        <v>44</v>
      </c>
      <c r="C98" s="162">
        <v>23</v>
      </c>
      <c r="D98" s="162">
        <v>3</v>
      </c>
      <c r="E98" s="162">
        <v>10110</v>
      </c>
      <c r="F98" s="162">
        <v>7.4</v>
      </c>
      <c r="G98" s="162">
        <v>1</v>
      </c>
      <c r="H98" s="162">
        <v>1</v>
      </c>
      <c r="I98" s="163">
        <v>614</v>
      </c>
      <c r="J98" s="169">
        <v>0</v>
      </c>
    </row>
    <row r="99" spans="1:10" ht="20" x14ac:dyDescent="0.2">
      <c r="A99" s="161">
        <v>122</v>
      </c>
      <c r="B99" s="162">
        <v>42</v>
      </c>
      <c r="C99" s="162">
        <v>29</v>
      </c>
      <c r="D99" s="162">
        <v>1</v>
      </c>
      <c r="E99" s="162">
        <v>8160</v>
      </c>
      <c r="F99" s="162">
        <v>5.2</v>
      </c>
      <c r="G99" s="162">
        <v>1</v>
      </c>
      <c r="H99" s="162">
        <v>1</v>
      </c>
      <c r="I99" s="163">
        <v>571</v>
      </c>
      <c r="J99" s="169">
        <v>0</v>
      </c>
    </row>
    <row r="100" spans="1:10" ht="20" x14ac:dyDescent="0.2">
      <c r="A100" s="161">
        <v>123</v>
      </c>
      <c r="B100" s="162">
        <v>48</v>
      </c>
      <c r="C100" s="162">
        <v>18</v>
      </c>
      <c r="D100" s="162">
        <v>3</v>
      </c>
      <c r="E100" s="162">
        <v>8090.0000000000009</v>
      </c>
      <c r="F100" s="162">
        <v>2.9</v>
      </c>
      <c r="G100" s="162">
        <v>1</v>
      </c>
      <c r="H100" s="162">
        <v>0</v>
      </c>
      <c r="I100" s="163">
        <v>1308</v>
      </c>
      <c r="J100" s="169">
        <v>0</v>
      </c>
    </row>
    <row r="101" spans="1:10" ht="20" x14ac:dyDescent="0.2">
      <c r="A101" s="161">
        <v>125</v>
      </c>
      <c r="B101" s="162">
        <v>49</v>
      </c>
      <c r="C101" s="162">
        <v>19</v>
      </c>
      <c r="D101" s="162">
        <v>2</v>
      </c>
      <c r="E101" s="162">
        <v>6120</v>
      </c>
      <c r="F101" s="162">
        <v>8.1</v>
      </c>
      <c r="G101" s="162">
        <v>1</v>
      </c>
      <c r="H101" s="162">
        <v>1</v>
      </c>
      <c r="I101" s="163">
        <v>194</v>
      </c>
      <c r="J101" s="169">
        <v>0</v>
      </c>
    </row>
    <row r="102" spans="1:10" ht="20" x14ac:dyDescent="0.2">
      <c r="A102" s="161">
        <v>127</v>
      </c>
      <c r="B102" s="162">
        <v>30</v>
      </c>
      <c r="C102" s="162">
        <v>23</v>
      </c>
      <c r="D102" s="162">
        <v>1</v>
      </c>
      <c r="E102" s="162">
        <v>6390</v>
      </c>
      <c r="F102" s="162">
        <v>4.4000000000000004</v>
      </c>
      <c r="G102" s="162">
        <v>1</v>
      </c>
      <c r="H102" s="162">
        <v>0</v>
      </c>
      <c r="I102" s="163">
        <v>203</v>
      </c>
      <c r="J102" s="169">
        <v>0</v>
      </c>
    </row>
    <row r="103" spans="1:10" ht="20" x14ac:dyDescent="0.2">
      <c r="A103" s="161">
        <v>128</v>
      </c>
      <c r="B103" s="162">
        <v>38</v>
      </c>
      <c r="C103" s="162">
        <v>22</v>
      </c>
      <c r="D103" s="162">
        <v>1</v>
      </c>
      <c r="E103" s="162">
        <v>5000</v>
      </c>
      <c r="F103" s="162">
        <v>4.2</v>
      </c>
      <c r="G103" s="162">
        <v>1</v>
      </c>
      <c r="H103" s="162">
        <v>0</v>
      </c>
      <c r="I103" s="163">
        <v>651</v>
      </c>
      <c r="J103" s="169">
        <v>0</v>
      </c>
    </row>
    <row r="104" spans="1:10" ht="20" x14ac:dyDescent="0.2">
      <c r="A104" s="161">
        <v>129</v>
      </c>
      <c r="B104" s="162">
        <v>44</v>
      </c>
      <c r="C104" s="162">
        <v>28</v>
      </c>
      <c r="D104" s="162">
        <v>2</v>
      </c>
      <c r="E104" s="162">
        <v>7080</v>
      </c>
      <c r="F104" s="162">
        <v>5.8</v>
      </c>
      <c r="G104" s="162">
        <v>1</v>
      </c>
      <c r="H104" s="162">
        <v>0</v>
      </c>
      <c r="I104" s="163">
        <v>1324</v>
      </c>
      <c r="J104" s="169">
        <v>0</v>
      </c>
    </row>
    <row r="105" spans="1:10" ht="20" x14ac:dyDescent="0.2">
      <c r="A105" s="161">
        <v>130</v>
      </c>
      <c r="B105" s="162">
        <v>37</v>
      </c>
      <c r="C105" s="162">
        <v>12</v>
      </c>
      <c r="D105" s="162">
        <v>3</v>
      </c>
      <c r="E105" s="162">
        <v>5990</v>
      </c>
      <c r="F105" s="162">
        <v>6.7</v>
      </c>
      <c r="G105" s="162">
        <v>1</v>
      </c>
      <c r="H105" s="162">
        <v>0</v>
      </c>
      <c r="I105" s="163">
        <v>479</v>
      </c>
      <c r="J105" s="169">
        <v>0</v>
      </c>
    </row>
    <row r="106" spans="1:10" ht="20" x14ac:dyDescent="0.2">
      <c r="A106" s="161">
        <v>131</v>
      </c>
      <c r="B106" s="162">
        <v>43</v>
      </c>
      <c r="C106" s="162">
        <v>18</v>
      </c>
      <c r="D106" s="162">
        <v>2</v>
      </c>
      <c r="E106" s="162">
        <v>5600</v>
      </c>
      <c r="F106" s="162">
        <v>5.4</v>
      </c>
      <c r="G106" s="162">
        <v>0</v>
      </c>
      <c r="H106" s="162">
        <v>0</v>
      </c>
      <c r="I106" s="163">
        <v>672</v>
      </c>
      <c r="J106" s="169">
        <v>0</v>
      </c>
    </row>
    <row r="107" spans="1:10" ht="20" x14ac:dyDescent="0.2">
      <c r="A107" s="161">
        <v>132</v>
      </c>
      <c r="B107" s="162">
        <v>38</v>
      </c>
      <c r="C107" s="162">
        <v>21</v>
      </c>
      <c r="D107" s="162">
        <v>2</v>
      </c>
      <c r="E107" s="162">
        <v>6630</v>
      </c>
      <c r="F107" s="162">
        <v>5.9</v>
      </c>
      <c r="G107" s="162">
        <v>1</v>
      </c>
      <c r="H107" s="162">
        <v>0</v>
      </c>
      <c r="I107" s="163">
        <v>1148</v>
      </c>
      <c r="J107" s="169">
        <v>0</v>
      </c>
    </row>
    <row r="108" spans="1:10" ht="20" x14ac:dyDescent="0.2">
      <c r="A108" s="161">
        <v>134</v>
      </c>
      <c r="B108" s="162">
        <v>40</v>
      </c>
      <c r="C108" s="162">
        <v>25</v>
      </c>
      <c r="D108" s="162">
        <v>2</v>
      </c>
      <c r="E108" s="162">
        <v>7990.0000000000009</v>
      </c>
      <c r="F108" s="162">
        <v>4.5999999999999996</v>
      </c>
      <c r="G108" s="162">
        <v>0</v>
      </c>
      <c r="H108" s="162">
        <v>1</v>
      </c>
      <c r="I108" s="163">
        <v>339</v>
      </c>
      <c r="J108" s="169">
        <v>0</v>
      </c>
    </row>
    <row r="109" spans="1:10" ht="20" x14ac:dyDescent="0.2">
      <c r="A109" s="161">
        <v>135</v>
      </c>
      <c r="B109" s="162">
        <v>43</v>
      </c>
      <c r="C109" s="162">
        <v>24</v>
      </c>
      <c r="D109" s="162">
        <v>1</v>
      </c>
      <c r="E109" s="162">
        <v>11000</v>
      </c>
      <c r="F109" s="162">
        <v>6.4</v>
      </c>
      <c r="G109" s="162">
        <v>1</v>
      </c>
      <c r="H109" s="162">
        <v>1</v>
      </c>
      <c r="I109" s="163">
        <v>834</v>
      </c>
      <c r="J109" s="169">
        <v>0</v>
      </c>
    </row>
    <row r="110" spans="1:10" ht="20" x14ac:dyDescent="0.2">
      <c r="A110" s="161">
        <v>136</v>
      </c>
      <c r="B110" s="162">
        <v>54</v>
      </c>
      <c r="C110" s="162">
        <v>15</v>
      </c>
      <c r="D110" s="162">
        <v>1</v>
      </c>
      <c r="E110" s="162">
        <v>5700</v>
      </c>
      <c r="F110" s="162">
        <v>4.4000000000000004</v>
      </c>
      <c r="G110" s="162">
        <v>1</v>
      </c>
      <c r="H110" s="162">
        <v>0</v>
      </c>
      <c r="I110" s="163">
        <v>147</v>
      </c>
      <c r="J110" s="169">
        <v>0</v>
      </c>
    </row>
    <row r="111" spans="1:10" ht="20" x14ac:dyDescent="0.2">
      <c r="A111" s="161">
        <v>137</v>
      </c>
      <c r="B111" s="162">
        <v>47</v>
      </c>
      <c r="C111" s="162">
        <v>38</v>
      </c>
      <c r="D111" s="162">
        <v>1</v>
      </c>
      <c r="E111" s="162">
        <v>15170</v>
      </c>
      <c r="F111" s="162">
        <v>8.6999999999999993</v>
      </c>
      <c r="G111" s="162">
        <v>1</v>
      </c>
      <c r="H111" s="162">
        <v>0</v>
      </c>
      <c r="I111" s="163">
        <v>990</v>
      </c>
      <c r="J111" s="169">
        <v>0</v>
      </c>
    </row>
    <row r="112" spans="1:10" ht="20" x14ac:dyDescent="0.2">
      <c r="A112" s="161">
        <v>138</v>
      </c>
      <c r="B112" s="162">
        <v>28</v>
      </c>
      <c r="C112" s="162">
        <v>15</v>
      </c>
      <c r="D112" s="162">
        <v>1</v>
      </c>
      <c r="E112" s="162">
        <v>5160</v>
      </c>
      <c r="F112" s="162">
        <v>3.8</v>
      </c>
      <c r="G112" s="162">
        <v>0</v>
      </c>
      <c r="H112" s="162">
        <v>0</v>
      </c>
      <c r="I112" s="163">
        <v>1054</v>
      </c>
      <c r="J112" s="169">
        <v>0</v>
      </c>
    </row>
    <row r="113" spans="1:10" ht="20" x14ac:dyDescent="0.2">
      <c r="A113" s="161">
        <v>142</v>
      </c>
      <c r="B113" s="162">
        <v>33</v>
      </c>
      <c r="C113" s="162">
        <v>24</v>
      </c>
      <c r="D113" s="162">
        <v>1</v>
      </c>
      <c r="E113" s="162">
        <v>6140</v>
      </c>
      <c r="F113" s="162">
        <v>4.4000000000000004</v>
      </c>
      <c r="G113" s="162">
        <v>1</v>
      </c>
      <c r="H113" s="162">
        <v>0</v>
      </c>
      <c r="I113" s="163">
        <v>904</v>
      </c>
      <c r="J113" s="169">
        <v>0</v>
      </c>
    </row>
    <row r="114" spans="1:10" ht="20" x14ac:dyDescent="0.2">
      <c r="A114" s="161">
        <v>143</v>
      </c>
      <c r="B114" s="162">
        <v>29</v>
      </c>
      <c r="C114" s="162">
        <v>13</v>
      </c>
      <c r="D114" s="162">
        <v>1</v>
      </c>
      <c r="E114" s="162">
        <v>5520</v>
      </c>
      <c r="F114" s="162">
        <v>7.8</v>
      </c>
      <c r="G114" s="162">
        <v>1</v>
      </c>
      <c r="H114" s="162">
        <v>1</v>
      </c>
      <c r="I114" s="163">
        <v>548</v>
      </c>
      <c r="J114" s="169">
        <v>0</v>
      </c>
    </row>
    <row r="115" spans="1:10" ht="20" x14ac:dyDescent="0.2">
      <c r="A115" s="161">
        <v>144</v>
      </c>
      <c r="B115" s="162">
        <v>40</v>
      </c>
      <c r="C115" s="162">
        <v>31</v>
      </c>
      <c r="D115" s="162">
        <v>1</v>
      </c>
      <c r="E115" s="162">
        <v>10890</v>
      </c>
      <c r="F115" s="162">
        <v>6.8</v>
      </c>
      <c r="G115" s="162">
        <v>1</v>
      </c>
      <c r="H115" s="162">
        <v>0</v>
      </c>
      <c r="I115" s="163">
        <v>545</v>
      </c>
      <c r="J115" s="169">
        <v>0</v>
      </c>
    </row>
    <row r="116" spans="1:10" ht="20" x14ac:dyDescent="0.2">
      <c r="A116" s="161">
        <v>147</v>
      </c>
      <c r="B116" s="162">
        <v>56</v>
      </c>
      <c r="C116" s="162">
        <v>36</v>
      </c>
      <c r="D116" s="162">
        <v>1</v>
      </c>
      <c r="E116" s="162">
        <v>11270</v>
      </c>
      <c r="F116" s="162">
        <v>1.6</v>
      </c>
      <c r="G116" s="162">
        <v>1</v>
      </c>
      <c r="H116" s="162">
        <v>0</v>
      </c>
      <c r="I116" s="163">
        <v>1521</v>
      </c>
      <c r="J116" s="169">
        <v>0</v>
      </c>
    </row>
    <row r="117" spans="1:10" ht="20" x14ac:dyDescent="0.2">
      <c r="A117" s="161">
        <v>148</v>
      </c>
      <c r="B117" s="162">
        <v>50</v>
      </c>
      <c r="C117" s="162">
        <v>37</v>
      </c>
      <c r="D117" s="162">
        <v>1</v>
      </c>
      <c r="E117" s="162">
        <v>8140.0000000000009</v>
      </c>
      <c r="F117" s="162">
        <v>8</v>
      </c>
      <c r="G117" s="162">
        <v>1</v>
      </c>
      <c r="H117" s="162">
        <v>0</v>
      </c>
      <c r="I117" s="163">
        <v>149</v>
      </c>
      <c r="J117" s="169">
        <v>0</v>
      </c>
    </row>
    <row r="118" spans="1:10" ht="20" x14ac:dyDescent="0.2">
      <c r="A118" s="161">
        <v>149</v>
      </c>
      <c r="B118" s="162">
        <v>61</v>
      </c>
      <c r="C118" s="162">
        <v>26</v>
      </c>
      <c r="D118" s="162">
        <v>4</v>
      </c>
      <c r="E118" s="162">
        <v>19820</v>
      </c>
      <c r="F118" s="162">
        <v>2.1</v>
      </c>
      <c r="G118" s="162">
        <v>1</v>
      </c>
      <c r="H118" s="162">
        <v>1</v>
      </c>
      <c r="I118" s="163">
        <v>1696</v>
      </c>
      <c r="J118" s="169">
        <v>0</v>
      </c>
    </row>
    <row r="119" spans="1:10" ht="20" x14ac:dyDescent="0.2">
      <c r="A119" s="161">
        <v>150</v>
      </c>
      <c r="B119" s="162">
        <v>46</v>
      </c>
      <c r="C119" s="162">
        <v>26</v>
      </c>
      <c r="D119" s="162">
        <v>1</v>
      </c>
      <c r="E119" s="162">
        <v>9620</v>
      </c>
      <c r="F119" s="162">
        <v>3.5</v>
      </c>
      <c r="G119" s="162">
        <v>1</v>
      </c>
      <c r="H119" s="162">
        <v>1</v>
      </c>
      <c r="I119" s="163">
        <v>998</v>
      </c>
      <c r="J119" s="169">
        <v>0</v>
      </c>
    </row>
    <row r="120" spans="1:10" ht="20" x14ac:dyDescent="0.2">
      <c r="A120" s="161">
        <v>151</v>
      </c>
      <c r="B120" s="162">
        <v>44</v>
      </c>
      <c r="C120" s="162">
        <v>22</v>
      </c>
      <c r="D120" s="162">
        <v>2</v>
      </c>
      <c r="E120" s="162">
        <v>8440</v>
      </c>
      <c r="F120" s="162">
        <v>3.5</v>
      </c>
      <c r="G120" s="162">
        <v>1</v>
      </c>
      <c r="H120" s="162">
        <v>0</v>
      </c>
      <c r="I120" s="163">
        <v>177</v>
      </c>
      <c r="J120" s="169">
        <v>0</v>
      </c>
    </row>
    <row r="121" spans="1:10" ht="20" x14ac:dyDescent="0.2">
      <c r="A121" s="161">
        <v>152</v>
      </c>
      <c r="B121" s="162">
        <v>41</v>
      </c>
      <c r="C121" s="162">
        <v>22</v>
      </c>
      <c r="D121" s="162">
        <v>2</v>
      </c>
      <c r="E121" s="162">
        <v>6820</v>
      </c>
      <c r="F121" s="162">
        <v>7.2</v>
      </c>
      <c r="G121" s="162">
        <v>0</v>
      </c>
      <c r="H121" s="162">
        <v>1</v>
      </c>
      <c r="I121" s="163">
        <v>590</v>
      </c>
      <c r="J121" s="169">
        <v>0</v>
      </c>
    </row>
    <row r="122" spans="1:10" ht="20" x14ac:dyDescent="0.2">
      <c r="A122" s="161">
        <v>153</v>
      </c>
      <c r="B122" s="162">
        <v>41</v>
      </c>
      <c r="C122" s="162">
        <v>23</v>
      </c>
      <c r="D122" s="162">
        <v>1</v>
      </c>
      <c r="E122" s="162">
        <v>7060</v>
      </c>
      <c r="F122" s="162">
        <v>10.4</v>
      </c>
      <c r="G122" s="162">
        <v>1</v>
      </c>
      <c r="H122" s="162">
        <v>1</v>
      </c>
      <c r="I122" s="163">
        <v>461</v>
      </c>
      <c r="J122" s="169">
        <v>0</v>
      </c>
    </row>
    <row r="123" spans="1:10" ht="20" x14ac:dyDescent="0.2">
      <c r="A123" s="161">
        <v>155</v>
      </c>
      <c r="B123" s="162">
        <v>47</v>
      </c>
      <c r="C123" s="162">
        <v>18</v>
      </c>
      <c r="D123" s="162">
        <v>1</v>
      </c>
      <c r="E123" s="162">
        <v>6870</v>
      </c>
      <c r="F123" s="162">
        <v>7.3</v>
      </c>
      <c r="G123" s="162">
        <v>1</v>
      </c>
      <c r="H123" s="162">
        <v>1</v>
      </c>
      <c r="I123" s="163">
        <v>338</v>
      </c>
      <c r="J123" s="169">
        <v>0</v>
      </c>
    </row>
    <row r="124" spans="1:10" ht="20" x14ac:dyDescent="0.2">
      <c r="A124" s="161">
        <v>156</v>
      </c>
      <c r="B124" s="162">
        <v>35</v>
      </c>
      <c r="C124" s="162">
        <v>23</v>
      </c>
      <c r="D124" s="162">
        <v>1</v>
      </c>
      <c r="E124" s="162">
        <v>5520</v>
      </c>
      <c r="F124" s="162">
        <v>5.9</v>
      </c>
      <c r="G124" s="162">
        <v>1</v>
      </c>
      <c r="H124" s="162">
        <v>0</v>
      </c>
      <c r="I124" s="163">
        <v>223</v>
      </c>
      <c r="J124" s="169">
        <v>0</v>
      </c>
    </row>
    <row r="125" spans="1:10" ht="20" x14ac:dyDescent="0.2">
      <c r="A125" s="161">
        <v>157</v>
      </c>
      <c r="B125" s="162">
        <v>28</v>
      </c>
      <c r="C125" s="162">
        <v>17</v>
      </c>
      <c r="D125" s="162">
        <v>2</v>
      </c>
      <c r="E125" s="162">
        <v>4910</v>
      </c>
      <c r="F125" s="162">
        <v>2.5</v>
      </c>
      <c r="G125" s="162">
        <v>1</v>
      </c>
      <c r="H125" s="162">
        <v>0</v>
      </c>
      <c r="I125" s="163">
        <v>624</v>
      </c>
      <c r="J125" s="169">
        <v>0</v>
      </c>
    </row>
    <row r="126" spans="1:10" ht="20" x14ac:dyDescent="0.2">
      <c r="A126" s="161">
        <v>158</v>
      </c>
      <c r="B126" s="162">
        <v>31</v>
      </c>
      <c r="C126" s="162">
        <v>21</v>
      </c>
      <c r="D126" s="162">
        <v>1</v>
      </c>
      <c r="E126" s="162">
        <v>5520</v>
      </c>
      <c r="F126" s="162">
        <v>4</v>
      </c>
      <c r="G126" s="162">
        <v>0</v>
      </c>
      <c r="H126" s="162">
        <v>1</v>
      </c>
      <c r="I126" s="163">
        <v>195</v>
      </c>
      <c r="J126" s="169">
        <v>0</v>
      </c>
    </row>
    <row r="127" spans="1:10" ht="20" x14ac:dyDescent="0.2">
      <c r="A127" s="161">
        <v>159</v>
      </c>
      <c r="B127" s="162">
        <v>38</v>
      </c>
      <c r="C127" s="162">
        <v>30</v>
      </c>
      <c r="D127" s="162">
        <v>1</v>
      </c>
      <c r="E127" s="162">
        <v>13220</v>
      </c>
      <c r="F127" s="162">
        <v>5.8</v>
      </c>
      <c r="G127" s="162">
        <v>1</v>
      </c>
      <c r="H127" s="162">
        <v>0</v>
      </c>
      <c r="I127" s="163">
        <v>1466</v>
      </c>
      <c r="J127" s="169">
        <v>0</v>
      </c>
    </row>
    <row r="128" spans="1:10" ht="20" x14ac:dyDescent="0.2">
      <c r="A128" s="161">
        <v>160</v>
      </c>
      <c r="B128" s="162">
        <v>34</v>
      </c>
      <c r="C128" s="162">
        <v>23</v>
      </c>
      <c r="D128" s="162">
        <v>2</v>
      </c>
      <c r="E128" s="162">
        <v>6420</v>
      </c>
      <c r="F128" s="162">
        <v>1</v>
      </c>
      <c r="G128" s="162">
        <v>0</v>
      </c>
      <c r="H128" s="162">
        <v>0</v>
      </c>
      <c r="I128" s="163">
        <v>307</v>
      </c>
      <c r="J128" s="169">
        <v>0</v>
      </c>
    </row>
    <row r="129" spans="1:10" ht="20" x14ac:dyDescent="0.2">
      <c r="A129" s="161">
        <v>163</v>
      </c>
      <c r="B129" s="162">
        <v>49</v>
      </c>
      <c r="C129" s="162">
        <v>20</v>
      </c>
      <c r="D129" s="162">
        <v>3</v>
      </c>
      <c r="E129" s="162">
        <v>12050</v>
      </c>
      <c r="F129" s="162">
        <v>1.9</v>
      </c>
      <c r="G129" s="162">
        <v>0</v>
      </c>
      <c r="H129" s="162">
        <v>1</v>
      </c>
      <c r="I129" s="163">
        <v>212</v>
      </c>
      <c r="J129" s="169">
        <v>0</v>
      </c>
    </row>
    <row r="130" spans="1:10" ht="20" x14ac:dyDescent="0.2">
      <c r="A130" s="161">
        <v>164</v>
      </c>
      <c r="B130" s="162">
        <v>38</v>
      </c>
      <c r="C130" s="162">
        <v>26</v>
      </c>
      <c r="D130" s="162">
        <v>1</v>
      </c>
      <c r="E130" s="162">
        <v>6580</v>
      </c>
      <c r="F130" s="162">
        <v>6.4</v>
      </c>
      <c r="G130" s="162">
        <v>1</v>
      </c>
      <c r="H130" s="162">
        <v>0</v>
      </c>
      <c r="I130" s="163">
        <v>236</v>
      </c>
      <c r="J130" s="169">
        <v>0</v>
      </c>
    </row>
    <row r="131" spans="1:10" ht="20" x14ac:dyDescent="0.2">
      <c r="A131" s="161">
        <v>165</v>
      </c>
      <c r="B131" s="162">
        <v>32</v>
      </c>
      <c r="C131" s="162">
        <v>13</v>
      </c>
      <c r="D131" s="162">
        <v>2</v>
      </c>
      <c r="E131" s="162">
        <v>6900</v>
      </c>
      <c r="F131" s="162">
        <v>3.7</v>
      </c>
      <c r="G131" s="162">
        <v>1</v>
      </c>
      <c r="H131" s="162">
        <v>1</v>
      </c>
      <c r="I131" s="163">
        <v>1348</v>
      </c>
      <c r="J131" s="169">
        <v>0</v>
      </c>
    </row>
    <row r="132" spans="1:10" ht="20" x14ac:dyDescent="0.2">
      <c r="A132" s="161">
        <v>166</v>
      </c>
      <c r="B132" s="162">
        <v>46</v>
      </c>
      <c r="C132" s="162">
        <v>28</v>
      </c>
      <c r="D132" s="162">
        <v>1</v>
      </c>
      <c r="E132" s="162">
        <v>10400</v>
      </c>
      <c r="F132" s="162">
        <v>5.4</v>
      </c>
      <c r="G132" s="162">
        <v>0</v>
      </c>
      <c r="H132" s="162">
        <v>0</v>
      </c>
      <c r="I132" s="163">
        <v>582</v>
      </c>
      <c r="J132" s="169">
        <v>0</v>
      </c>
    </row>
    <row r="133" spans="1:10" ht="20" x14ac:dyDescent="0.2">
      <c r="A133" s="161">
        <v>167</v>
      </c>
      <c r="B133" s="162">
        <v>34</v>
      </c>
      <c r="C133" s="162">
        <v>18</v>
      </c>
      <c r="D133" s="162">
        <v>4</v>
      </c>
      <c r="E133" s="162">
        <v>6590</v>
      </c>
      <c r="F133" s="162">
        <v>4.4000000000000004</v>
      </c>
      <c r="G133" s="162">
        <v>1</v>
      </c>
      <c r="H133" s="162">
        <v>0</v>
      </c>
      <c r="I133" s="163">
        <v>863</v>
      </c>
      <c r="J133" s="169">
        <v>0</v>
      </c>
    </row>
    <row r="134" spans="1:10" ht="20" x14ac:dyDescent="0.2">
      <c r="A134" s="161">
        <v>168</v>
      </c>
      <c r="B134" s="162">
        <v>31</v>
      </c>
      <c r="C134" s="162">
        <v>15</v>
      </c>
      <c r="D134" s="162">
        <v>1</v>
      </c>
      <c r="E134" s="162">
        <v>6660</v>
      </c>
      <c r="F134" s="162">
        <v>4.5</v>
      </c>
      <c r="G134" s="162">
        <v>1</v>
      </c>
      <c r="H134" s="162">
        <v>1</v>
      </c>
      <c r="I134" s="163">
        <v>442</v>
      </c>
      <c r="J134" s="169">
        <v>0</v>
      </c>
    </row>
    <row r="135" spans="1:10" ht="20" x14ac:dyDescent="0.2">
      <c r="A135" s="161">
        <v>169</v>
      </c>
      <c r="B135" s="162">
        <v>46</v>
      </c>
      <c r="C135" s="162">
        <v>25</v>
      </c>
      <c r="D135" s="162">
        <v>1</v>
      </c>
      <c r="E135" s="162">
        <v>6840</v>
      </c>
      <c r="F135" s="162">
        <v>3.4</v>
      </c>
      <c r="G135" s="162">
        <v>0</v>
      </c>
      <c r="H135" s="162">
        <v>0</v>
      </c>
      <c r="I135" s="163">
        <v>190</v>
      </c>
      <c r="J135" s="169">
        <v>0</v>
      </c>
    </row>
    <row r="136" spans="1:10" ht="20" x14ac:dyDescent="0.2">
      <c r="A136" s="161">
        <v>171</v>
      </c>
      <c r="B136" s="162">
        <v>48</v>
      </c>
      <c r="C136" s="162">
        <v>20</v>
      </c>
      <c r="D136" s="162">
        <v>4</v>
      </c>
      <c r="E136" s="162">
        <v>12980.000000000002</v>
      </c>
      <c r="F136" s="162">
        <v>2.7</v>
      </c>
      <c r="G136" s="162">
        <v>0</v>
      </c>
      <c r="H136" s="162">
        <v>0</v>
      </c>
      <c r="I136" s="163">
        <v>2677</v>
      </c>
      <c r="J136" s="169">
        <v>0</v>
      </c>
    </row>
    <row r="137" spans="1:10" ht="20" x14ac:dyDescent="0.2">
      <c r="A137" s="161">
        <v>172</v>
      </c>
      <c r="B137" s="162">
        <v>44</v>
      </c>
      <c r="C137" s="162">
        <v>27</v>
      </c>
      <c r="D137" s="162">
        <v>1</v>
      </c>
      <c r="E137" s="162">
        <v>7910</v>
      </c>
      <c r="F137" s="162">
        <v>3</v>
      </c>
      <c r="G137" s="162">
        <v>0</v>
      </c>
      <c r="H137" s="162">
        <v>0</v>
      </c>
      <c r="I137" s="163">
        <v>182</v>
      </c>
      <c r="J137" s="169">
        <v>0</v>
      </c>
    </row>
    <row r="138" spans="1:10" ht="20" x14ac:dyDescent="0.2">
      <c r="A138" s="161">
        <v>173</v>
      </c>
      <c r="B138" s="162">
        <v>35</v>
      </c>
      <c r="C138" s="162">
        <v>13</v>
      </c>
      <c r="D138" s="162">
        <v>1</v>
      </c>
      <c r="E138" s="162">
        <v>5770</v>
      </c>
      <c r="F138" s="162">
        <v>6.7</v>
      </c>
      <c r="G138" s="162">
        <v>1</v>
      </c>
      <c r="H138" s="162">
        <v>1</v>
      </c>
      <c r="I138" s="163">
        <v>219</v>
      </c>
      <c r="J138" s="169">
        <v>0</v>
      </c>
    </row>
    <row r="139" spans="1:10" ht="20" x14ac:dyDescent="0.2">
      <c r="A139" s="161">
        <v>174</v>
      </c>
      <c r="B139" s="162">
        <v>43</v>
      </c>
      <c r="C139" s="162">
        <v>36</v>
      </c>
      <c r="D139" s="162">
        <v>1</v>
      </c>
      <c r="E139" s="162">
        <v>13160</v>
      </c>
      <c r="F139" s="162">
        <v>4.9000000000000004</v>
      </c>
      <c r="G139" s="162">
        <v>1</v>
      </c>
      <c r="H139" s="162">
        <v>0</v>
      </c>
      <c r="I139" s="163">
        <v>1693</v>
      </c>
      <c r="J139" s="169">
        <v>0</v>
      </c>
    </row>
    <row r="140" spans="1:10" ht="20" x14ac:dyDescent="0.2">
      <c r="A140" s="161">
        <v>175</v>
      </c>
      <c r="B140" s="162">
        <v>52</v>
      </c>
      <c r="C140" s="162">
        <v>25</v>
      </c>
      <c r="D140" s="162">
        <v>2</v>
      </c>
      <c r="E140" s="162">
        <v>11870</v>
      </c>
      <c r="F140" s="162">
        <v>3.3</v>
      </c>
      <c r="G140" s="162">
        <v>1</v>
      </c>
      <c r="H140" s="162">
        <v>0</v>
      </c>
      <c r="I140" s="163">
        <v>567</v>
      </c>
      <c r="J140" s="169">
        <v>0</v>
      </c>
    </row>
    <row r="141" spans="1:10" ht="20" x14ac:dyDescent="0.2">
      <c r="A141" s="161">
        <v>177</v>
      </c>
      <c r="B141" s="162">
        <v>23</v>
      </c>
      <c r="C141" s="162">
        <v>16</v>
      </c>
      <c r="D141" s="162">
        <v>1</v>
      </c>
      <c r="E141" s="162">
        <v>4950</v>
      </c>
      <c r="F141" s="162">
        <v>4.8</v>
      </c>
      <c r="G141" s="162">
        <v>1</v>
      </c>
      <c r="H141" s="162">
        <v>1</v>
      </c>
      <c r="I141" s="163">
        <v>305</v>
      </c>
      <c r="J141" s="169">
        <v>0</v>
      </c>
    </row>
    <row r="142" spans="1:10" ht="20" x14ac:dyDescent="0.2">
      <c r="A142" s="161">
        <v>178</v>
      </c>
      <c r="B142" s="162">
        <v>35</v>
      </c>
      <c r="C142" s="162">
        <v>22</v>
      </c>
      <c r="D142" s="162">
        <v>1</v>
      </c>
      <c r="E142" s="162">
        <v>5860</v>
      </c>
      <c r="F142" s="162">
        <v>4.5999999999999996</v>
      </c>
      <c r="G142" s="162">
        <v>0</v>
      </c>
      <c r="H142" s="162">
        <v>1</v>
      </c>
      <c r="I142" s="163">
        <v>225</v>
      </c>
      <c r="J142" s="169">
        <v>0</v>
      </c>
    </row>
    <row r="143" spans="1:10" ht="20" x14ac:dyDescent="0.2">
      <c r="A143" s="161">
        <v>180</v>
      </c>
      <c r="B143" s="162">
        <v>29</v>
      </c>
      <c r="C143" s="162">
        <v>21</v>
      </c>
      <c r="D143" s="162">
        <v>1</v>
      </c>
      <c r="E143" s="162">
        <v>7190</v>
      </c>
      <c r="F143" s="162">
        <v>7.4</v>
      </c>
      <c r="G143" s="162">
        <v>1</v>
      </c>
      <c r="H143" s="162">
        <v>0</v>
      </c>
      <c r="I143" s="163">
        <v>319</v>
      </c>
      <c r="J143" s="169">
        <v>0</v>
      </c>
    </row>
    <row r="144" spans="1:10" ht="20" x14ac:dyDescent="0.2">
      <c r="A144" s="161">
        <v>181</v>
      </c>
      <c r="B144" s="162">
        <v>33</v>
      </c>
      <c r="C144" s="162">
        <v>19</v>
      </c>
      <c r="D144" s="162">
        <v>1</v>
      </c>
      <c r="E144" s="162">
        <v>7000</v>
      </c>
      <c r="F144" s="162">
        <v>5.6</v>
      </c>
      <c r="G144" s="162">
        <v>1</v>
      </c>
      <c r="H144" s="162">
        <v>0</v>
      </c>
      <c r="I144" s="163">
        <v>688</v>
      </c>
      <c r="J144" s="169">
        <v>0</v>
      </c>
    </row>
    <row r="145" spans="1:10" ht="20" x14ac:dyDescent="0.2">
      <c r="A145" s="161">
        <v>182</v>
      </c>
      <c r="B145" s="162">
        <v>47</v>
      </c>
      <c r="C145" s="162">
        <v>26</v>
      </c>
      <c r="D145" s="162">
        <v>1</v>
      </c>
      <c r="E145" s="162">
        <v>7060</v>
      </c>
      <c r="F145" s="162">
        <v>6.4</v>
      </c>
      <c r="G145" s="162">
        <v>1</v>
      </c>
      <c r="H145" s="162">
        <v>1</v>
      </c>
      <c r="I145" s="163">
        <v>146</v>
      </c>
      <c r="J145" s="169">
        <v>0</v>
      </c>
    </row>
    <row r="146" spans="1:10" ht="20" x14ac:dyDescent="0.2">
      <c r="A146" s="161">
        <v>183</v>
      </c>
      <c r="B146" s="162">
        <v>50</v>
      </c>
      <c r="C146" s="162">
        <v>21</v>
      </c>
      <c r="D146" s="162">
        <v>1</v>
      </c>
      <c r="E146" s="162">
        <v>5340</v>
      </c>
      <c r="F146" s="162">
        <v>2.6</v>
      </c>
      <c r="G146" s="162">
        <v>1</v>
      </c>
      <c r="H146" s="162">
        <v>0</v>
      </c>
      <c r="I146" s="163">
        <v>1828</v>
      </c>
      <c r="J146" s="169">
        <v>0</v>
      </c>
    </row>
    <row r="147" spans="1:10" ht="20" x14ac:dyDescent="0.2">
      <c r="A147" s="161">
        <v>184</v>
      </c>
      <c r="B147" s="162">
        <v>34</v>
      </c>
      <c r="C147" s="162">
        <v>13</v>
      </c>
      <c r="D147" s="162">
        <v>1</v>
      </c>
      <c r="E147" s="162">
        <v>5520</v>
      </c>
      <c r="F147" s="162">
        <v>7.1</v>
      </c>
      <c r="G147" s="162">
        <v>1</v>
      </c>
      <c r="H147" s="162">
        <v>1</v>
      </c>
      <c r="I147" s="163">
        <v>570</v>
      </c>
      <c r="J147" s="169">
        <v>0</v>
      </c>
    </row>
    <row r="148" spans="1:10" ht="20" x14ac:dyDescent="0.2">
      <c r="A148" s="161">
        <v>185</v>
      </c>
      <c r="B148" s="162">
        <v>45</v>
      </c>
      <c r="C148" s="162">
        <v>22</v>
      </c>
      <c r="D148" s="162">
        <v>1</v>
      </c>
      <c r="E148" s="162">
        <v>7060</v>
      </c>
      <c r="F148" s="162">
        <v>0.7</v>
      </c>
      <c r="G148" s="162">
        <v>1</v>
      </c>
      <c r="H148" s="162">
        <v>1</v>
      </c>
      <c r="I148" s="163">
        <v>255</v>
      </c>
      <c r="J148" s="169">
        <v>0</v>
      </c>
    </row>
    <row r="149" spans="1:10" ht="20" x14ac:dyDescent="0.2">
      <c r="A149" s="161">
        <v>186</v>
      </c>
      <c r="B149" s="162">
        <v>33</v>
      </c>
      <c r="C149" s="162">
        <v>15</v>
      </c>
      <c r="D149" s="162">
        <v>1</v>
      </c>
      <c r="E149" s="162">
        <v>5660</v>
      </c>
      <c r="F149" s="162">
        <v>5.4</v>
      </c>
      <c r="G149" s="162">
        <v>1</v>
      </c>
      <c r="H149" s="162">
        <v>1</v>
      </c>
      <c r="I149" s="163">
        <v>339</v>
      </c>
      <c r="J149" s="169">
        <v>0</v>
      </c>
    </row>
    <row r="150" spans="1:10" ht="20" x14ac:dyDescent="0.2">
      <c r="A150" s="161">
        <v>187</v>
      </c>
      <c r="B150" s="162">
        <v>46</v>
      </c>
      <c r="C150" s="162">
        <v>12</v>
      </c>
      <c r="D150" s="162">
        <v>3</v>
      </c>
      <c r="E150" s="162">
        <v>6870</v>
      </c>
      <c r="F150" s="162">
        <v>5.0999999999999996</v>
      </c>
      <c r="G150" s="162">
        <v>0</v>
      </c>
      <c r="H150" s="162">
        <v>0</v>
      </c>
      <c r="I150" s="163">
        <v>123</v>
      </c>
      <c r="J150" s="169">
        <v>0</v>
      </c>
    </row>
    <row r="151" spans="1:10" ht="20" x14ac:dyDescent="0.2">
      <c r="A151" s="161">
        <v>190</v>
      </c>
      <c r="B151" s="162">
        <v>33</v>
      </c>
      <c r="C151" s="162">
        <v>20</v>
      </c>
      <c r="D151" s="162">
        <v>3</v>
      </c>
      <c r="E151" s="162">
        <v>10900</v>
      </c>
      <c r="F151" s="162">
        <v>9.5</v>
      </c>
      <c r="G151" s="162">
        <v>1</v>
      </c>
      <c r="H151" s="162">
        <v>1</v>
      </c>
      <c r="I151" s="163">
        <v>684</v>
      </c>
      <c r="J151" s="169">
        <v>0</v>
      </c>
    </row>
    <row r="152" spans="1:10" ht="20" x14ac:dyDescent="0.2">
      <c r="A152" s="161">
        <v>191</v>
      </c>
      <c r="B152" s="162">
        <v>44</v>
      </c>
      <c r="C152" s="162">
        <v>27</v>
      </c>
      <c r="D152" s="162">
        <v>3</v>
      </c>
      <c r="E152" s="162">
        <v>15960.000000000002</v>
      </c>
      <c r="F152" s="162">
        <v>5</v>
      </c>
      <c r="G152" s="162">
        <v>1</v>
      </c>
      <c r="H152" s="162">
        <v>0</v>
      </c>
      <c r="I152" s="163">
        <v>1426</v>
      </c>
      <c r="J152" s="169">
        <v>0</v>
      </c>
    </row>
    <row r="153" spans="1:10" ht="20" x14ac:dyDescent="0.2">
      <c r="A153" s="161">
        <v>192</v>
      </c>
      <c r="B153" s="162">
        <v>55</v>
      </c>
      <c r="C153" s="162">
        <v>30</v>
      </c>
      <c r="D153" s="162">
        <v>2</v>
      </c>
      <c r="E153" s="162">
        <v>6500</v>
      </c>
      <c r="F153" s="162">
        <v>2.5</v>
      </c>
      <c r="G153" s="162">
        <v>0</v>
      </c>
      <c r="H153" s="162">
        <v>1</v>
      </c>
      <c r="I153" s="163">
        <v>143</v>
      </c>
      <c r="J153" s="169">
        <v>0</v>
      </c>
    </row>
    <row r="154" spans="1:10" ht="20" x14ac:dyDescent="0.2">
      <c r="A154" s="161">
        <v>193</v>
      </c>
      <c r="B154" s="162">
        <v>35</v>
      </c>
      <c r="C154" s="162">
        <v>17</v>
      </c>
      <c r="D154" s="162">
        <v>2</v>
      </c>
      <c r="E154" s="162">
        <v>8320</v>
      </c>
      <c r="F154" s="162">
        <v>3.7</v>
      </c>
      <c r="G154" s="162">
        <v>1</v>
      </c>
      <c r="H154" s="162">
        <v>0</v>
      </c>
      <c r="I154" s="163">
        <v>600</v>
      </c>
      <c r="J154" s="169">
        <v>0</v>
      </c>
    </row>
    <row r="155" spans="1:10" ht="20" x14ac:dyDescent="0.2">
      <c r="A155" s="161">
        <v>194</v>
      </c>
      <c r="B155" s="162">
        <v>39</v>
      </c>
      <c r="C155" s="162">
        <v>20</v>
      </c>
      <c r="D155" s="162">
        <v>1</v>
      </c>
      <c r="E155" s="162">
        <v>6130</v>
      </c>
      <c r="F155" s="162">
        <v>5.7</v>
      </c>
      <c r="G155" s="162">
        <v>0</v>
      </c>
      <c r="H155" s="162">
        <v>1</v>
      </c>
      <c r="I155" s="163">
        <v>471</v>
      </c>
      <c r="J155" s="169">
        <v>0</v>
      </c>
    </row>
    <row r="156" spans="1:10" ht="20" x14ac:dyDescent="0.2">
      <c r="A156" s="161">
        <v>195</v>
      </c>
      <c r="B156" s="162">
        <v>44</v>
      </c>
      <c r="C156" s="162">
        <v>14</v>
      </c>
      <c r="D156" s="162">
        <v>1</v>
      </c>
      <c r="E156" s="162">
        <v>5220</v>
      </c>
      <c r="F156" s="162">
        <v>4.5999999999999996</v>
      </c>
      <c r="G156" s="162">
        <v>0</v>
      </c>
      <c r="H156" s="162">
        <v>0</v>
      </c>
      <c r="I156" s="163">
        <v>406</v>
      </c>
      <c r="J156" s="169">
        <v>0</v>
      </c>
    </row>
    <row r="157" spans="1:10" ht="20" x14ac:dyDescent="0.2">
      <c r="A157" s="161">
        <v>197</v>
      </c>
      <c r="B157" s="162">
        <v>37</v>
      </c>
      <c r="C157" s="162">
        <v>14</v>
      </c>
      <c r="D157" s="162">
        <v>2</v>
      </c>
      <c r="E157" s="162">
        <v>4580</v>
      </c>
      <c r="F157" s="162">
        <v>5.7</v>
      </c>
      <c r="G157" s="162">
        <v>0</v>
      </c>
      <c r="H157" s="162">
        <v>1</v>
      </c>
      <c r="I157" s="163">
        <v>784</v>
      </c>
      <c r="J157" s="169">
        <v>0</v>
      </c>
    </row>
    <row r="158" spans="1:10" ht="20" x14ac:dyDescent="0.2">
      <c r="A158" s="161">
        <v>198</v>
      </c>
      <c r="B158" s="162">
        <v>43</v>
      </c>
      <c r="C158" s="162">
        <v>22</v>
      </c>
      <c r="D158" s="162">
        <v>1</v>
      </c>
      <c r="E158" s="162">
        <v>5460</v>
      </c>
      <c r="F158" s="162">
        <v>7</v>
      </c>
      <c r="G158" s="162">
        <v>1</v>
      </c>
      <c r="H158" s="162">
        <v>1</v>
      </c>
      <c r="I158" s="163">
        <v>346</v>
      </c>
      <c r="J158" s="169">
        <v>0</v>
      </c>
    </row>
    <row r="159" spans="1:10" ht="20" x14ac:dyDescent="0.2">
      <c r="A159" s="161">
        <v>199</v>
      </c>
      <c r="B159" s="162">
        <v>35</v>
      </c>
      <c r="C159" s="162">
        <v>25</v>
      </c>
      <c r="D159" s="162">
        <v>1</v>
      </c>
      <c r="E159" s="162">
        <v>6760</v>
      </c>
      <c r="F159" s="162">
        <v>4.8</v>
      </c>
      <c r="G159" s="162">
        <v>1</v>
      </c>
      <c r="H159" s="162">
        <v>1</v>
      </c>
      <c r="I159" s="163">
        <v>1211</v>
      </c>
      <c r="J159" s="169">
        <v>0</v>
      </c>
    </row>
    <row r="160" spans="1:10" ht="20" x14ac:dyDescent="0.2">
      <c r="A160" s="161">
        <v>203</v>
      </c>
      <c r="B160" s="162">
        <v>29</v>
      </c>
      <c r="C160" s="162">
        <v>17</v>
      </c>
      <c r="D160" s="162">
        <v>1</v>
      </c>
      <c r="E160" s="162">
        <v>4990</v>
      </c>
      <c r="F160" s="162">
        <v>4</v>
      </c>
      <c r="G160" s="162">
        <v>1</v>
      </c>
      <c r="H160" s="162">
        <v>0</v>
      </c>
      <c r="I160" s="163">
        <v>453</v>
      </c>
      <c r="J160" s="169">
        <v>0</v>
      </c>
    </row>
    <row r="161" spans="1:10" ht="20" x14ac:dyDescent="0.2">
      <c r="A161" s="161">
        <v>204</v>
      </c>
      <c r="B161" s="162">
        <v>34</v>
      </c>
      <c r="C161" s="162">
        <v>19</v>
      </c>
      <c r="D161" s="162">
        <v>1</v>
      </c>
      <c r="E161" s="162">
        <v>5080</v>
      </c>
      <c r="F161" s="162">
        <v>4.4000000000000004</v>
      </c>
      <c r="G161" s="162">
        <v>0</v>
      </c>
      <c r="H161" s="162">
        <v>0</v>
      </c>
      <c r="I161" s="163">
        <v>628</v>
      </c>
      <c r="J161" s="169">
        <v>0</v>
      </c>
    </row>
    <row r="162" spans="1:10" ht="20" x14ac:dyDescent="0.2">
      <c r="A162" s="161">
        <v>205</v>
      </c>
      <c r="B162" s="162">
        <v>32</v>
      </c>
      <c r="C162" s="162">
        <v>15</v>
      </c>
      <c r="D162" s="162">
        <v>1</v>
      </c>
      <c r="E162" s="162">
        <v>4620</v>
      </c>
      <c r="F162" s="162">
        <v>6</v>
      </c>
      <c r="G162" s="162">
        <v>0</v>
      </c>
      <c r="H162" s="162">
        <v>0</v>
      </c>
      <c r="I162" s="163">
        <v>231</v>
      </c>
      <c r="J162" s="169">
        <v>0</v>
      </c>
    </row>
    <row r="163" spans="1:10" ht="20" x14ac:dyDescent="0.2">
      <c r="A163" s="161">
        <v>207</v>
      </c>
      <c r="B163" s="162">
        <v>33</v>
      </c>
      <c r="C163" s="162">
        <v>23</v>
      </c>
      <c r="D163" s="162">
        <v>1</v>
      </c>
      <c r="E163" s="162">
        <v>6770</v>
      </c>
      <c r="F163" s="162">
        <v>2.1</v>
      </c>
      <c r="G163" s="162">
        <v>1</v>
      </c>
      <c r="H163" s="162">
        <v>0</v>
      </c>
      <c r="I163" s="163">
        <v>128</v>
      </c>
      <c r="J163" s="169">
        <v>0</v>
      </c>
    </row>
    <row r="164" spans="1:10" ht="20" x14ac:dyDescent="0.2">
      <c r="A164" s="161">
        <v>208</v>
      </c>
      <c r="B164" s="162">
        <v>37</v>
      </c>
      <c r="C164" s="162">
        <v>25</v>
      </c>
      <c r="D164" s="162">
        <v>1</v>
      </c>
      <c r="E164" s="162">
        <v>6460</v>
      </c>
      <c r="F164" s="162">
        <v>3.8</v>
      </c>
      <c r="G164" s="162">
        <v>1</v>
      </c>
      <c r="H164" s="162">
        <v>0</v>
      </c>
      <c r="I164" s="163">
        <v>1055</v>
      </c>
      <c r="J164" s="169">
        <v>0</v>
      </c>
    </row>
    <row r="165" spans="1:10" ht="20" x14ac:dyDescent="0.2">
      <c r="A165" s="161">
        <v>209</v>
      </c>
      <c r="B165" s="162">
        <v>34</v>
      </c>
      <c r="C165" s="162">
        <v>13</v>
      </c>
      <c r="D165" s="162">
        <v>1</v>
      </c>
      <c r="E165" s="162">
        <v>4890</v>
      </c>
      <c r="F165" s="162">
        <v>5.4</v>
      </c>
      <c r="G165" s="162">
        <v>1</v>
      </c>
      <c r="H165" s="162">
        <v>0</v>
      </c>
      <c r="I165" s="163">
        <v>716</v>
      </c>
      <c r="J165" s="169">
        <v>0</v>
      </c>
    </row>
    <row r="166" spans="1:10" ht="20" x14ac:dyDescent="0.2">
      <c r="A166" s="161">
        <v>210</v>
      </c>
      <c r="B166" s="162">
        <v>43</v>
      </c>
      <c r="C166" s="162">
        <v>17</v>
      </c>
      <c r="D166" s="162">
        <v>2</v>
      </c>
      <c r="E166" s="162">
        <v>8550</v>
      </c>
      <c r="F166" s="162">
        <v>1.7</v>
      </c>
      <c r="G166" s="162">
        <v>1</v>
      </c>
      <c r="H166" s="162">
        <v>0</v>
      </c>
      <c r="I166" s="163">
        <v>897</v>
      </c>
      <c r="J166" s="169">
        <v>0</v>
      </c>
    </row>
    <row r="167" spans="1:10" ht="20" x14ac:dyDescent="0.2">
      <c r="A167" s="161">
        <v>211</v>
      </c>
      <c r="B167" s="162">
        <v>28</v>
      </c>
      <c r="C167" s="162">
        <v>19</v>
      </c>
      <c r="D167" s="162">
        <v>1</v>
      </c>
      <c r="E167" s="162">
        <v>5250</v>
      </c>
      <c r="F167" s="162">
        <v>5.5</v>
      </c>
      <c r="G167" s="162">
        <v>0</v>
      </c>
      <c r="H167" s="162">
        <v>0</v>
      </c>
      <c r="I167" s="163">
        <v>790</v>
      </c>
      <c r="J167" s="169">
        <v>0</v>
      </c>
    </row>
    <row r="168" spans="1:10" ht="20" x14ac:dyDescent="0.2">
      <c r="A168" s="161">
        <v>212</v>
      </c>
      <c r="B168" s="162">
        <v>50</v>
      </c>
      <c r="C168" s="162">
        <v>26</v>
      </c>
      <c r="D168" s="162">
        <v>2</v>
      </c>
      <c r="E168" s="162">
        <v>9110</v>
      </c>
      <c r="F168" s="162">
        <v>8.4</v>
      </c>
      <c r="G168" s="162">
        <v>0</v>
      </c>
      <c r="H168" s="162">
        <v>0</v>
      </c>
      <c r="I168" s="163">
        <v>2376</v>
      </c>
      <c r="J168" s="169">
        <v>0</v>
      </c>
    </row>
    <row r="169" spans="1:10" ht="20" x14ac:dyDescent="0.2">
      <c r="A169" s="161">
        <v>213</v>
      </c>
      <c r="B169" s="162">
        <v>35</v>
      </c>
      <c r="C169" s="162">
        <v>14</v>
      </c>
      <c r="D169" s="162">
        <v>4</v>
      </c>
      <c r="E169" s="162">
        <v>6510</v>
      </c>
      <c r="F169" s="162">
        <v>6.3</v>
      </c>
      <c r="G169" s="162">
        <v>1</v>
      </c>
      <c r="H169" s="162">
        <v>0</v>
      </c>
      <c r="I169" s="163">
        <v>48</v>
      </c>
      <c r="J169" s="169">
        <v>0</v>
      </c>
    </row>
    <row r="170" spans="1:10" ht="20" x14ac:dyDescent="0.2">
      <c r="A170" s="161">
        <v>215</v>
      </c>
      <c r="B170" s="162">
        <v>38</v>
      </c>
      <c r="C170" s="162">
        <v>25</v>
      </c>
      <c r="D170" s="162">
        <v>2</v>
      </c>
      <c r="E170" s="162">
        <v>10020</v>
      </c>
      <c r="F170" s="162">
        <v>2.8</v>
      </c>
      <c r="G170" s="162">
        <v>1</v>
      </c>
      <c r="H170" s="162">
        <v>0</v>
      </c>
      <c r="I170" s="163">
        <v>357</v>
      </c>
      <c r="J170" s="169">
        <v>0</v>
      </c>
    </row>
    <row r="171" spans="1:10" ht="20" x14ac:dyDescent="0.2">
      <c r="A171" s="161">
        <v>216</v>
      </c>
      <c r="B171" s="162">
        <v>37</v>
      </c>
      <c r="C171" s="162">
        <v>12</v>
      </c>
      <c r="D171" s="162">
        <v>4</v>
      </c>
      <c r="E171" s="162">
        <v>7500</v>
      </c>
      <c r="F171" s="162">
        <v>7.7</v>
      </c>
      <c r="G171" s="162">
        <v>1</v>
      </c>
      <c r="H171" s="162">
        <v>1</v>
      </c>
      <c r="I171" s="163">
        <v>60</v>
      </c>
      <c r="J171" s="169">
        <v>0</v>
      </c>
    </row>
    <row r="172" spans="1:10" ht="20" x14ac:dyDescent="0.2">
      <c r="A172" s="161">
        <v>217</v>
      </c>
      <c r="B172" s="162">
        <v>46</v>
      </c>
      <c r="C172" s="162">
        <v>30</v>
      </c>
      <c r="D172" s="162">
        <v>2</v>
      </c>
      <c r="E172" s="162">
        <v>14530.000000000002</v>
      </c>
      <c r="F172" s="162">
        <v>5.4</v>
      </c>
      <c r="G172" s="162">
        <v>0</v>
      </c>
      <c r="H172" s="162">
        <v>0</v>
      </c>
      <c r="I172" s="163">
        <v>297</v>
      </c>
      <c r="J172" s="169">
        <v>0</v>
      </c>
    </row>
    <row r="173" spans="1:10" ht="20" x14ac:dyDescent="0.2">
      <c r="A173" s="161">
        <v>219</v>
      </c>
      <c r="B173" s="162">
        <v>36</v>
      </c>
      <c r="C173" s="162">
        <v>27</v>
      </c>
      <c r="D173" s="162">
        <v>2</v>
      </c>
      <c r="E173" s="162">
        <v>9190</v>
      </c>
      <c r="F173" s="162">
        <v>4.9000000000000004</v>
      </c>
      <c r="G173" s="162">
        <v>0</v>
      </c>
      <c r="H173" s="162">
        <v>0</v>
      </c>
      <c r="I173" s="163">
        <v>1189</v>
      </c>
      <c r="J173" s="169">
        <v>0</v>
      </c>
    </row>
    <row r="174" spans="1:10" ht="20" x14ac:dyDescent="0.2">
      <c r="A174" s="161">
        <v>222</v>
      </c>
      <c r="B174" s="162">
        <v>37</v>
      </c>
      <c r="C174" s="162">
        <v>30</v>
      </c>
      <c r="D174" s="162">
        <v>1</v>
      </c>
      <c r="E174" s="162">
        <v>9610</v>
      </c>
      <c r="F174" s="162">
        <v>6</v>
      </c>
      <c r="G174" s="162">
        <v>1</v>
      </c>
      <c r="H174" s="162">
        <v>0</v>
      </c>
      <c r="I174" s="163">
        <v>1191</v>
      </c>
      <c r="J174" s="169">
        <v>0</v>
      </c>
    </row>
    <row r="175" spans="1:10" ht="20" x14ac:dyDescent="0.2">
      <c r="A175" s="161">
        <v>224</v>
      </c>
      <c r="B175" s="162">
        <v>39</v>
      </c>
      <c r="C175" s="162">
        <v>20</v>
      </c>
      <c r="D175" s="162">
        <v>2</v>
      </c>
      <c r="E175" s="162">
        <v>6740</v>
      </c>
      <c r="F175" s="162">
        <v>5.0999999999999996</v>
      </c>
      <c r="G175" s="162">
        <v>1</v>
      </c>
      <c r="H175" s="162">
        <v>0</v>
      </c>
      <c r="I175" s="163">
        <v>787</v>
      </c>
      <c r="J175" s="169">
        <v>0</v>
      </c>
    </row>
    <row r="176" spans="1:10" ht="20" x14ac:dyDescent="0.2">
      <c r="A176" s="161">
        <v>225</v>
      </c>
      <c r="B176" s="162">
        <v>35</v>
      </c>
      <c r="C176" s="162">
        <v>19</v>
      </c>
      <c r="D176" s="162">
        <v>1</v>
      </c>
      <c r="E176" s="162">
        <v>5130</v>
      </c>
      <c r="F176" s="162">
        <v>1.5</v>
      </c>
      <c r="G176" s="162">
        <v>1</v>
      </c>
      <c r="H176" s="162">
        <v>0</v>
      </c>
      <c r="I176" s="163">
        <v>546</v>
      </c>
      <c r="J176" s="169">
        <v>0</v>
      </c>
    </row>
    <row r="177" spans="1:10" ht="20" x14ac:dyDescent="0.2">
      <c r="A177" s="161">
        <v>226</v>
      </c>
      <c r="B177" s="162">
        <v>39</v>
      </c>
      <c r="C177" s="162">
        <v>24</v>
      </c>
      <c r="D177" s="162">
        <v>1</v>
      </c>
      <c r="E177" s="162">
        <v>8020</v>
      </c>
      <c r="F177" s="162">
        <v>9.5</v>
      </c>
      <c r="G177" s="162">
        <v>1</v>
      </c>
      <c r="H177" s="162">
        <v>0</v>
      </c>
      <c r="I177" s="163">
        <v>603</v>
      </c>
      <c r="J177" s="169">
        <v>0</v>
      </c>
    </row>
    <row r="178" spans="1:10" ht="20" x14ac:dyDescent="0.2">
      <c r="A178" s="161">
        <v>227</v>
      </c>
      <c r="B178" s="162">
        <v>42</v>
      </c>
      <c r="C178" s="162">
        <v>29</v>
      </c>
      <c r="D178" s="162">
        <v>1</v>
      </c>
      <c r="E178" s="162">
        <v>7090</v>
      </c>
      <c r="F178" s="162">
        <v>4.2</v>
      </c>
      <c r="G178" s="162">
        <v>1</v>
      </c>
      <c r="H178" s="162">
        <v>0</v>
      </c>
      <c r="I178" s="163">
        <v>414</v>
      </c>
      <c r="J178" s="169">
        <v>0</v>
      </c>
    </row>
    <row r="179" spans="1:10" ht="20" x14ac:dyDescent="0.2">
      <c r="A179" s="161">
        <v>228</v>
      </c>
      <c r="B179" s="162">
        <v>35</v>
      </c>
      <c r="C179" s="162">
        <v>23</v>
      </c>
      <c r="D179" s="162">
        <v>1</v>
      </c>
      <c r="E179" s="162">
        <v>6770</v>
      </c>
      <c r="F179" s="162">
        <v>3.9</v>
      </c>
      <c r="G179" s="162">
        <v>1</v>
      </c>
      <c r="H179" s="162">
        <v>1</v>
      </c>
      <c r="I179" s="163">
        <v>176</v>
      </c>
      <c r="J179" s="169">
        <v>0</v>
      </c>
    </row>
    <row r="180" spans="1:10" ht="20" x14ac:dyDescent="0.2">
      <c r="A180" s="161">
        <v>229</v>
      </c>
      <c r="B180" s="162">
        <v>37</v>
      </c>
      <c r="C180" s="162">
        <v>18</v>
      </c>
      <c r="D180" s="162">
        <v>3</v>
      </c>
      <c r="E180" s="162">
        <v>5720</v>
      </c>
      <c r="F180" s="162">
        <v>5.9</v>
      </c>
      <c r="G180" s="162">
        <v>1</v>
      </c>
      <c r="H180" s="162">
        <v>0</v>
      </c>
      <c r="I180" s="163">
        <v>427</v>
      </c>
      <c r="J180" s="169">
        <v>0</v>
      </c>
    </row>
    <row r="181" spans="1:10" ht="20" x14ac:dyDescent="0.2">
      <c r="A181" s="161">
        <v>230</v>
      </c>
      <c r="B181" s="162">
        <v>45</v>
      </c>
      <c r="C181" s="162">
        <v>17</v>
      </c>
      <c r="D181" s="162">
        <v>1</v>
      </c>
      <c r="E181" s="162">
        <v>5290</v>
      </c>
      <c r="F181" s="162">
        <v>4.8</v>
      </c>
      <c r="G181" s="162">
        <v>1</v>
      </c>
      <c r="H181" s="162">
        <v>0</v>
      </c>
      <c r="I181" s="163">
        <v>141</v>
      </c>
      <c r="J181" s="169">
        <v>0</v>
      </c>
    </row>
    <row r="182" spans="1:10" ht="20" x14ac:dyDescent="0.2">
      <c r="A182" s="161">
        <v>231</v>
      </c>
      <c r="B182" s="162">
        <v>50</v>
      </c>
      <c r="C182" s="162">
        <v>31</v>
      </c>
      <c r="D182" s="162">
        <v>1</v>
      </c>
      <c r="E182" s="162">
        <v>10860</v>
      </c>
      <c r="F182" s="162">
        <v>5.9</v>
      </c>
      <c r="G182" s="162">
        <v>1</v>
      </c>
      <c r="H182" s="162">
        <v>0</v>
      </c>
      <c r="I182" s="163">
        <v>932</v>
      </c>
      <c r="J182" s="169">
        <v>0</v>
      </c>
    </row>
    <row r="183" spans="1:10" ht="20" x14ac:dyDescent="0.2">
      <c r="A183" s="161">
        <v>232</v>
      </c>
      <c r="B183" s="162">
        <v>51</v>
      </c>
      <c r="C183" s="162">
        <v>36</v>
      </c>
      <c r="D183" s="162">
        <v>1</v>
      </c>
      <c r="E183" s="162">
        <v>10490</v>
      </c>
      <c r="F183" s="162">
        <v>5</v>
      </c>
      <c r="G183" s="162">
        <v>1</v>
      </c>
      <c r="H183" s="162">
        <v>1</v>
      </c>
      <c r="I183" s="163">
        <v>1728</v>
      </c>
      <c r="J183" s="169">
        <v>0</v>
      </c>
    </row>
    <row r="184" spans="1:10" ht="20" x14ac:dyDescent="0.2">
      <c r="A184" s="161">
        <v>233</v>
      </c>
      <c r="B184" s="162">
        <v>38</v>
      </c>
      <c r="C184" s="162">
        <v>25</v>
      </c>
      <c r="D184" s="162">
        <v>2</v>
      </c>
      <c r="E184" s="162">
        <v>6970</v>
      </c>
      <c r="F184" s="162">
        <v>8.1999999999999993</v>
      </c>
      <c r="G184" s="162">
        <v>1</v>
      </c>
      <c r="H184" s="162">
        <v>0</v>
      </c>
      <c r="I184" s="163">
        <v>339</v>
      </c>
      <c r="J184" s="169">
        <v>0</v>
      </c>
    </row>
    <row r="185" spans="1:10" ht="20" x14ac:dyDescent="0.2">
      <c r="A185" s="161">
        <v>234</v>
      </c>
      <c r="B185" s="162">
        <v>36</v>
      </c>
      <c r="C185" s="162">
        <v>24</v>
      </c>
      <c r="D185" s="162">
        <v>2</v>
      </c>
      <c r="E185" s="162">
        <v>9610</v>
      </c>
      <c r="F185" s="162">
        <v>3.7</v>
      </c>
      <c r="G185" s="162">
        <v>1</v>
      </c>
      <c r="H185" s="162">
        <v>0</v>
      </c>
      <c r="I185" s="163">
        <v>811</v>
      </c>
      <c r="J185" s="169">
        <v>0</v>
      </c>
    </row>
    <row r="186" spans="1:10" ht="20" x14ac:dyDescent="0.2">
      <c r="A186" s="161">
        <v>235</v>
      </c>
      <c r="B186" s="162">
        <v>34</v>
      </c>
      <c r="C186" s="162">
        <v>21</v>
      </c>
      <c r="D186" s="162">
        <v>1</v>
      </c>
      <c r="E186" s="162">
        <v>5540</v>
      </c>
      <c r="F186" s="162">
        <v>5.6</v>
      </c>
      <c r="G186" s="162">
        <v>0</v>
      </c>
      <c r="H186" s="162">
        <v>0</v>
      </c>
      <c r="I186" s="163">
        <v>143</v>
      </c>
      <c r="J186" s="169">
        <v>0</v>
      </c>
    </row>
    <row r="187" spans="1:10" ht="20" x14ac:dyDescent="0.2">
      <c r="A187" s="161">
        <v>236</v>
      </c>
      <c r="B187" s="162">
        <v>37</v>
      </c>
      <c r="C187" s="162">
        <v>18</v>
      </c>
      <c r="D187" s="162">
        <v>1</v>
      </c>
      <c r="E187" s="162">
        <v>5400</v>
      </c>
      <c r="F187" s="162">
        <v>7.1</v>
      </c>
      <c r="G187" s="162">
        <v>1</v>
      </c>
      <c r="H187" s="162">
        <v>0</v>
      </c>
      <c r="I187" s="163">
        <v>627</v>
      </c>
      <c r="J187" s="169">
        <v>0</v>
      </c>
    </row>
    <row r="188" spans="1:10" ht="20" x14ac:dyDescent="0.2">
      <c r="A188" s="161">
        <v>237</v>
      </c>
      <c r="B188" s="162">
        <v>28</v>
      </c>
      <c r="C188" s="162">
        <v>12</v>
      </c>
      <c r="D188" s="162">
        <v>2</v>
      </c>
      <c r="E188" s="162">
        <v>5620</v>
      </c>
      <c r="F188" s="162">
        <v>2.2999999999999998</v>
      </c>
      <c r="G188" s="162">
        <v>1</v>
      </c>
      <c r="H188" s="162">
        <v>0</v>
      </c>
      <c r="I188" s="163">
        <v>680</v>
      </c>
      <c r="J188" s="169">
        <v>0</v>
      </c>
    </row>
    <row r="189" spans="1:10" ht="20" x14ac:dyDescent="0.2">
      <c r="A189" s="161">
        <v>239</v>
      </c>
      <c r="B189" s="162">
        <v>52</v>
      </c>
      <c r="C189" s="162">
        <v>33</v>
      </c>
      <c r="D189" s="162">
        <v>2</v>
      </c>
      <c r="E189" s="162">
        <v>19780</v>
      </c>
      <c r="F189" s="162">
        <v>8.1999999999999993</v>
      </c>
      <c r="G189" s="162">
        <v>0</v>
      </c>
      <c r="H189" s="162">
        <v>1</v>
      </c>
      <c r="I189" s="163">
        <v>1360</v>
      </c>
      <c r="J189" s="169">
        <v>0</v>
      </c>
    </row>
    <row r="190" spans="1:10" ht="20" x14ac:dyDescent="0.2">
      <c r="A190" s="161">
        <v>240</v>
      </c>
      <c r="B190" s="162">
        <v>34</v>
      </c>
      <c r="C190" s="162">
        <v>19</v>
      </c>
      <c r="D190" s="162">
        <v>4</v>
      </c>
      <c r="E190" s="162">
        <v>5960</v>
      </c>
      <c r="F190" s="162">
        <v>4.7</v>
      </c>
      <c r="G190" s="162">
        <v>1</v>
      </c>
      <c r="H190" s="162">
        <v>1</v>
      </c>
      <c r="I190" s="163">
        <v>152</v>
      </c>
      <c r="J190" s="169">
        <v>0</v>
      </c>
    </row>
    <row r="191" spans="1:10" ht="20" x14ac:dyDescent="0.2">
      <c r="A191" s="161">
        <v>245</v>
      </c>
      <c r="B191" s="162">
        <v>42</v>
      </c>
      <c r="C191" s="162">
        <v>22</v>
      </c>
      <c r="D191" s="162">
        <v>3</v>
      </c>
      <c r="E191" s="162">
        <v>6270</v>
      </c>
      <c r="F191" s="162">
        <v>4.5</v>
      </c>
      <c r="G191" s="162">
        <v>1</v>
      </c>
      <c r="H191" s="162">
        <v>1</v>
      </c>
      <c r="I191" s="163">
        <v>717</v>
      </c>
      <c r="J191" s="169">
        <v>0</v>
      </c>
    </row>
    <row r="192" spans="1:10" ht="20" x14ac:dyDescent="0.2">
      <c r="A192" s="161">
        <v>246</v>
      </c>
      <c r="B192" s="162">
        <v>29</v>
      </c>
      <c r="C192" s="162">
        <v>13</v>
      </c>
      <c r="D192" s="162">
        <v>1</v>
      </c>
      <c r="E192" s="162">
        <v>5230</v>
      </c>
      <c r="F192" s="162">
        <v>7.6</v>
      </c>
      <c r="G192" s="162">
        <v>0</v>
      </c>
      <c r="H192" s="162">
        <v>1</v>
      </c>
      <c r="I192" s="163">
        <v>372</v>
      </c>
      <c r="J192" s="169">
        <v>0</v>
      </c>
    </row>
    <row r="193" spans="1:10" ht="20" x14ac:dyDescent="0.2">
      <c r="A193" s="161">
        <v>247</v>
      </c>
      <c r="B193" s="162">
        <v>29</v>
      </c>
      <c r="C193" s="162">
        <v>18</v>
      </c>
      <c r="D193" s="162">
        <v>1</v>
      </c>
      <c r="E193" s="162">
        <v>5220</v>
      </c>
      <c r="F193" s="162">
        <v>5.3</v>
      </c>
      <c r="G193" s="162">
        <v>1</v>
      </c>
      <c r="H193" s="162">
        <v>0</v>
      </c>
      <c r="I193" s="163">
        <v>444</v>
      </c>
      <c r="J193" s="169">
        <v>0</v>
      </c>
    </row>
    <row r="194" spans="1:10" ht="20" x14ac:dyDescent="0.2">
      <c r="A194" s="161">
        <v>248</v>
      </c>
      <c r="B194" s="162">
        <v>42</v>
      </c>
      <c r="C194" s="162">
        <v>13</v>
      </c>
      <c r="D194" s="162">
        <v>1</v>
      </c>
      <c r="E194" s="162">
        <v>5390</v>
      </c>
      <c r="F194" s="162">
        <v>3</v>
      </c>
      <c r="G194" s="162">
        <v>1</v>
      </c>
      <c r="H194" s="162">
        <v>1</v>
      </c>
      <c r="I194" s="163">
        <v>396</v>
      </c>
      <c r="J194" s="169">
        <v>0</v>
      </c>
    </row>
    <row r="195" spans="1:10" ht="20" x14ac:dyDescent="0.2">
      <c r="A195" s="161">
        <v>250</v>
      </c>
      <c r="B195" s="162">
        <v>48</v>
      </c>
      <c r="C195" s="162">
        <v>23</v>
      </c>
      <c r="D195" s="162">
        <v>1</v>
      </c>
      <c r="E195" s="162">
        <v>7380</v>
      </c>
      <c r="F195" s="162">
        <v>4.8</v>
      </c>
      <c r="G195" s="162">
        <v>0</v>
      </c>
      <c r="H195" s="162">
        <v>1</v>
      </c>
      <c r="I195" s="163">
        <v>257</v>
      </c>
      <c r="J195" s="169">
        <v>0</v>
      </c>
    </row>
    <row r="196" spans="1:10" ht="20" x14ac:dyDescent="0.2">
      <c r="A196" s="161">
        <v>251</v>
      </c>
      <c r="B196" s="162">
        <v>44</v>
      </c>
      <c r="C196" s="162">
        <v>36</v>
      </c>
      <c r="D196" s="162">
        <v>1</v>
      </c>
      <c r="E196" s="162">
        <v>10730</v>
      </c>
      <c r="F196" s="162">
        <v>4.7</v>
      </c>
      <c r="G196" s="162">
        <v>0</v>
      </c>
      <c r="H196" s="162">
        <v>0</v>
      </c>
      <c r="I196" s="163">
        <v>865</v>
      </c>
      <c r="J196" s="169">
        <v>0</v>
      </c>
    </row>
    <row r="197" spans="1:10" ht="20" x14ac:dyDescent="0.2">
      <c r="A197" s="161">
        <v>252</v>
      </c>
      <c r="B197" s="162">
        <v>28</v>
      </c>
      <c r="C197" s="162">
        <v>15</v>
      </c>
      <c r="D197" s="162">
        <v>1</v>
      </c>
      <c r="E197" s="162">
        <v>4990</v>
      </c>
      <c r="F197" s="162">
        <v>5.6</v>
      </c>
      <c r="G197" s="162">
        <v>1</v>
      </c>
      <c r="H197" s="162">
        <v>0</v>
      </c>
      <c r="I197" s="163">
        <v>664</v>
      </c>
      <c r="J197" s="169">
        <v>0</v>
      </c>
    </row>
    <row r="198" spans="1:10" ht="20" x14ac:dyDescent="0.2">
      <c r="A198" s="161">
        <v>253</v>
      </c>
      <c r="B198" s="162">
        <v>49</v>
      </c>
      <c r="C198" s="162">
        <v>18</v>
      </c>
      <c r="D198" s="162">
        <v>1</v>
      </c>
      <c r="E198" s="162">
        <v>8090.0000000000009</v>
      </c>
      <c r="F198" s="162">
        <v>6.7</v>
      </c>
      <c r="G198" s="162">
        <v>1</v>
      </c>
      <c r="H198" s="162">
        <v>1</v>
      </c>
      <c r="I198" s="163">
        <v>299</v>
      </c>
      <c r="J198" s="169">
        <v>0</v>
      </c>
    </row>
    <row r="199" spans="1:10" ht="20" x14ac:dyDescent="0.2">
      <c r="A199" s="161">
        <v>256</v>
      </c>
      <c r="B199" s="162">
        <v>36</v>
      </c>
      <c r="C199" s="162">
        <v>24</v>
      </c>
      <c r="D199" s="162">
        <v>3</v>
      </c>
      <c r="E199" s="162">
        <v>9970</v>
      </c>
      <c r="F199" s="162">
        <v>4.7</v>
      </c>
      <c r="G199" s="162">
        <v>1</v>
      </c>
      <c r="H199" s="162">
        <v>1</v>
      </c>
      <c r="I199" s="163">
        <v>1193</v>
      </c>
      <c r="J199" s="169">
        <v>0</v>
      </c>
    </row>
    <row r="200" spans="1:10" ht="20" x14ac:dyDescent="0.2">
      <c r="A200" s="161">
        <v>257</v>
      </c>
      <c r="B200" s="162">
        <v>40</v>
      </c>
      <c r="C200" s="162">
        <v>15</v>
      </c>
      <c r="D200" s="162">
        <v>4</v>
      </c>
      <c r="E200" s="162">
        <v>7970</v>
      </c>
      <c r="F200" s="162">
        <v>3.2</v>
      </c>
      <c r="G200" s="162">
        <v>1</v>
      </c>
      <c r="H200" s="162">
        <v>1</v>
      </c>
      <c r="I200" s="163">
        <v>266</v>
      </c>
      <c r="J200" s="169">
        <v>0</v>
      </c>
    </row>
    <row r="201" spans="1:10" ht="20" x14ac:dyDescent="0.2">
      <c r="A201" s="161">
        <v>258</v>
      </c>
      <c r="B201" s="162">
        <v>29</v>
      </c>
      <c r="C201" s="162">
        <v>18</v>
      </c>
      <c r="D201" s="162">
        <v>1</v>
      </c>
      <c r="E201" s="162">
        <v>5190</v>
      </c>
      <c r="F201" s="162">
        <v>2.8</v>
      </c>
      <c r="G201" s="162">
        <v>1</v>
      </c>
      <c r="H201" s="162">
        <v>0</v>
      </c>
      <c r="I201" s="163">
        <v>46</v>
      </c>
      <c r="J201" s="169">
        <v>0</v>
      </c>
    </row>
    <row r="202" spans="1:10" ht="20" x14ac:dyDescent="0.2">
      <c r="A202" s="161">
        <v>259</v>
      </c>
      <c r="B202" s="162">
        <v>29</v>
      </c>
      <c r="C202" s="162">
        <v>22</v>
      </c>
      <c r="D202" s="162">
        <v>1</v>
      </c>
      <c r="E202" s="162">
        <v>4830</v>
      </c>
      <c r="F202" s="162">
        <v>2.5</v>
      </c>
      <c r="G202" s="162">
        <v>0</v>
      </c>
      <c r="H202" s="162">
        <v>0</v>
      </c>
      <c r="I202" s="163">
        <v>472</v>
      </c>
      <c r="J202" s="169">
        <v>0</v>
      </c>
    </row>
    <row r="203" spans="1:10" ht="20" x14ac:dyDescent="0.2">
      <c r="A203" s="161">
        <v>260</v>
      </c>
      <c r="B203" s="162">
        <v>41</v>
      </c>
      <c r="C203" s="162">
        <v>17</v>
      </c>
      <c r="D203" s="162">
        <v>1</v>
      </c>
      <c r="E203" s="162">
        <v>5590</v>
      </c>
      <c r="F203" s="162">
        <v>4.0999999999999996</v>
      </c>
      <c r="G203" s="162">
        <v>0</v>
      </c>
      <c r="H203" s="162">
        <v>0</v>
      </c>
      <c r="I203" s="163">
        <v>64</v>
      </c>
      <c r="J203" s="169">
        <v>0</v>
      </c>
    </row>
    <row r="204" spans="1:10" ht="20" x14ac:dyDescent="0.2">
      <c r="A204" s="161">
        <v>261</v>
      </c>
      <c r="B204" s="162">
        <v>33</v>
      </c>
      <c r="C204" s="162">
        <v>26</v>
      </c>
      <c r="D204" s="162">
        <v>1</v>
      </c>
      <c r="E204" s="162">
        <v>5980</v>
      </c>
      <c r="F204" s="162">
        <v>2.6</v>
      </c>
      <c r="G204" s="162">
        <v>1</v>
      </c>
      <c r="H204" s="162">
        <v>0</v>
      </c>
      <c r="I204" s="163">
        <v>619</v>
      </c>
      <c r="J204" s="169">
        <v>0</v>
      </c>
    </row>
    <row r="205" spans="1:10" ht="20" x14ac:dyDescent="0.2">
      <c r="A205" s="161">
        <v>264</v>
      </c>
      <c r="B205" s="162">
        <v>45</v>
      </c>
      <c r="C205" s="162">
        <v>20</v>
      </c>
      <c r="D205" s="162">
        <v>2</v>
      </c>
      <c r="E205" s="162">
        <v>6850</v>
      </c>
      <c r="F205" s="162">
        <v>7.4</v>
      </c>
      <c r="G205" s="162">
        <v>1</v>
      </c>
      <c r="H205" s="162">
        <v>0</v>
      </c>
      <c r="I205" s="163">
        <v>407</v>
      </c>
      <c r="J205" s="169">
        <v>0</v>
      </c>
    </row>
    <row r="206" spans="1:10" ht="20" x14ac:dyDescent="0.2">
      <c r="A206" s="161">
        <v>266</v>
      </c>
      <c r="B206" s="162">
        <v>33</v>
      </c>
      <c r="C206" s="162">
        <v>17</v>
      </c>
      <c r="D206" s="162">
        <v>1</v>
      </c>
      <c r="E206" s="162">
        <v>5770</v>
      </c>
      <c r="F206" s="162">
        <v>2.4</v>
      </c>
      <c r="G206" s="162">
        <v>0</v>
      </c>
      <c r="H206" s="162">
        <v>0</v>
      </c>
      <c r="I206" s="163">
        <v>191</v>
      </c>
      <c r="J206" s="169">
        <v>0</v>
      </c>
    </row>
    <row r="207" spans="1:10" ht="20" x14ac:dyDescent="0.2">
      <c r="A207" s="161">
        <v>267</v>
      </c>
      <c r="B207" s="162">
        <v>39</v>
      </c>
      <c r="C207" s="162">
        <v>26</v>
      </c>
      <c r="D207" s="162">
        <v>2</v>
      </c>
      <c r="E207" s="162">
        <v>8790</v>
      </c>
      <c r="F207" s="162">
        <v>4</v>
      </c>
      <c r="G207" s="162">
        <v>1</v>
      </c>
      <c r="H207" s="162">
        <v>1</v>
      </c>
      <c r="I207" s="163">
        <v>234</v>
      </c>
      <c r="J207" s="169">
        <v>0</v>
      </c>
    </row>
    <row r="208" spans="1:10" ht="20" x14ac:dyDescent="0.2">
      <c r="A208" s="161">
        <v>268</v>
      </c>
      <c r="B208" s="162">
        <v>44</v>
      </c>
      <c r="C208" s="162">
        <v>17</v>
      </c>
      <c r="D208" s="162">
        <v>1</v>
      </c>
      <c r="E208" s="162">
        <v>5120</v>
      </c>
      <c r="F208" s="162">
        <v>4.5</v>
      </c>
      <c r="G208" s="162">
        <v>0</v>
      </c>
      <c r="H208" s="162">
        <v>1</v>
      </c>
      <c r="I208" s="163">
        <v>135</v>
      </c>
      <c r="J208" s="169">
        <v>0</v>
      </c>
    </row>
    <row r="209" spans="1:10" ht="20" x14ac:dyDescent="0.2">
      <c r="A209" s="161">
        <v>269</v>
      </c>
      <c r="B209" s="162">
        <v>42</v>
      </c>
      <c r="C209" s="162">
        <v>33</v>
      </c>
      <c r="D209" s="162">
        <v>2</v>
      </c>
      <c r="E209" s="162">
        <v>16269.999999999998</v>
      </c>
      <c r="F209" s="162">
        <v>3.5</v>
      </c>
      <c r="G209" s="162">
        <v>1</v>
      </c>
      <c r="H209" s="162">
        <v>0</v>
      </c>
      <c r="I209" s="163">
        <v>1309</v>
      </c>
      <c r="J209" s="169">
        <v>0</v>
      </c>
    </row>
    <row r="210" spans="1:10" ht="20" x14ac:dyDescent="0.2">
      <c r="A210" s="161">
        <v>270</v>
      </c>
      <c r="B210" s="162">
        <v>31</v>
      </c>
      <c r="C210" s="162">
        <v>23</v>
      </c>
      <c r="D210" s="162">
        <v>1</v>
      </c>
      <c r="E210" s="162">
        <v>5830</v>
      </c>
      <c r="F210" s="162">
        <v>5.3</v>
      </c>
      <c r="G210" s="162">
        <v>1</v>
      </c>
      <c r="H210" s="162">
        <v>1</v>
      </c>
      <c r="I210" s="163">
        <v>425</v>
      </c>
      <c r="J210" s="169">
        <v>0</v>
      </c>
    </row>
    <row r="211" spans="1:10" ht="20" x14ac:dyDescent="0.2">
      <c r="A211" s="161">
        <v>273</v>
      </c>
      <c r="B211" s="162">
        <v>47</v>
      </c>
      <c r="C211" s="162">
        <v>13</v>
      </c>
      <c r="D211" s="162">
        <v>3</v>
      </c>
      <c r="E211" s="162">
        <v>6820</v>
      </c>
      <c r="F211" s="162">
        <v>4.3</v>
      </c>
      <c r="G211" s="162">
        <v>0</v>
      </c>
      <c r="H211" s="162">
        <v>1</v>
      </c>
      <c r="I211" s="163">
        <v>488</v>
      </c>
      <c r="J211" s="169">
        <v>0</v>
      </c>
    </row>
    <row r="212" spans="1:10" ht="20" x14ac:dyDescent="0.2">
      <c r="A212" s="161">
        <v>274</v>
      </c>
      <c r="B212" s="162">
        <v>36</v>
      </c>
      <c r="C212" s="162">
        <v>19</v>
      </c>
      <c r="D212" s="162">
        <v>3</v>
      </c>
      <c r="E212" s="162">
        <v>16860</v>
      </c>
      <c r="F212" s="162">
        <v>9.6999999999999993</v>
      </c>
      <c r="G212" s="162">
        <v>1</v>
      </c>
      <c r="H212" s="162">
        <v>0</v>
      </c>
      <c r="I212" s="163">
        <v>305</v>
      </c>
      <c r="J212" s="169">
        <v>0</v>
      </c>
    </row>
    <row r="213" spans="1:10" ht="20" x14ac:dyDescent="0.2">
      <c r="A213" s="161">
        <v>275</v>
      </c>
      <c r="B213" s="162">
        <v>44</v>
      </c>
      <c r="C213" s="162">
        <v>32</v>
      </c>
      <c r="D213" s="162">
        <v>1</v>
      </c>
      <c r="E213" s="162">
        <v>9230</v>
      </c>
      <c r="F213" s="162">
        <v>4.9000000000000004</v>
      </c>
      <c r="G213" s="162">
        <v>1</v>
      </c>
      <c r="H213" s="162">
        <v>1</v>
      </c>
      <c r="I213" s="163">
        <v>263</v>
      </c>
      <c r="J213" s="169">
        <v>0</v>
      </c>
    </row>
    <row r="214" spans="1:10" ht="20" x14ac:dyDescent="0.2">
      <c r="A214" s="161">
        <v>276</v>
      </c>
      <c r="B214" s="162">
        <v>56</v>
      </c>
      <c r="C214" s="162">
        <v>49</v>
      </c>
      <c r="D214" s="162">
        <v>1</v>
      </c>
      <c r="E214" s="162">
        <v>19390</v>
      </c>
      <c r="F214" s="162">
        <v>6.2</v>
      </c>
      <c r="G214" s="162">
        <v>1</v>
      </c>
      <c r="H214" s="162">
        <v>1</v>
      </c>
      <c r="I214" s="163">
        <v>4106</v>
      </c>
      <c r="J214" s="169">
        <v>0</v>
      </c>
    </row>
    <row r="215" spans="1:10" ht="20" x14ac:dyDescent="0.2">
      <c r="A215" s="161">
        <v>279</v>
      </c>
      <c r="B215" s="162">
        <v>31</v>
      </c>
      <c r="C215" s="162">
        <v>19</v>
      </c>
      <c r="D215" s="162">
        <v>2</v>
      </c>
      <c r="E215" s="162">
        <v>6000</v>
      </c>
      <c r="F215" s="162">
        <v>1.1000000000000001</v>
      </c>
      <c r="G215" s="162">
        <v>1</v>
      </c>
      <c r="H215" s="162">
        <v>0</v>
      </c>
      <c r="I215" s="163">
        <v>683</v>
      </c>
      <c r="J215" s="169">
        <v>0</v>
      </c>
    </row>
    <row r="216" spans="1:10" ht="20" x14ac:dyDescent="0.2">
      <c r="A216" s="161">
        <v>280</v>
      </c>
      <c r="B216" s="162">
        <v>54</v>
      </c>
      <c r="C216" s="162">
        <v>38</v>
      </c>
      <c r="D216" s="162">
        <v>1</v>
      </c>
      <c r="E216" s="162">
        <v>15869.999999999998</v>
      </c>
      <c r="F216" s="162">
        <v>2</v>
      </c>
      <c r="G216" s="162">
        <v>1</v>
      </c>
      <c r="H216" s="162">
        <v>0</v>
      </c>
      <c r="I216" s="163">
        <v>1080</v>
      </c>
      <c r="J216" s="169">
        <v>0</v>
      </c>
    </row>
    <row r="217" spans="1:10" ht="20" x14ac:dyDescent="0.2">
      <c r="A217" s="161">
        <v>281</v>
      </c>
      <c r="B217" s="162">
        <v>37</v>
      </c>
      <c r="C217" s="162">
        <v>26</v>
      </c>
      <c r="D217" s="162">
        <v>2</v>
      </c>
      <c r="E217" s="162">
        <v>5910</v>
      </c>
      <c r="F217" s="162">
        <v>6.8</v>
      </c>
      <c r="G217" s="162">
        <v>1</v>
      </c>
      <c r="H217" s="162">
        <v>0</v>
      </c>
      <c r="I217" s="163">
        <v>1657</v>
      </c>
      <c r="J217" s="169">
        <v>0</v>
      </c>
    </row>
    <row r="218" spans="1:10" ht="20" x14ac:dyDescent="0.2">
      <c r="A218" s="161">
        <v>282</v>
      </c>
      <c r="B218" s="162">
        <v>30</v>
      </c>
      <c r="C218" s="162">
        <v>12</v>
      </c>
      <c r="D218" s="162">
        <v>2</v>
      </c>
      <c r="E218" s="162">
        <v>5260</v>
      </c>
      <c r="F218" s="162">
        <v>2.1</v>
      </c>
      <c r="G218" s="162">
        <v>1</v>
      </c>
      <c r="H218" s="162">
        <v>1</v>
      </c>
      <c r="I218" s="163">
        <v>434</v>
      </c>
      <c r="J218" s="169">
        <v>0</v>
      </c>
    </row>
    <row r="219" spans="1:10" ht="20" x14ac:dyDescent="0.2">
      <c r="A219" s="161">
        <v>283</v>
      </c>
      <c r="B219" s="162">
        <v>30</v>
      </c>
      <c r="C219" s="162">
        <v>18</v>
      </c>
      <c r="D219" s="162">
        <v>3</v>
      </c>
      <c r="E219" s="162">
        <v>5860</v>
      </c>
      <c r="F219" s="162">
        <v>5.3</v>
      </c>
      <c r="G219" s="162">
        <v>0</v>
      </c>
      <c r="H219" s="162">
        <v>1</v>
      </c>
      <c r="I219" s="163">
        <v>246</v>
      </c>
      <c r="J219" s="169">
        <v>0</v>
      </c>
    </row>
    <row r="220" spans="1:10" ht="20" x14ac:dyDescent="0.2">
      <c r="A220" s="161">
        <v>284</v>
      </c>
      <c r="B220" s="162">
        <v>35</v>
      </c>
      <c r="C220" s="162">
        <v>16</v>
      </c>
      <c r="D220" s="162">
        <v>4</v>
      </c>
      <c r="E220" s="162">
        <v>7230</v>
      </c>
      <c r="F220" s="162">
        <v>7.7</v>
      </c>
      <c r="G220" s="162">
        <v>1</v>
      </c>
      <c r="H220" s="162">
        <v>0</v>
      </c>
      <c r="I220" s="163">
        <v>270</v>
      </c>
      <c r="J220" s="169">
        <v>0</v>
      </c>
    </row>
    <row r="221" spans="1:10" ht="20" x14ac:dyDescent="0.2">
      <c r="A221" s="161">
        <v>285</v>
      </c>
      <c r="B221" s="162">
        <v>32</v>
      </c>
      <c r="C221" s="162">
        <v>19</v>
      </c>
      <c r="D221" s="162">
        <v>1</v>
      </c>
      <c r="E221" s="162">
        <v>5110</v>
      </c>
      <c r="F221" s="162">
        <v>5</v>
      </c>
      <c r="G221" s="162">
        <v>0</v>
      </c>
      <c r="H221" s="162">
        <v>1</v>
      </c>
      <c r="I221" s="163">
        <v>796</v>
      </c>
      <c r="J221" s="169">
        <v>0</v>
      </c>
    </row>
    <row r="222" spans="1:10" ht="20" x14ac:dyDescent="0.2">
      <c r="A222" s="161">
        <v>287</v>
      </c>
      <c r="B222" s="162">
        <v>38</v>
      </c>
      <c r="C222" s="162">
        <v>28</v>
      </c>
      <c r="D222" s="162">
        <v>2</v>
      </c>
      <c r="E222" s="162">
        <v>8360</v>
      </c>
      <c r="F222" s="162">
        <v>5.2</v>
      </c>
      <c r="G222" s="162">
        <v>0</v>
      </c>
      <c r="H222" s="162">
        <v>0</v>
      </c>
      <c r="I222" s="163">
        <v>63</v>
      </c>
      <c r="J222" s="169">
        <v>0</v>
      </c>
    </row>
    <row r="223" spans="1:10" ht="20" x14ac:dyDescent="0.2">
      <c r="A223" s="161">
        <v>290</v>
      </c>
      <c r="B223" s="162">
        <v>31</v>
      </c>
      <c r="C223" s="162">
        <v>19</v>
      </c>
      <c r="D223" s="162">
        <v>1</v>
      </c>
      <c r="E223" s="162">
        <v>5300</v>
      </c>
      <c r="F223" s="162">
        <v>5.4</v>
      </c>
      <c r="G223" s="162">
        <v>1</v>
      </c>
      <c r="H223" s="162">
        <v>1</v>
      </c>
      <c r="I223" s="163">
        <v>335</v>
      </c>
      <c r="J223" s="169">
        <v>0</v>
      </c>
    </row>
    <row r="224" spans="1:10" ht="20" x14ac:dyDescent="0.2">
      <c r="A224" s="161">
        <v>291</v>
      </c>
      <c r="B224" s="162">
        <v>47</v>
      </c>
      <c r="C224" s="162">
        <v>29</v>
      </c>
      <c r="D224" s="162">
        <v>2</v>
      </c>
      <c r="E224" s="162">
        <v>13380.000000000002</v>
      </c>
      <c r="F224" s="162">
        <v>7.9</v>
      </c>
      <c r="G224" s="162">
        <v>1</v>
      </c>
      <c r="H224" s="162">
        <v>0</v>
      </c>
      <c r="I224" s="163">
        <v>1217</v>
      </c>
      <c r="J224" s="169">
        <v>0</v>
      </c>
    </row>
    <row r="225" spans="1:10" ht="20" x14ac:dyDescent="0.2">
      <c r="A225" s="161">
        <v>292</v>
      </c>
      <c r="B225" s="162">
        <v>42</v>
      </c>
      <c r="C225" s="162">
        <v>22</v>
      </c>
      <c r="D225" s="162">
        <v>1</v>
      </c>
      <c r="E225" s="162">
        <v>13150</v>
      </c>
      <c r="F225" s="162">
        <v>4.4000000000000004</v>
      </c>
      <c r="G225" s="162">
        <v>0</v>
      </c>
      <c r="H225" s="162">
        <v>0</v>
      </c>
      <c r="I225" s="163">
        <v>76</v>
      </c>
      <c r="J225" s="169">
        <v>0</v>
      </c>
    </row>
    <row r="226" spans="1:10" ht="20" x14ac:dyDescent="0.2">
      <c r="A226" s="161">
        <v>293</v>
      </c>
      <c r="B226" s="162">
        <v>56</v>
      </c>
      <c r="C226" s="162">
        <v>38</v>
      </c>
      <c r="D226" s="162">
        <v>1</v>
      </c>
      <c r="E226" s="162">
        <v>14030.000000000002</v>
      </c>
      <c r="F226" s="162">
        <v>6.7</v>
      </c>
      <c r="G226" s="162">
        <v>1</v>
      </c>
      <c r="H226" s="162">
        <v>0</v>
      </c>
      <c r="I226" s="163">
        <v>1830</v>
      </c>
      <c r="J226" s="169">
        <v>0</v>
      </c>
    </row>
    <row r="227" spans="1:10" ht="20" x14ac:dyDescent="0.2">
      <c r="A227" s="161">
        <v>295</v>
      </c>
      <c r="B227" s="162">
        <v>36</v>
      </c>
      <c r="C227" s="162">
        <v>24</v>
      </c>
      <c r="D227" s="162">
        <v>1</v>
      </c>
      <c r="E227" s="162">
        <v>6700</v>
      </c>
      <c r="F227" s="162">
        <v>5.3</v>
      </c>
      <c r="G227" s="162">
        <v>1</v>
      </c>
      <c r="H227" s="162">
        <v>0</v>
      </c>
      <c r="I227" s="163">
        <v>371</v>
      </c>
      <c r="J227" s="169">
        <v>0</v>
      </c>
    </row>
    <row r="228" spans="1:10" ht="20" x14ac:dyDescent="0.2">
      <c r="A228" s="161">
        <v>298</v>
      </c>
      <c r="B228" s="162">
        <v>25</v>
      </c>
      <c r="C228" s="162">
        <v>12</v>
      </c>
      <c r="D228" s="162">
        <v>2</v>
      </c>
      <c r="E228" s="162">
        <v>4700</v>
      </c>
      <c r="F228" s="162">
        <v>8.9</v>
      </c>
      <c r="G228" s="162">
        <v>0</v>
      </c>
      <c r="H228" s="162">
        <v>1</v>
      </c>
      <c r="I228" s="163">
        <v>275</v>
      </c>
      <c r="J228" s="169">
        <v>0</v>
      </c>
    </row>
    <row r="229" spans="1:10" ht="20" x14ac:dyDescent="0.2">
      <c r="A229" s="161">
        <v>299</v>
      </c>
      <c r="B229" s="162">
        <v>27</v>
      </c>
      <c r="C229" s="162">
        <v>17</v>
      </c>
      <c r="D229" s="162">
        <v>1</v>
      </c>
      <c r="E229" s="162">
        <v>5690</v>
      </c>
      <c r="F229" s="162">
        <v>5.2</v>
      </c>
      <c r="G229" s="162">
        <v>1</v>
      </c>
      <c r="H229" s="162">
        <v>0</v>
      </c>
      <c r="I229" s="163">
        <v>708</v>
      </c>
      <c r="J229" s="169">
        <v>0</v>
      </c>
    </row>
    <row r="230" spans="1:10" ht="20" x14ac:dyDescent="0.2">
      <c r="A230" s="161">
        <v>300</v>
      </c>
      <c r="B230" s="162">
        <v>32</v>
      </c>
      <c r="C230" s="162">
        <v>16</v>
      </c>
      <c r="D230" s="162">
        <v>4</v>
      </c>
      <c r="E230" s="162">
        <v>4550</v>
      </c>
      <c r="F230" s="162">
        <v>8.5</v>
      </c>
      <c r="G230" s="162">
        <v>1</v>
      </c>
      <c r="H230" s="162">
        <v>1</v>
      </c>
      <c r="I230" s="163">
        <v>219</v>
      </c>
      <c r="J230" s="169">
        <v>0</v>
      </c>
    </row>
    <row r="231" spans="1:10" ht="20" x14ac:dyDescent="0.2">
      <c r="A231" s="161">
        <v>301</v>
      </c>
      <c r="B231" s="162">
        <v>34</v>
      </c>
      <c r="C231" s="162">
        <v>13</v>
      </c>
      <c r="D231" s="162">
        <v>2</v>
      </c>
      <c r="E231" s="162">
        <v>4560</v>
      </c>
      <c r="F231" s="162">
        <v>3.5</v>
      </c>
      <c r="G231" s="162">
        <v>1</v>
      </c>
      <c r="H231" s="162">
        <v>1</v>
      </c>
      <c r="I231" s="163">
        <v>139</v>
      </c>
      <c r="J231" s="169">
        <v>0</v>
      </c>
    </row>
    <row r="232" spans="1:10" ht="20" x14ac:dyDescent="0.2">
      <c r="A232" s="161">
        <v>302</v>
      </c>
      <c r="B232" s="162">
        <v>43</v>
      </c>
      <c r="C232" s="162">
        <v>29</v>
      </c>
      <c r="D232" s="162">
        <v>2</v>
      </c>
      <c r="E232" s="162">
        <v>10430</v>
      </c>
      <c r="F232" s="162">
        <v>4.3</v>
      </c>
      <c r="G232" s="162">
        <v>0</v>
      </c>
      <c r="H232" s="162">
        <v>1</v>
      </c>
      <c r="I232" s="163">
        <v>456</v>
      </c>
      <c r="J232" s="169">
        <v>0</v>
      </c>
    </row>
    <row r="233" spans="1:10" ht="20" x14ac:dyDescent="0.2">
      <c r="A233" s="161">
        <v>303</v>
      </c>
      <c r="B233" s="162">
        <v>39</v>
      </c>
      <c r="C233" s="162">
        <v>18</v>
      </c>
      <c r="D233" s="162">
        <v>1</v>
      </c>
      <c r="E233" s="162">
        <v>6200</v>
      </c>
      <c r="F233" s="162">
        <v>3.5</v>
      </c>
      <c r="G233" s="162">
        <v>1</v>
      </c>
      <c r="H233" s="162">
        <v>1</v>
      </c>
      <c r="I233" s="163">
        <v>282</v>
      </c>
      <c r="J233" s="169">
        <v>0</v>
      </c>
    </row>
    <row r="234" spans="1:10" ht="20" x14ac:dyDescent="0.2">
      <c r="A234" s="161">
        <v>304</v>
      </c>
      <c r="B234" s="162">
        <v>33</v>
      </c>
      <c r="C234" s="162">
        <v>23</v>
      </c>
      <c r="D234" s="162">
        <v>2</v>
      </c>
      <c r="E234" s="162">
        <v>7530</v>
      </c>
      <c r="F234" s="162">
        <v>3.2</v>
      </c>
      <c r="G234" s="162">
        <v>0</v>
      </c>
      <c r="H234" s="162">
        <v>0</v>
      </c>
      <c r="I234" s="163">
        <v>167</v>
      </c>
      <c r="J234" s="169">
        <v>0</v>
      </c>
    </row>
    <row r="235" spans="1:10" ht="20" x14ac:dyDescent="0.2">
      <c r="A235" s="161">
        <v>305</v>
      </c>
      <c r="B235" s="162">
        <v>30</v>
      </c>
      <c r="C235" s="162">
        <v>21</v>
      </c>
      <c r="D235" s="162">
        <v>2</v>
      </c>
      <c r="E235" s="162">
        <v>6380</v>
      </c>
      <c r="F235" s="162">
        <v>2.2000000000000002</v>
      </c>
      <c r="G235" s="162">
        <v>1</v>
      </c>
      <c r="H235" s="162">
        <v>1</v>
      </c>
      <c r="I235" s="163">
        <v>1090</v>
      </c>
      <c r="J235" s="169">
        <v>0</v>
      </c>
    </row>
    <row r="236" spans="1:10" ht="20" x14ac:dyDescent="0.2">
      <c r="A236" s="161">
        <v>307</v>
      </c>
      <c r="B236" s="162">
        <v>29</v>
      </c>
      <c r="C236" s="162">
        <v>18</v>
      </c>
      <c r="D236" s="162">
        <v>1</v>
      </c>
      <c r="E236" s="162">
        <v>5480</v>
      </c>
      <c r="F236" s="162">
        <v>6.6</v>
      </c>
      <c r="G236" s="162">
        <v>1</v>
      </c>
      <c r="H236" s="162">
        <v>1</v>
      </c>
      <c r="I236" s="163">
        <v>550</v>
      </c>
      <c r="J236" s="169">
        <v>0</v>
      </c>
    </row>
    <row r="237" spans="1:10" ht="20" x14ac:dyDescent="0.2">
      <c r="A237" s="161">
        <v>309</v>
      </c>
      <c r="B237" s="162">
        <v>33</v>
      </c>
      <c r="C237" s="162">
        <v>24</v>
      </c>
      <c r="D237" s="162">
        <v>1</v>
      </c>
      <c r="E237" s="162">
        <v>7530</v>
      </c>
      <c r="F237" s="162">
        <v>6.3</v>
      </c>
      <c r="G237" s="162">
        <v>1</v>
      </c>
      <c r="H237" s="162">
        <v>1</v>
      </c>
      <c r="I237" s="163">
        <v>1432</v>
      </c>
      <c r="J237" s="169">
        <v>0</v>
      </c>
    </row>
    <row r="238" spans="1:10" ht="20" x14ac:dyDescent="0.2">
      <c r="A238" s="161">
        <v>310</v>
      </c>
      <c r="B238" s="162">
        <v>41</v>
      </c>
      <c r="C238" s="162">
        <v>20</v>
      </c>
      <c r="D238" s="162">
        <v>1</v>
      </c>
      <c r="E238" s="162">
        <v>5520</v>
      </c>
      <c r="F238" s="162">
        <v>4.8</v>
      </c>
      <c r="G238" s="162">
        <v>1</v>
      </c>
      <c r="H238" s="162">
        <v>0</v>
      </c>
      <c r="I238" s="163">
        <v>139</v>
      </c>
      <c r="J238" s="169">
        <v>0</v>
      </c>
    </row>
    <row r="239" spans="1:10" ht="20" x14ac:dyDescent="0.2">
      <c r="A239" s="161">
        <v>311</v>
      </c>
      <c r="B239" s="162">
        <v>40</v>
      </c>
      <c r="C239" s="162">
        <v>19</v>
      </c>
      <c r="D239" s="162">
        <v>2</v>
      </c>
      <c r="E239" s="162">
        <v>7920</v>
      </c>
      <c r="F239" s="162">
        <v>4.2</v>
      </c>
      <c r="G239" s="162">
        <v>0</v>
      </c>
      <c r="H239" s="162">
        <v>0</v>
      </c>
      <c r="I239" s="163">
        <v>195</v>
      </c>
      <c r="J239" s="169">
        <v>0</v>
      </c>
    </row>
    <row r="240" spans="1:10" ht="20" x14ac:dyDescent="0.2">
      <c r="A240" s="161">
        <v>312</v>
      </c>
      <c r="B240" s="162">
        <v>34</v>
      </c>
      <c r="C240" s="162">
        <v>15</v>
      </c>
      <c r="D240" s="162">
        <v>1</v>
      </c>
      <c r="E240" s="162">
        <v>4620</v>
      </c>
      <c r="F240" s="162">
        <v>2.8</v>
      </c>
      <c r="G240" s="162">
        <v>0</v>
      </c>
      <c r="H240" s="162">
        <v>0</v>
      </c>
      <c r="I240" s="163">
        <v>538</v>
      </c>
      <c r="J240" s="169">
        <v>0</v>
      </c>
    </row>
    <row r="241" spans="1:10" ht="20" x14ac:dyDescent="0.2">
      <c r="A241" s="161">
        <v>313</v>
      </c>
      <c r="B241" s="162">
        <v>43</v>
      </c>
      <c r="C241" s="162">
        <v>12</v>
      </c>
      <c r="D241" s="162">
        <v>2</v>
      </c>
      <c r="E241" s="162">
        <v>5610</v>
      </c>
      <c r="F241" s="162">
        <v>4.0999999999999996</v>
      </c>
      <c r="G241" s="162">
        <v>0</v>
      </c>
      <c r="H241" s="162">
        <v>0</v>
      </c>
      <c r="I241" s="163">
        <v>335</v>
      </c>
      <c r="J241" s="169">
        <v>0</v>
      </c>
    </row>
    <row r="242" spans="1:10" ht="20" x14ac:dyDescent="0.2">
      <c r="A242" s="161">
        <v>314</v>
      </c>
      <c r="B242" s="162">
        <v>53</v>
      </c>
      <c r="C242" s="162">
        <v>37</v>
      </c>
      <c r="D242" s="162">
        <v>4</v>
      </c>
      <c r="E242" s="162">
        <v>37190</v>
      </c>
      <c r="F242" s="162">
        <v>5.6</v>
      </c>
      <c r="G242" s="162">
        <v>1</v>
      </c>
      <c r="H242" s="162">
        <v>0</v>
      </c>
      <c r="I242" s="163">
        <v>3514</v>
      </c>
      <c r="J242" s="169">
        <v>0</v>
      </c>
    </row>
    <row r="243" spans="1:10" ht="20" x14ac:dyDescent="0.2">
      <c r="A243" s="161">
        <v>315</v>
      </c>
      <c r="B243" s="162">
        <v>38</v>
      </c>
      <c r="C243" s="162">
        <v>15</v>
      </c>
      <c r="D243" s="162">
        <v>1</v>
      </c>
      <c r="E243" s="162">
        <v>4890</v>
      </c>
      <c r="F243" s="162">
        <v>1.5</v>
      </c>
      <c r="G243" s="162">
        <v>0</v>
      </c>
      <c r="H243" s="162">
        <v>1</v>
      </c>
      <c r="I243" s="163">
        <v>254</v>
      </c>
      <c r="J243" s="169">
        <v>0</v>
      </c>
    </row>
    <row r="244" spans="1:10" ht="20" x14ac:dyDescent="0.2">
      <c r="A244" s="161">
        <v>316</v>
      </c>
      <c r="B244" s="162">
        <v>32</v>
      </c>
      <c r="C244" s="162">
        <v>20</v>
      </c>
      <c r="D244" s="162">
        <v>3</v>
      </c>
      <c r="E244" s="162">
        <v>9390</v>
      </c>
      <c r="F244" s="162">
        <v>4.9000000000000004</v>
      </c>
      <c r="G244" s="162">
        <v>1</v>
      </c>
      <c r="H244" s="162">
        <v>0</v>
      </c>
      <c r="I244" s="163">
        <v>789</v>
      </c>
      <c r="J244" s="169">
        <v>0</v>
      </c>
    </row>
    <row r="245" spans="1:10" ht="20" x14ac:dyDescent="0.2">
      <c r="A245" s="161">
        <v>317</v>
      </c>
      <c r="B245" s="162">
        <v>35</v>
      </c>
      <c r="C245" s="162">
        <v>25</v>
      </c>
      <c r="D245" s="162">
        <v>1</v>
      </c>
      <c r="E245" s="162">
        <v>8410</v>
      </c>
      <c r="F245" s="162">
        <v>3.8</v>
      </c>
      <c r="G245" s="162">
        <v>1</v>
      </c>
      <c r="H245" s="162">
        <v>1</v>
      </c>
      <c r="I245" s="163">
        <v>425</v>
      </c>
      <c r="J245" s="169">
        <v>0</v>
      </c>
    </row>
    <row r="246" spans="1:10" ht="20" x14ac:dyDescent="0.2">
      <c r="A246" s="161">
        <v>318</v>
      </c>
      <c r="B246" s="162">
        <v>31</v>
      </c>
      <c r="C246" s="162">
        <v>21</v>
      </c>
      <c r="D246" s="162">
        <v>1</v>
      </c>
      <c r="E246" s="162">
        <v>5400</v>
      </c>
      <c r="F246" s="162">
        <v>7.4</v>
      </c>
      <c r="G246" s="162">
        <v>1</v>
      </c>
      <c r="H246" s="162">
        <v>0</v>
      </c>
      <c r="I246" s="163">
        <v>154</v>
      </c>
      <c r="J246" s="169">
        <v>0</v>
      </c>
    </row>
    <row r="247" spans="1:10" ht="20" x14ac:dyDescent="0.2">
      <c r="A247" s="161">
        <v>319</v>
      </c>
      <c r="B247" s="162">
        <v>37</v>
      </c>
      <c r="C247" s="162">
        <v>18</v>
      </c>
      <c r="D247" s="162">
        <v>1</v>
      </c>
      <c r="E247" s="162">
        <v>5500</v>
      </c>
      <c r="F247" s="162">
        <v>5.8</v>
      </c>
      <c r="G247" s="162">
        <v>1</v>
      </c>
      <c r="H247" s="162">
        <v>0</v>
      </c>
      <c r="I247" s="163">
        <v>917</v>
      </c>
      <c r="J247" s="169">
        <v>0</v>
      </c>
    </row>
    <row r="248" spans="1:10" ht="20" x14ac:dyDescent="0.2">
      <c r="A248" s="161">
        <v>321</v>
      </c>
      <c r="B248" s="162">
        <v>49</v>
      </c>
      <c r="C248" s="162">
        <v>20</v>
      </c>
      <c r="D248" s="162">
        <v>3</v>
      </c>
      <c r="E248" s="162">
        <v>7280</v>
      </c>
      <c r="F248" s="162">
        <v>5</v>
      </c>
      <c r="G248" s="162">
        <v>1</v>
      </c>
      <c r="H248" s="162">
        <v>0</v>
      </c>
      <c r="I248" s="163">
        <v>273</v>
      </c>
      <c r="J248" s="169">
        <v>0</v>
      </c>
    </row>
    <row r="249" spans="1:10" ht="20" x14ac:dyDescent="0.2">
      <c r="A249" s="161">
        <v>323</v>
      </c>
      <c r="B249" s="162">
        <v>41</v>
      </c>
      <c r="C249" s="162">
        <v>34</v>
      </c>
      <c r="D249" s="162">
        <v>1</v>
      </c>
      <c r="E249" s="162">
        <v>8480</v>
      </c>
      <c r="F249" s="162">
        <v>3.9</v>
      </c>
      <c r="G249" s="162">
        <v>0</v>
      </c>
      <c r="H249" s="162">
        <v>0</v>
      </c>
      <c r="I249" s="163">
        <v>887</v>
      </c>
      <c r="J249" s="169">
        <v>0</v>
      </c>
    </row>
    <row r="250" spans="1:10" ht="20" x14ac:dyDescent="0.2">
      <c r="A250" s="161">
        <v>324</v>
      </c>
      <c r="B250" s="162">
        <v>48</v>
      </c>
      <c r="C250" s="162">
        <v>22</v>
      </c>
      <c r="D250" s="162">
        <v>5</v>
      </c>
      <c r="E250" s="162">
        <v>7580</v>
      </c>
      <c r="F250" s="162">
        <v>4.2</v>
      </c>
      <c r="G250" s="162">
        <v>0</v>
      </c>
      <c r="H250" s="162">
        <v>0</v>
      </c>
      <c r="I250" s="163">
        <v>1281</v>
      </c>
      <c r="J250" s="169">
        <v>0</v>
      </c>
    </row>
    <row r="251" spans="1:10" ht="20" x14ac:dyDescent="0.2">
      <c r="A251" s="161">
        <v>325</v>
      </c>
      <c r="B251" s="162">
        <v>48</v>
      </c>
      <c r="C251" s="162">
        <v>28</v>
      </c>
      <c r="D251" s="162">
        <v>2</v>
      </c>
      <c r="E251" s="162">
        <v>10050</v>
      </c>
      <c r="F251" s="162">
        <v>8.1999999999999993</v>
      </c>
      <c r="G251" s="162">
        <v>0</v>
      </c>
      <c r="H251" s="162">
        <v>0</v>
      </c>
      <c r="I251" s="163">
        <v>434</v>
      </c>
      <c r="J251" s="169">
        <v>0</v>
      </c>
    </row>
    <row r="252" spans="1:10" ht="20" x14ac:dyDescent="0.2">
      <c r="A252" s="161">
        <v>327</v>
      </c>
      <c r="B252" s="162">
        <v>42</v>
      </c>
      <c r="C252" s="162">
        <v>32</v>
      </c>
      <c r="D252" s="162">
        <v>1</v>
      </c>
      <c r="E252" s="162">
        <v>7620</v>
      </c>
      <c r="F252" s="162">
        <v>3.1</v>
      </c>
      <c r="G252" s="162">
        <v>1</v>
      </c>
      <c r="H252" s="162">
        <v>0</v>
      </c>
      <c r="I252" s="163">
        <v>549</v>
      </c>
      <c r="J252" s="169">
        <v>0</v>
      </c>
    </row>
    <row r="253" spans="1:10" ht="20" x14ac:dyDescent="0.2">
      <c r="A253" s="161">
        <v>329</v>
      </c>
      <c r="B253" s="162">
        <v>48</v>
      </c>
      <c r="C253" s="162">
        <v>35</v>
      </c>
      <c r="D253" s="162">
        <v>1</v>
      </c>
      <c r="E253" s="162">
        <v>13090</v>
      </c>
      <c r="F253" s="162">
        <v>3.3</v>
      </c>
      <c r="G253" s="162">
        <v>0</v>
      </c>
      <c r="H253" s="162">
        <v>0</v>
      </c>
      <c r="I253" s="163">
        <v>493</v>
      </c>
      <c r="J253" s="169">
        <v>0</v>
      </c>
    </row>
    <row r="254" spans="1:10" ht="20" x14ac:dyDescent="0.2">
      <c r="A254" s="161">
        <v>330</v>
      </c>
      <c r="B254" s="162">
        <v>28</v>
      </c>
      <c r="C254" s="162">
        <v>20</v>
      </c>
      <c r="D254" s="162">
        <v>1</v>
      </c>
      <c r="E254" s="162">
        <v>4820</v>
      </c>
      <c r="F254" s="162">
        <v>5.9</v>
      </c>
      <c r="G254" s="162">
        <v>1</v>
      </c>
      <c r="H254" s="162">
        <v>1</v>
      </c>
      <c r="I254" s="163">
        <v>464</v>
      </c>
      <c r="J254" s="169">
        <v>0</v>
      </c>
    </row>
    <row r="255" spans="1:10" ht="20" x14ac:dyDescent="0.2">
      <c r="A255" s="161">
        <v>331</v>
      </c>
      <c r="B255" s="162">
        <v>47</v>
      </c>
      <c r="C255" s="162">
        <v>30</v>
      </c>
      <c r="D255" s="162">
        <v>1</v>
      </c>
      <c r="E255" s="162">
        <v>9620</v>
      </c>
      <c r="F255" s="162">
        <v>6.6</v>
      </c>
      <c r="G255" s="162">
        <v>1</v>
      </c>
      <c r="H255" s="162">
        <v>1</v>
      </c>
      <c r="I255" s="163">
        <v>1878</v>
      </c>
      <c r="J255" s="169">
        <v>0</v>
      </c>
    </row>
    <row r="256" spans="1:10" ht="20" x14ac:dyDescent="0.2">
      <c r="A256" s="161">
        <v>332</v>
      </c>
      <c r="B256" s="162">
        <v>47</v>
      </c>
      <c r="C256" s="162">
        <v>18</v>
      </c>
      <c r="D256" s="162">
        <v>5</v>
      </c>
      <c r="E256" s="162">
        <v>5470</v>
      </c>
      <c r="F256" s="162">
        <v>4.2</v>
      </c>
      <c r="G256" s="162">
        <v>1</v>
      </c>
      <c r="H256" s="162">
        <v>0</v>
      </c>
      <c r="I256" s="163">
        <v>190</v>
      </c>
      <c r="J256" s="169">
        <v>0</v>
      </c>
    </row>
    <row r="257" spans="1:10" ht="20" x14ac:dyDescent="0.2">
      <c r="A257" s="161">
        <v>335</v>
      </c>
      <c r="B257" s="162">
        <v>43</v>
      </c>
      <c r="C257" s="162">
        <v>26</v>
      </c>
      <c r="D257" s="162">
        <v>1</v>
      </c>
      <c r="E257" s="162">
        <v>6360</v>
      </c>
      <c r="F257" s="162">
        <v>7.2</v>
      </c>
      <c r="G257" s="162">
        <v>0</v>
      </c>
      <c r="H257" s="162">
        <v>0</v>
      </c>
      <c r="I257" s="163">
        <v>671</v>
      </c>
      <c r="J257" s="169">
        <v>0</v>
      </c>
    </row>
    <row r="258" spans="1:10" ht="20" x14ac:dyDescent="0.2">
      <c r="A258" s="161">
        <v>336</v>
      </c>
      <c r="B258" s="162">
        <v>29</v>
      </c>
      <c r="C258" s="162">
        <v>17</v>
      </c>
      <c r="D258" s="162">
        <v>1</v>
      </c>
      <c r="E258" s="162">
        <v>4970</v>
      </c>
      <c r="F258" s="162">
        <v>4.8</v>
      </c>
      <c r="G258" s="162">
        <v>1</v>
      </c>
      <c r="H258" s="162">
        <v>0</v>
      </c>
      <c r="I258" s="163">
        <v>771</v>
      </c>
      <c r="J258" s="169">
        <v>0</v>
      </c>
    </row>
    <row r="259" spans="1:10" ht="20" x14ac:dyDescent="0.2">
      <c r="A259" s="161">
        <v>337</v>
      </c>
      <c r="B259" s="162">
        <v>41</v>
      </c>
      <c r="C259" s="162">
        <v>17</v>
      </c>
      <c r="D259" s="162">
        <v>1</v>
      </c>
      <c r="E259" s="162">
        <v>6170</v>
      </c>
      <c r="F259" s="162">
        <v>5.5</v>
      </c>
      <c r="G259" s="162">
        <v>0</v>
      </c>
      <c r="H259" s="162">
        <v>1</v>
      </c>
      <c r="I259" s="163">
        <v>322</v>
      </c>
      <c r="J259" s="169">
        <v>0</v>
      </c>
    </row>
    <row r="260" spans="1:10" ht="20" x14ac:dyDescent="0.2">
      <c r="A260" s="161">
        <v>338</v>
      </c>
      <c r="B260" s="162">
        <v>45</v>
      </c>
      <c r="C260" s="162">
        <v>31</v>
      </c>
      <c r="D260" s="162">
        <v>2</v>
      </c>
      <c r="E260" s="162">
        <v>10570</v>
      </c>
      <c r="F260" s="162">
        <v>6.2</v>
      </c>
      <c r="G260" s="162">
        <v>1</v>
      </c>
      <c r="H260" s="162">
        <v>1</v>
      </c>
      <c r="I260" s="163">
        <v>252</v>
      </c>
      <c r="J260" s="169">
        <v>0</v>
      </c>
    </row>
    <row r="261" spans="1:10" ht="20" x14ac:dyDescent="0.2">
      <c r="A261" s="161">
        <v>340</v>
      </c>
      <c r="B261" s="162">
        <v>50</v>
      </c>
      <c r="C261" s="162">
        <v>24</v>
      </c>
      <c r="D261" s="162">
        <v>2</v>
      </c>
      <c r="E261" s="162">
        <v>13390</v>
      </c>
      <c r="F261" s="162">
        <v>8.3000000000000007</v>
      </c>
      <c r="G261" s="162">
        <v>0</v>
      </c>
      <c r="H261" s="162">
        <v>0</v>
      </c>
      <c r="I261" s="163">
        <v>930</v>
      </c>
      <c r="J261" s="169">
        <v>0</v>
      </c>
    </row>
    <row r="262" spans="1:10" ht="20" x14ac:dyDescent="0.2">
      <c r="A262" s="161">
        <v>341</v>
      </c>
      <c r="B262" s="162">
        <v>33</v>
      </c>
      <c r="C262" s="162">
        <v>20</v>
      </c>
      <c r="D262" s="162">
        <v>1</v>
      </c>
      <c r="E262" s="162">
        <v>5840</v>
      </c>
      <c r="F262" s="162">
        <v>1.4</v>
      </c>
      <c r="G262" s="162">
        <v>1</v>
      </c>
      <c r="H262" s="162">
        <v>1</v>
      </c>
      <c r="I262" s="163">
        <v>238</v>
      </c>
      <c r="J262" s="169">
        <v>0</v>
      </c>
    </row>
    <row r="263" spans="1:10" ht="20" x14ac:dyDescent="0.2">
      <c r="A263" s="161">
        <v>342</v>
      </c>
      <c r="B263" s="162">
        <v>24</v>
      </c>
      <c r="C263" s="162">
        <v>13</v>
      </c>
      <c r="D263" s="162">
        <v>1</v>
      </c>
      <c r="E263" s="162">
        <v>4250</v>
      </c>
      <c r="F263" s="162">
        <v>3.4</v>
      </c>
      <c r="G263" s="162">
        <v>1</v>
      </c>
      <c r="H263" s="162">
        <v>0</v>
      </c>
      <c r="I263" s="163">
        <v>592</v>
      </c>
      <c r="J263" s="169">
        <v>0</v>
      </c>
    </row>
    <row r="264" spans="1:10" ht="20" x14ac:dyDescent="0.2">
      <c r="A264" s="161">
        <v>343</v>
      </c>
      <c r="B264" s="162">
        <v>42</v>
      </c>
      <c r="C264" s="162">
        <v>24</v>
      </c>
      <c r="D264" s="162">
        <v>1</v>
      </c>
      <c r="E264" s="162">
        <v>8680</v>
      </c>
      <c r="F264" s="162">
        <v>6.2</v>
      </c>
      <c r="G264" s="162">
        <v>0</v>
      </c>
      <c r="H264" s="162">
        <v>0</v>
      </c>
      <c r="I264" s="163">
        <v>333</v>
      </c>
      <c r="J264" s="169">
        <v>0</v>
      </c>
    </row>
    <row r="265" spans="1:10" ht="20" x14ac:dyDescent="0.2">
      <c r="A265" s="161">
        <v>345</v>
      </c>
      <c r="B265" s="162">
        <v>34</v>
      </c>
      <c r="C265" s="162">
        <v>19</v>
      </c>
      <c r="D265" s="162">
        <v>1</v>
      </c>
      <c r="E265" s="162">
        <v>5500</v>
      </c>
      <c r="F265" s="162">
        <v>5</v>
      </c>
      <c r="G265" s="162">
        <v>1</v>
      </c>
      <c r="H265" s="162">
        <v>0</v>
      </c>
      <c r="I265" s="163">
        <v>607</v>
      </c>
      <c r="J265" s="169">
        <v>0</v>
      </c>
    </row>
    <row r="266" spans="1:10" ht="20" x14ac:dyDescent="0.2">
      <c r="A266" s="161">
        <v>346</v>
      </c>
      <c r="B266" s="162">
        <v>32</v>
      </c>
      <c r="C266" s="162">
        <v>16</v>
      </c>
      <c r="D266" s="162">
        <v>1</v>
      </c>
      <c r="E266" s="162">
        <v>5100</v>
      </c>
      <c r="F266" s="162">
        <v>2.2999999999999998</v>
      </c>
      <c r="G266" s="162">
        <v>1</v>
      </c>
      <c r="H266" s="162">
        <v>0</v>
      </c>
      <c r="I266" s="163">
        <v>489</v>
      </c>
      <c r="J266" s="169">
        <v>0</v>
      </c>
    </row>
    <row r="267" spans="1:10" ht="20" x14ac:dyDescent="0.2">
      <c r="A267" s="161">
        <v>348</v>
      </c>
      <c r="B267" s="162">
        <v>43</v>
      </c>
      <c r="C267" s="162">
        <v>27</v>
      </c>
      <c r="D267" s="162">
        <v>1</v>
      </c>
      <c r="E267" s="162">
        <v>9180</v>
      </c>
      <c r="F267" s="162">
        <v>6.1</v>
      </c>
      <c r="G267" s="162">
        <v>0</v>
      </c>
      <c r="H267" s="162">
        <v>1</v>
      </c>
      <c r="I267" s="163">
        <v>976</v>
      </c>
      <c r="J267" s="169">
        <v>0</v>
      </c>
    </row>
    <row r="268" spans="1:10" ht="20" x14ac:dyDescent="0.2">
      <c r="A268" s="161">
        <v>351</v>
      </c>
      <c r="B268" s="162">
        <v>43</v>
      </c>
      <c r="C268" s="162">
        <v>36</v>
      </c>
      <c r="D268" s="162">
        <v>1</v>
      </c>
      <c r="E268" s="162">
        <v>14170</v>
      </c>
      <c r="F268" s="162">
        <v>3.9</v>
      </c>
      <c r="G268" s="162">
        <v>1</v>
      </c>
      <c r="H268" s="162">
        <v>1</v>
      </c>
      <c r="I268" s="163">
        <v>1810</v>
      </c>
      <c r="J268" s="169">
        <v>0</v>
      </c>
    </row>
    <row r="269" spans="1:10" ht="20" x14ac:dyDescent="0.2">
      <c r="A269" s="161">
        <v>352</v>
      </c>
      <c r="B269" s="162">
        <v>30</v>
      </c>
      <c r="C269" s="162">
        <v>15</v>
      </c>
      <c r="D269" s="162">
        <v>1</v>
      </c>
      <c r="E269" s="162">
        <v>5110</v>
      </c>
      <c r="F269" s="162">
        <v>3.8</v>
      </c>
      <c r="G269" s="162">
        <v>0</v>
      </c>
      <c r="H269" s="162">
        <v>0</v>
      </c>
      <c r="I269" s="163">
        <v>229</v>
      </c>
      <c r="J269" s="169">
        <v>0</v>
      </c>
    </row>
    <row r="270" spans="1:10" ht="20" x14ac:dyDescent="0.2">
      <c r="A270" s="161">
        <v>353</v>
      </c>
      <c r="B270" s="162">
        <v>31</v>
      </c>
      <c r="C270" s="162">
        <v>16</v>
      </c>
      <c r="D270" s="162">
        <v>4</v>
      </c>
      <c r="E270" s="162">
        <v>5880</v>
      </c>
      <c r="F270" s="162">
        <v>1</v>
      </c>
      <c r="G270" s="162">
        <v>1</v>
      </c>
      <c r="H270" s="162">
        <v>0</v>
      </c>
      <c r="I270" s="163">
        <v>901</v>
      </c>
      <c r="J270" s="169">
        <v>0</v>
      </c>
    </row>
    <row r="271" spans="1:10" ht="20" x14ac:dyDescent="0.2">
      <c r="A271" s="161">
        <v>355</v>
      </c>
      <c r="B271" s="162">
        <v>42</v>
      </c>
      <c r="C271" s="162">
        <v>21</v>
      </c>
      <c r="D271" s="162">
        <v>1</v>
      </c>
      <c r="E271" s="162">
        <v>8130</v>
      </c>
      <c r="F271" s="162">
        <v>6.8</v>
      </c>
      <c r="G271" s="162">
        <v>1</v>
      </c>
      <c r="H271" s="162">
        <v>0</v>
      </c>
      <c r="I271" s="163">
        <v>474</v>
      </c>
      <c r="J271" s="169">
        <v>0</v>
      </c>
    </row>
    <row r="272" spans="1:10" ht="20" x14ac:dyDescent="0.2">
      <c r="A272" s="161">
        <v>356</v>
      </c>
      <c r="B272" s="162">
        <v>42</v>
      </c>
      <c r="C272" s="162">
        <v>25</v>
      </c>
      <c r="D272" s="162">
        <v>4</v>
      </c>
      <c r="E272" s="162">
        <v>8500</v>
      </c>
      <c r="F272" s="162">
        <v>4.2</v>
      </c>
      <c r="G272" s="162">
        <v>1</v>
      </c>
      <c r="H272" s="162">
        <v>1</v>
      </c>
      <c r="I272" s="163">
        <v>1280</v>
      </c>
      <c r="J272" s="169">
        <v>0</v>
      </c>
    </row>
    <row r="273" spans="1:10" ht="20" x14ac:dyDescent="0.2">
      <c r="A273" s="161">
        <v>357</v>
      </c>
      <c r="B273" s="162">
        <v>35</v>
      </c>
      <c r="C273" s="162">
        <v>14</v>
      </c>
      <c r="D273" s="162">
        <v>3</v>
      </c>
      <c r="E273" s="162">
        <v>5590</v>
      </c>
      <c r="F273" s="162">
        <v>6.7</v>
      </c>
      <c r="G273" s="162">
        <v>0</v>
      </c>
      <c r="H273" s="162">
        <v>0</v>
      </c>
      <c r="I273" s="163">
        <v>204</v>
      </c>
      <c r="J273" s="169">
        <v>0</v>
      </c>
    </row>
    <row r="274" spans="1:10" ht="20" x14ac:dyDescent="0.2">
      <c r="A274" s="161">
        <v>359</v>
      </c>
      <c r="B274" s="162">
        <v>33</v>
      </c>
      <c r="C274" s="162">
        <v>12</v>
      </c>
      <c r="D274" s="162">
        <v>2</v>
      </c>
      <c r="E274" s="162">
        <v>5400</v>
      </c>
      <c r="F274" s="162">
        <v>2.7</v>
      </c>
      <c r="G274" s="162">
        <v>1</v>
      </c>
      <c r="H274" s="162">
        <v>0</v>
      </c>
      <c r="I274" s="163">
        <v>628</v>
      </c>
      <c r="J274" s="169">
        <v>0</v>
      </c>
    </row>
    <row r="275" spans="1:10" ht="20" x14ac:dyDescent="0.2">
      <c r="A275" s="161">
        <v>360</v>
      </c>
      <c r="B275" s="162">
        <v>48</v>
      </c>
      <c r="C275" s="162">
        <v>21</v>
      </c>
      <c r="D275" s="162">
        <v>1</v>
      </c>
      <c r="E275" s="162">
        <v>5550</v>
      </c>
      <c r="F275" s="162">
        <v>5</v>
      </c>
      <c r="G275" s="162">
        <v>0</v>
      </c>
      <c r="H275" s="162">
        <v>0</v>
      </c>
      <c r="I275" s="163">
        <v>147</v>
      </c>
      <c r="J275" s="169">
        <v>0</v>
      </c>
    </row>
    <row r="276" spans="1:10" ht="20" x14ac:dyDescent="0.2">
      <c r="A276" s="161">
        <v>361</v>
      </c>
      <c r="B276" s="162">
        <v>56</v>
      </c>
      <c r="C276" s="162">
        <v>27</v>
      </c>
      <c r="D276" s="162">
        <v>1</v>
      </c>
      <c r="E276" s="162">
        <v>6630</v>
      </c>
      <c r="F276" s="162">
        <v>6.7</v>
      </c>
      <c r="G276" s="162">
        <v>1</v>
      </c>
      <c r="H276" s="162">
        <v>1</v>
      </c>
      <c r="I276" s="163">
        <v>1233</v>
      </c>
      <c r="J276" s="169">
        <v>0</v>
      </c>
    </row>
    <row r="277" spans="1:10" ht="20" x14ac:dyDescent="0.2">
      <c r="A277" s="161">
        <v>362</v>
      </c>
      <c r="B277" s="162">
        <v>44</v>
      </c>
      <c r="C277" s="162">
        <v>14</v>
      </c>
      <c r="D277" s="162">
        <v>4</v>
      </c>
      <c r="E277" s="162">
        <v>5880</v>
      </c>
      <c r="F277" s="162">
        <v>6</v>
      </c>
      <c r="G277" s="162">
        <v>0</v>
      </c>
      <c r="H277" s="162">
        <v>1</v>
      </c>
      <c r="I277" s="163">
        <v>535</v>
      </c>
      <c r="J277" s="169">
        <v>0</v>
      </c>
    </row>
    <row r="278" spans="1:10" ht="20" x14ac:dyDescent="0.2">
      <c r="A278" s="161">
        <v>363</v>
      </c>
      <c r="B278" s="162">
        <v>36</v>
      </c>
      <c r="C278" s="162">
        <v>16</v>
      </c>
      <c r="D278" s="162">
        <v>5</v>
      </c>
      <c r="E278" s="162">
        <v>7900</v>
      </c>
      <c r="F278" s="162">
        <v>4.5999999999999996</v>
      </c>
      <c r="G278" s="162">
        <v>0</v>
      </c>
      <c r="H278" s="162">
        <v>1</v>
      </c>
      <c r="I278" s="163">
        <v>218</v>
      </c>
      <c r="J278" s="169">
        <v>0</v>
      </c>
    </row>
    <row r="279" spans="1:10" ht="20" x14ac:dyDescent="0.2">
      <c r="A279" s="161">
        <v>364</v>
      </c>
      <c r="B279" s="162">
        <v>32</v>
      </c>
      <c r="C279" s="162">
        <v>13</v>
      </c>
      <c r="D279" s="162">
        <v>1</v>
      </c>
      <c r="E279" s="162">
        <v>4820</v>
      </c>
      <c r="F279" s="162">
        <v>5.7</v>
      </c>
      <c r="G279" s="162">
        <v>1</v>
      </c>
      <c r="H279" s="162">
        <v>0</v>
      </c>
      <c r="I279" s="163">
        <v>156</v>
      </c>
      <c r="J279" s="169">
        <v>0</v>
      </c>
    </row>
    <row r="280" spans="1:10" ht="20" x14ac:dyDescent="0.2">
      <c r="A280" s="161">
        <v>365</v>
      </c>
      <c r="B280" s="162">
        <v>31</v>
      </c>
      <c r="C280" s="162">
        <v>17</v>
      </c>
      <c r="D280" s="162">
        <v>1</v>
      </c>
      <c r="E280" s="162">
        <v>4710</v>
      </c>
      <c r="F280" s="162">
        <v>4.4000000000000004</v>
      </c>
      <c r="G280" s="162">
        <v>1</v>
      </c>
      <c r="H280" s="162">
        <v>0</v>
      </c>
      <c r="I280" s="163">
        <v>334</v>
      </c>
      <c r="J280" s="169">
        <v>0</v>
      </c>
    </row>
    <row r="281" spans="1:10" ht="20" x14ac:dyDescent="0.2">
      <c r="A281" s="161">
        <v>368</v>
      </c>
      <c r="B281" s="162">
        <v>39</v>
      </c>
      <c r="C281" s="162">
        <v>16</v>
      </c>
      <c r="D281" s="162">
        <v>1</v>
      </c>
      <c r="E281" s="162">
        <v>5150</v>
      </c>
      <c r="F281" s="162">
        <v>5.5</v>
      </c>
      <c r="G281" s="162">
        <v>0</v>
      </c>
      <c r="H281" s="162">
        <v>0</v>
      </c>
      <c r="I281" s="163">
        <v>448</v>
      </c>
      <c r="J281" s="169">
        <v>0</v>
      </c>
    </row>
    <row r="282" spans="1:10" ht="20" x14ac:dyDescent="0.2">
      <c r="A282" s="161">
        <v>369</v>
      </c>
      <c r="B282" s="162">
        <v>59</v>
      </c>
      <c r="C282" s="162">
        <v>29</v>
      </c>
      <c r="D282" s="162">
        <v>1</v>
      </c>
      <c r="E282" s="162">
        <v>10510</v>
      </c>
      <c r="F282" s="162">
        <v>5.3</v>
      </c>
      <c r="G282" s="162">
        <v>1</v>
      </c>
      <c r="H282" s="162">
        <v>0</v>
      </c>
      <c r="I282" s="163">
        <v>767</v>
      </c>
      <c r="J282" s="169">
        <v>0</v>
      </c>
    </row>
    <row r="283" spans="1:10" ht="20" x14ac:dyDescent="0.2">
      <c r="A283" s="161">
        <v>370</v>
      </c>
      <c r="B283" s="162">
        <v>32</v>
      </c>
      <c r="C283" s="162">
        <v>19</v>
      </c>
      <c r="D283" s="162">
        <v>2</v>
      </c>
      <c r="E283" s="162">
        <v>6570</v>
      </c>
      <c r="F283" s="162">
        <v>7.2</v>
      </c>
      <c r="G283" s="162">
        <v>1</v>
      </c>
      <c r="H283" s="162">
        <v>0</v>
      </c>
      <c r="I283" s="163">
        <v>795</v>
      </c>
      <c r="J283" s="169">
        <v>0</v>
      </c>
    </row>
    <row r="284" spans="1:10" ht="20" x14ac:dyDescent="0.2">
      <c r="A284" s="161">
        <v>371</v>
      </c>
      <c r="B284" s="162">
        <v>44</v>
      </c>
      <c r="C284" s="162">
        <v>18</v>
      </c>
      <c r="D284" s="162">
        <v>1</v>
      </c>
      <c r="E284" s="162">
        <v>6130</v>
      </c>
      <c r="F284" s="162">
        <v>3.7</v>
      </c>
      <c r="G284" s="162">
        <v>1</v>
      </c>
      <c r="H284" s="162">
        <v>0</v>
      </c>
      <c r="I284" s="163">
        <v>736</v>
      </c>
      <c r="J284" s="169">
        <v>0</v>
      </c>
    </row>
    <row r="285" spans="1:10" ht="20" x14ac:dyDescent="0.2">
      <c r="A285" s="161">
        <v>372</v>
      </c>
      <c r="B285" s="162">
        <v>35</v>
      </c>
      <c r="C285" s="162">
        <v>20</v>
      </c>
      <c r="D285" s="162">
        <v>2</v>
      </c>
      <c r="E285" s="162">
        <v>7680</v>
      </c>
      <c r="F285" s="162">
        <v>1.5</v>
      </c>
      <c r="G285" s="162">
        <v>0</v>
      </c>
      <c r="H285" s="162">
        <v>0</v>
      </c>
      <c r="I285" s="163">
        <v>268</v>
      </c>
      <c r="J285" s="169">
        <v>0</v>
      </c>
    </row>
    <row r="286" spans="1:10" ht="20" x14ac:dyDescent="0.2">
      <c r="A286" s="161">
        <v>373</v>
      </c>
      <c r="B286" s="162">
        <v>28</v>
      </c>
      <c r="C286" s="162">
        <v>17</v>
      </c>
      <c r="D286" s="162">
        <v>1</v>
      </c>
      <c r="E286" s="162">
        <v>5130</v>
      </c>
      <c r="F286" s="162">
        <v>7.3</v>
      </c>
      <c r="G286" s="162">
        <v>0</v>
      </c>
      <c r="H286" s="162">
        <v>0</v>
      </c>
      <c r="I286" s="163">
        <v>270</v>
      </c>
      <c r="J286" s="169">
        <v>0</v>
      </c>
    </row>
    <row r="287" spans="1:10" ht="20" x14ac:dyDescent="0.2">
      <c r="A287" s="161">
        <v>374</v>
      </c>
      <c r="B287" s="162">
        <v>33</v>
      </c>
      <c r="C287" s="162">
        <v>21</v>
      </c>
      <c r="D287" s="162">
        <v>2</v>
      </c>
      <c r="E287" s="162">
        <v>5910</v>
      </c>
      <c r="F287" s="162">
        <v>4.7</v>
      </c>
      <c r="G287" s="162">
        <v>1</v>
      </c>
      <c r="H287" s="162">
        <v>0</v>
      </c>
      <c r="I287" s="163">
        <v>783</v>
      </c>
      <c r="J287" s="169">
        <v>0</v>
      </c>
    </row>
    <row r="288" spans="1:10" ht="20" x14ac:dyDescent="0.2">
      <c r="A288" s="161">
        <v>377</v>
      </c>
      <c r="B288" s="162">
        <v>43</v>
      </c>
      <c r="C288" s="162">
        <v>31</v>
      </c>
      <c r="D288" s="162">
        <v>1</v>
      </c>
      <c r="E288" s="162">
        <v>13560</v>
      </c>
      <c r="F288" s="162">
        <v>4.0999999999999996</v>
      </c>
      <c r="G288" s="162">
        <v>1</v>
      </c>
      <c r="H288" s="162">
        <v>0</v>
      </c>
      <c r="I288" s="163">
        <v>804</v>
      </c>
      <c r="J288" s="169">
        <v>0</v>
      </c>
    </row>
    <row r="289" spans="1:10" ht="20" x14ac:dyDescent="0.2">
      <c r="A289" s="161">
        <v>378</v>
      </c>
      <c r="B289" s="162">
        <v>32</v>
      </c>
      <c r="C289" s="162">
        <v>15</v>
      </c>
      <c r="D289" s="162">
        <v>1</v>
      </c>
      <c r="E289" s="162">
        <v>5670</v>
      </c>
      <c r="F289" s="162">
        <v>6.9</v>
      </c>
      <c r="G289" s="162">
        <v>1</v>
      </c>
      <c r="H289" s="162">
        <v>1</v>
      </c>
      <c r="I289" s="163">
        <v>357</v>
      </c>
      <c r="J289" s="169">
        <v>0</v>
      </c>
    </row>
    <row r="290" spans="1:10" ht="20" x14ac:dyDescent="0.2">
      <c r="A290" s="161">
        <v>379</v>
      </c>
      <c r="B290" s="162">
        <v>39</v>
      </c>
      <c r="C290" s="162">
        <v>17</v>
      </c>
      <c r="D290" s="162">
        <v>2</v>
      </c>
      <c r="E290" s="162">
        <v>6530</v>
      </c>
      <c r="F290" s="162">
        <v>1.3</v>
      </c>
      <c r="G290" s="162">
        <v>0</v>
      </c>
      <c r="H290" s="162">
        <v>0</v>
      </c>
      <c r="I290" s="163">
        <v>1806</v>
      </c>
      <c r="J290" s="169">
        <v>0</v>
      </c>
    </row>
    <row r="291" spans="1:10" ht="20" x14ac:dyDescent="0.2">
      <c r="A291" s="161">
        <v>380</v>
      </c>
      <c r="B291" s="162">
        <v>46</v>
      </c>
      <c r="C291" s="162">
        <v>34</v>
      </c>
      <c r="D291" s="162">
        <v>1</v>
      </c>
      <c r="E291" s="162">
        <v>6930</v>
      </c>
      <c r="F291" s="162">
        <v>8.1999999999999993</v>
      </c>
      <c r="G291" s="162">
        <v>1</v>
      </c>
      <c r="H291" s="162">
        <v>0</v>
      </c>
      <c r="I291" s="163">
        <v>467</v>
      </c>
      <c r="J291" s="169">
        <v>0</v>
      </c>
    </row>
    <row r="292" spans="1:10" ht="20" x14ac:dyDescent="0.2">
      <c r="A292" s="161">
        <v>381</v>
      </c>
      <c r="B292" s="162">
        <v>47</v>
      </c>
      <c r="C292" s="162">
        <v>38</v>
      </c>
      <c r="D292" s="162">
        <v>1</v>
      </c>
      <c r="E292" s="162">
        <v>11570</v>
      </c>
      <c r="F292" s="162">
        <v>2.8</v>
      </c>
      <c r="G292" s="162">
        <v>1</v>
      </c>
      <c r="H292" s="162">
        <v>1</v>
      </c>
      <c r="I292" s="163">
        <v>145</v>
      </c>
      <c r="J292" s="169">
        <v>0</v>
      </c>
    </row>
    <row r="293" spans="1:10" ht="20" x14ac:dyDescent="0.2">
      <c r="A293" s="161">
        <v>382</v>
      </c>
      <c r="B293" s="162">
        <v>55</v>
      </c>
      <c r="C293" s="162">
        <v>15</v>
      </c>
      <c r="D293" s="162">
        <v>1</v>
      </c>
      <c r="E293" s="162">
        <v>6310</v>
      </c>
      <c r="F293" s="162">
        <v>7.8</v>
      </c>
      <c r="G293" s="162">
        <v>0</v>
      </c>
      <c r="H293" s="162">
        <v>0</v>
      </c>
      <c r="I293" s="163">
        <v>364</v>
      </c>
      <c r="J293" s="169">
        <v>0</v>
      </c>
    </row>
    <row r="294" spans="1:10" ht="20" x14ac:dyDescent="0.2">
      <c r="A294" s="161">
        <v>383</v>
      </c>
      <c r="B294" s="162">
        <v>36</v>
      </c>
      <c r="C294" s="162">
        <v>28</v>
      </c>
      <c r="D294" s="162">
        <v>1</v>
      </c>
      <c r="E294" s="162">
        <v>6730</v>
      </c>
      <c r="F294" s="162">
        <v>3.5</v>
      </c>
      <c r="G294" s="162">
        <v>1</v>
      </c>
      <c r="H294" s="162">
        <v>1</v>
      </c>
      <c r="I294" s="163">
        <v>423</v>
      </c>
      <c r="J294" s="169">
        <v>0</v>
      </c>
    </row>
    <row r="295" spans="1:10" ht="20" x14ac:dyDescent="0.2">
      <c r="A295" s="161">
        <v>384</v>
      </c>
      <c r="B295" s="162">
        <v>34</v>
      </c>
      <c r="C295" s="162">
        <v>24</v>
      </c>
      <c r="D295" s="162">
        <v>2</v>
      </c>
      <c r="E295" s="162">
        <v>8880</v>
      </c>
      <c r="F295" s="162">
        <v>4.8</v>
      </c>
      <c r="G295" s="162">
        <v>1</v>
      </c>
      <c r="H295" s="162">
        <v>0</v>
      </c>
      <c r="I295" s="163">
        <v>747</v>
      </c>
      <c r="J295" s="169">
        <v>0</v>
      </c>
    </row>
    <row r="296" spans="1:10" ht="20" x14ac:dyDescent="0.2">
      <c r="A296" s="161">
        <v>385</v>
      </c>
      <c r="B296" s="162">
        <v>37</v>
      </c>
      <c r="C296" s="162">
        <v>14</v>
      </c>
      <c r="D296" s="162">
        <v>1</v>
      </c>
      <c r="E296" s="162">
        <v>5410</v>
      </c>
      <c r="F296" s="162">
        <v>5.8</v>
      </c>
      <c r="G296" s="162">
        <v>0</v>
      </c>
      <c r="H296" s="162">
        <v>0</v>
      </c>
      <c r="I296" s="163">
        <v>534</v>
      </c>
      <c r="J296" s="169">
        <v>0</v>
      </c>
    </row>
    <row r="297" spans="1:10" ht="20" x14ac:dyDescent="0.2">
      <c r="A297" s="161">
        <v>386</v>
      </c>
      <c r="B297" s="162">
        <v>28</v>
      </c>
      <c r="C297" s="162">
        <v>12</v>
      </c>
      <c r="D297" s="162">
        <v>4</v>
      </c>
      <c r="E297" s="162">
        <v>4650</v>
      </c>
      <c r="F297" s="162">
        <v>6.1</v>
      </c>
      <c r="G297" s="162">
        <v>1</v>
      </c>
      <c r="H297" s="162">
        <v>1</v>
      </c>
      <c r="I297" s="163">
        <v>397</v>
      </c>
      <c r="J297" s="169">
        <v>0</v>
      </c>
    </row>
    <row r="298" spans="1:10" ht="20" x14ac:dyDescent="0.2">
      <c r="A298" s="161">
        <v>388</v>
      </c>
      <c r="B298" s="162">
        <v>31</v>
      </c>
      <c r="C298" s="162">
        <v>23</v>
      </c>
      <c r="D298" s="162">
        <v>1</v>
      </c>
      <c r="E298" s="162">
        <v>6650</v>
      </c>
      <c r="F298" s="162">
        <v>4.9000000000000004</v>
      </c>
      <c r="G298" s="162">
        <v>0</v>
      </c>
      <c r="H298" s="162">
        <v>1</v>
      </c>
      <c r="I298" s="163">
        <v>578</v>
      </c>
      <c r="J298" s="169">
        <v>0</v>
      </c>
    </row>
    <row r="299" spans="1:10" ht="20" x14ac:dyDescent="0.2">
      <c r="A299" s="161">
        <v>390</v>
      </c>
      <c r="B299" s="162">
        <v>40</v>
      </c>
      <c r="C299" s="162">
        <v>19</v>
      </c>
      <c r="D299" s="162">
        <v>1</v>
      </c>
      <c r="E299" s="162">
        <v>8870</v>
      </c>
      <c r="F299" s="162">
        <v>5.0999999999999996</v>
      </c>
      <c r="G299" s="162">
        <v>1</v>
      </c>
      <c r="H299" s="162">
        <v>0</v>
      </c>
      <c r="I299" s="163">
        <v>1491</v>
      </c>
      <c r="J299" s="169">
        <v>0</v>
      </c>
    </row>
    <row r="300" spans="1:10" ht="20" x14ac:dyDescent="0.2">
      <c r="A300" s="161">
        <v>391</v>
      </c>
      <c r="B300" s="162">
        <v>49</v>
      </c>
      <c r="C300" s="162">
        <v>21</v>
      </c>
      <c r="D300" s="162">
        <v>1</v>
      </c>
      <c r="E300" s="162">
        <v>5930</v>
      </c>
      <c r="F300" s="162">
        <v>4.9000000000000004</v>
      </c>
      <c r="G300" s="162">
        <v>1</v>
      </c>
      <c r="H300" s="162">
        <v>1</v>
      </c>
      <c r="I300" s="163">
        <v>1155</v>
      </c>
      <c r="J300" s="169">
        <v>0</v>
      </c>
    </row>
    <row r="301" spans="1:10" ht="20" x14ac:dyDescent="0.2">
      <c r="A301" s="161">
        <v>392</v>
      </c>
      <c r="B301" s="162">
        <v>46</v>
      </c>
      <c r="C301" s="162">
        <v>20</v>
      </c>
      <c r="D301" s="162">
        <v>2</v>
      </c>
      <c r="E301" s="162">
        <v>6410</v>
      </c>
      <c r="F301" s="162">
        <v>3.4</v>
      </c>
      <c r="G301" s="162">
        <v>1</v>
      </c>
      <c r="H301" s="162">
        <v>0</v>
      </c>
      <c r="I301" s="163">
        <v>196</v>
      </c>
      <c r="J301" s="169">
        <v>0</v>
      </c>
    </row>
    <row r="302" spans="1:10" ht="20" x14ac:dyDescent="0.2">
      <c r="A302" s="161">
        <v>393</v>
      </c>
      <c r="B302" s="162">
        <v>27</v>
      </c>
      <c r="C302" s="162">
        <v>17</v>
      </c>
      <c r="D302" s="162">
        <v>1</v>
      </c>
      <c r="E302" s="162">
        <v>5150</v>
      </c>
      <c r="F302" s="162">
        <v>1.2</v>
      </c>
      <c r="G302" s="162">
        <v>0</v>
      </c>
      <c r="H302" s="162">
        <v>0</v>
      </c>
      <c r="I302" s="163">
        <v>210</v>
      </c>
      <c r="J302" s="169">
        <v>0</v>
      </c>
    </row>
    <row r="303" spans="1:10" ht="20" x14ac:dyDescent="0.2">
      <c r="A303" s="161">
        <v>394</v>
      </c>
      <c r="B303" s="162">
        <v>33</v>
      </c>
      <c r="C303" s="162">
        <v>25</v>
      </c>
      <c r="D303" s="162">
        <v>1</v>
      </c>
      <c r="E303" s="162">
        <v>6590</v>
      </c>
      <c r="F303" s="162">
        <v>1.3</v>
      </c>
      <c r="G303" s="162">
        <v>1</v>
      </c>
      <c r="H303" s="162">
        <v>1</v>
      </c>
      <c r="I303" s="163">
        <v>343</v>
      </c>
      <c r="J303" s="169">
        <v>0</v>
      </c>
    </row>
    <row r="304" spans="1:10" ht="20" x14ac:dyDescent="0.2">
      <c r="A304" s="161">
        <v>395</v>
      </c>
      <c r="B304" s="162">
        <v>43</v>
      </c>
      <c r="C304" s="162">
        <v>18</v>
      </c>
      <c r="D304" s="162">
        <v>2</v>
      </c>
      <c r="E304" s="162">
        <v>5450</v>
      </c>
      <c r="F304" s="162">
        <v>1.3</v>
      </c>
      <c r="G304" s="162">
        <v>1</v>
      </c>
      <c r="H304" s="162">
        <v>1</v>
      </c>
      <c r="I304" s="163">
        <v>189</v>
      </c>
      <c r="J304" s="169">
        <v>0</v>
      </c>
    </row>
    <row r="305" spans="1:10" ht="20" x14ac:dyDescent="0.2">
      <c r="A305" s="161">
        <v>396</v>
      </c>
      <c r="B305" s="162">
        <v>40</v>
      </c>
      <c r="C305" s="162">
        <v>29</v>
      </c>
      <c r="D305" s="162">
        <v>1</v>
      </c>
      <c r="E305" s="162">
        <v>8110</v>
      </c>
      <c r="F305" s="162">
        <v>5.8</v>
      </c>
      <c r="G305" s="162">
        <v>1</v>
      </c>
      <c r="H305" s="162">
        <v>1</v>
      </c>
      <c r="I305" s="163">
        <v>1184</v>
      </c>
      <c r="J305" s="169">
        <v>0</v>
      </c>
    </row>
    <row r="306" spans="1:10" ht="20" x14ac:dyDescent="0.2">
      <c r="A306" s="161">
        <v>397</v>
      </c>
      <c r="B306" s="162">
        <v>41</v>
      </c>
      <c r="C306" s="162">
        <v>19</v>
      </c>
      <c r="D306" s="162">
        <v>2</v>
      </c>
      <c r="E306" s="162">
        <v>6160</v>
      </c>
      <c r="F306" s="162">
        <v>8.6</v>
      </c>
      <c r="G306" s="162">
        <v>1</v>
      </c>
      <c r="H306" s="162">
        <v>0</v>
      </c>
      <c r="I306" s="163">
        <v>355</v>
      </c>
      <c r="J306" s="169">
        <v>0</v>
      </c>
    </row>
    <row r="307" spans="1:10" ht="20" x14ac:dyDescent="0.2">
      <c r="A307" s="161">
        <v>400</v>
      </c>
      <c r="B307" s="162">
        <v>36</v>
      </c>
      <c r="C307" s="162">
        <v>20</v>
      </c>
      <c r="D307" s="162">
        <v>2</v>
      </c>
      <c r="E307" s="162">
        <v>5360</v>
      </c>
      <c r="F307" s="162">
        <v>4.9000000000000004</v>
      </c>
      <c r="G307" s="162">
        <v>1</v>
      </c>
      <c r="H307" s="162">
        <v>0</v>
      </c>
      <c r="I307" s="163">
        <v>354</v>
      </c>
      <c r="J307" s="169">
        <v>0</v>
      </c>
    </row>
    <row r="308" spans="1:10" ht="20" x14ac:dyDescent="0.2">
      <c r="A308" s="161">
        <v>401</v>
      </c>
      <c r="B308" s="162">
        <v>35</v>
      </c>
      <c r="C308" s="162">
        <v>22</v>
      </c>
      <c r="D308" s="162">
        <v>1</v>
      </c>
      <c r="E308" s="162">
        <v>6480</v>
      </c>
      <c r="F308" s="162">
        <v>4.9000000000000004</v>
      </c>
      <c r="G308" s="162">
        <v>0</v>
      </c>
      <c r="H308" s="162">
        <v>1</v>
      </c>
      <c r="I308" s="163">
        <v>611</v>
      </c>
      <c r="J308" s="169">
        <v>0</v>
      </c>
    </row>
    <row r="309" spans="1:10" ht="20" x14ac:dyDescent="0.2">
      <c r="A309" s="161">
        <v>402</v>
      </c>
      <c r="B309" s="162">
        <v>34</v>
      </c>
      <c r="C309" s="162">
        <v>25</v>
      </c>
      <c r="D309" s="162">
        <v>1</v>
      </c>
      <c r="E309" s="162">
        <v>6920</v>
      </c>
      <c r="F309" s="162">
        <v>1.3</v>
      </c>
      <c r="G309" s="162">
        <v>1</v>
      </c>
      <c r="H309" s="162">
        <v>1</v>
      </c>
      <c r="I309" s="163">
        <v>495</v>
      </c>
      <c r="J309" s="169">
        <v>0</v>
      </c>
    </row>
    <row r="310" spans="1:10" ht="20" x14ac:dyDescent="0.2">
      <c r="A310" s="161">
        <v>403</v>
      </c>
      <c r="B310" s="162">
        <v>40</v>
      </c>
      <c r="C310" s="162">
        <v>27</v>
      </c>
      <c r="D310" s="162">
        <v>2</v>
      </c>
      <c r="E310" s="162">
        <v>11010</v>
      </c>
      <c r="F310" s="162">
        <v>4.7</v>
      </c>
      <c r="G310" s="162">
        <v>1</v>
      </c>
      <c r="H310" s="162">
        <v>1</v>
      </c>
      <c r="I310" s="163">
        <v>2093</v>
      </c>
      <c r="J310" s="169">
        <v>0</v>
      </c>
    </row>
    <row r="311" spans="1:10" ht="20" x14ac:dyDescent="0.2">
      <c r="A311" s="161">
        <v>404</v>
      </c>
      <c r="B311" s="162">
        <v>40</v>
      </c>
      <c r="C311" s="162">
        <v>28</v>
      </c>
      <c r="D311" s="162">
        <v>1</v>
      </c>
      <c r="E311" s="162">
        <v>6830</v>
      </c>
      <c r="F311" s="162">
        <v>4.0999999999999996</v>
      </c>
      <c r="G311" s="162">
        <v>1</v>
      </c>
      <c r="H311" s="162">
        <v>0</v>
      </c>
      <c r="I311" s="163">
        <v>249</v>
      </c>
      <c r="J311" s="169">
        <v>0</v>
      </c>
    </row>
    <row r="312" spans="1:10" ht="20" x14ac:dyDescent="0.2">
      <c r="A312" s="161">
        <v>407</v>
      </c>
      <c r="B312" s="162">
        <v>43</v>
      </c>
      <c r="C312" s="162">
        <v>19</v>
      </c>
      <c r="D312" s="162">
        <v>1</v>
      </c>
      <c r="E312" s="162">
        <v>5250</v>
      </c>
      <c r="F312" s="162">
        <v>6.3</v>
      </c>
      <c r="G312" s="162">
        <v>1</v>
      </c>
      <c r="H312" s="162">
        <v>0</v>
      </c>
      <c r="I312" s="163">
        <v>356</v>
      </c>
      <c r="J312" s="169">
        <v>0</v>
      </c>
    </row>
    <row r="313" spans="1:10" ht="20" x14ac:dyDescent="0.2">
      <c r="A313" s="161">
        <v>408</v>
      </c>
      <c r="B313" s="162">
        <v>44</v>
      </c>
      <c r="C313" s="162">
        <v>25</v>
      </c>
      <c r="D313" s="162">
        <v>4</v>
      </c>
      <c r="E313" s="162">
        <v>12640</v>
      </c>
      <c r="F313" s="162">
        <v>4.9000000000000004</v>
      </c>
      <c r="G313" s="162">
        <v>1</v>
      </c>
      <c r="H313" s="162">
        <v>0</v>
      </c>
      <c r="I313" s="163">
        <v>779</v>
      </c>
      <c r="J313" s="169">
        <v>0</v>
      </c>
    </row>
    <row r="314" spans="1:10" ht="20" x14ac:dyDescent="0.2">
      <c r="A314" s="161">
        <v>409</v>
      </c>
      <c r="B314" s="162">
        <v>42</v>
      </c>
      <c r="C314" s="162">
        <v>21</v>
      </c>
      <c r="D314" s="162">
        <v>2</v>
      </c>
      <c r="E314" s="162">
        <v>7080</v>
      </c>
      <c r="F314" s="162">
        <v>6.9</v>
      </c>
      <c r="G314" s="162">
        <v>1</v>
      </c>
      <c r="H314" s="162">
        <v>0</v>
      </c>
      <c r="I314" s="163">
        <v>1290</v>
      </c>
      <c r="J314" s="169">
        <v>0</v>
      </c>
    </row>
    <row r="315" spans="1:10" ht="20" x14ac:dyDescent="0.2">
      <c r="A315" s="161">
        <v>410</v>
      </c>
      <c r="B315" s="162">
        <v>41</v>
      </c>
      <c r="C315" s="162">
        <v>17</v>
      </c>
      <c r="D315" s="162">
        <v>1</v>
      </c>
      <c r="E315" s="162">
        <v>5240</v>
      </c>
      <c r="F315" s="162">
        <v>6.6</v>
      </c>
      <c r="G315" s="162">
        <v>0</v>
      </c>
      <c r="H315" s="162">
        <v>1</v>
      </c>
      <c r="I315" s="163">
        <v>66</v>
      </c>
      <c r="J315" s="169">
        <v>0</v>
      </c>
    </row>
    <row r="316" spans="1:10" ht="20" x14ac:dyDescent="0.2">
      <c r="A316" s="161">
        <v>412</v>
      </c>
      <c r="B316" s="162">
        <v>37</v>
      </c>
      <c r="C316" s="162">
        <v>22</v>
      </c>
      <c r="D316" s="162">
        <v>1</v>
      </c>
      <c r="E316" s="162">
        <v>7670</v>
      </c>
      <c r="F316" s="162">
        <v>5.3</v>
      </c>
      <c r="G316" s="162">
        <v>0</v>
      </c>
      <c r="H316" s="162">
        <v>1</v>
      </c>
      <c r="I316" s="163">
        <v>700</v>
      </c>
      <c r="J316" s="169">
        <v>0</v>
      </c>
    </row>
    <row r="317" spans="1:10" ht="20" x14ac:dyDescent="0.2">
      <c r="A317" s="161">
        <v>414</v>
      </c>
      <c r="B317" s="162">
        <v>53</v>
      </c>
      <c r="C317" s="162">
        <v>20</v>
      </c>
      <c r="D317" s="162">
        <v>1</v>
      </c>
      <c r="E317" s="162">
        <v>8350</v>
      </c>
      <c r="F317" s="162">
        <v>5.0999999999999996</v>
      </c>
      <c r="G317" s="162">
        <v>0</v>
      </c>
      <c r="H317" s="162">
        <v>1</v>
      </c>
      <c r="I317" s="163">
        <v>703</v>
      </c>
      <c r="J317" s="169">
        <v>0</v>
      </c>
    </row>
    <row r="318" spans="1:10" ht="20" x14ac:dyDescent="0.2">
      <c r="A318" s="161">
        <v>415</v>
      </c>
      <c r="B318" s="162">
        <v>45</v>
      </c>
      <c r="C318" s="162">
        <v>20</v>
      </c>
      <c r="D318" s="162">
        <v>3</v>
      </c>
      <c r="E318" s="162">
        <v>10860</v>
      </c>
      <c r="F318" s="162">
        <v>2.2999999999999998</v>
      </c>
      <c r="G318" s="162">
        <v>1</v>
      </c>
      <c r="H318" s="162">
        <v>1</v>
      </c>
      <c r="I318" s="163">
        <v>146</v>
      </c>
      <c r="J318" s="169">
        <v>0</v>
      </c>
    </row>
    <row r="319" spans="1:10" ht="20" x14ac:dyDescent="0.2">
      <c r="A319" s="161">
        <v>416</v>
      </c>
      <c r="B319" s="162">
        <v>35</v>
      </c>
      <c r="C319" s="162">
        <v>13</v>
      </c>
      <c r="D319" s="162">
        <v>1</v>
      </c>
      <c r="E319" s="162">
        <v>4540</v>
      </c>
      <c r="F319" s="162">
        <v>4.8</v>
      </c>
      <c r="G319" s="162">
        <v>1</v>
      </c>
      <c r="H319" s="162">
        <v>1</v>
      </c>
      <c r="I319" s="163">
        <v>776</v>
      </c>
      <c r="J319" s="169">
        <v>0</v>
      </c>
    </row>
    <row r="320" spans="1:10" ht="20" x14ac:dyDescent="0.2">
      <c r="A320" s="161">
        <v>417</v>
      </c>
      <c r="B320" s="162">
        <v>53</v>
      </c>
      <c r="C320" s="162">
        <v>17</v>
      </c>
      <c r="D320" s="162">
        <v>2</v>
      </c>
      <c r="E320" s="162">
        <v>6480</v>
      </c>
      <c r="F320" s="162">
        <v>5.4</v>
      </c>
      <c r="G320" s="162">
        <v>0</v>
      </c>
      <c r="H320" s="162">
        <v>1</v>
      </c>
      <c r="I320" s="163">
        <v>1064</v>
      </c>
      <c r="J320" s="169">
        <v>0</v>
      </c>
    </row>
    <row r="321" spans="1:10" ht="20" x14ac:dyDescent="0.2">
      <c r="A321" s="161">
        <v>419</v>
      </c>
      <c r="B321" s="162">
        <v>42</v>
      </c>
      <c r="C321" s="162">
        <v>34</v>
      </c>
      <c r="D321" s="162">
        <v>1</v>
      </c>
      <c r="E321" s="162">
        <v>7190</v>
      </c>
      <c r="F321" s="162">
        <v>7.6</v>
      </c>
      <c r="G321" s="162">
        <v>1</v>
      </c>
      <c r="H321" s="162">
        <v>1</v>
      </c>
      <c r="I321" s="163">
        <v>486</v>
      </c>
      <c r="J321" s="169">
        <v>0</v>
      </c>
    </row>
    <row r="322" spans="1:10" ht="20" x14ac:dyDescent="0.2">
      <c r="A322" s="161">
        <v>420</v>
      </c>
      <c r="B322" s="162">
        <v>42</v>
      </c>
      <c r="C322" s="162">
        <v>19</v>
      </c>
      <c r="D322" s="162">
        <v>1</v>
      </c>
      <c r="E322" s="162">
        <v>5350</v>
      </c>
      <c r="F322" s="162">
        <v>3.6</v>
      </c>
      <c r="G322" s="162">
        <v>0</v>
      </c>
      <c r="H322" s="162">
        <v>0</v>
      </c>
      <c r="I322" s="163">
        <v>373</v>
      </c>
      <c r="J322" s="169">
        <v>0</v>
      </c>
    </row>
    <row r="323" spans="1:10" ht="20" x14ac:dyDescent="0.2">
      <c r="A323" s="161">
        <v>422</v>
      </c>
      <c r="B323" s="162">
        <v>41</v>
      </c>
      <c r="C323" s="162">
        <v>27</v>
      </c>
      <c r="D323" s="162">
        <v>2</v>
      </c>
      <c r="E323" s="162">
        <v>8740</v>
      </c>
      <c r="F323" s="162">
        <v>8.6999999999999993</v>
      </c>
      <c r="G323" s="162">
        <v>1</v>
      </c>
      <c r="H323" s="162">
        <v>0</v>
      </c>
      <c r="I323" s="163">
        <v>437</v>
      </c>
      <c r="J323" s="169">
        <v>0</v>
      </c>
    </row>
    <row r="324" spans="1:10" ht="20" x14ac:dyDescent="0.2">
      <c r="A324" s="161">
        <v>423</v>
      </c>
      <c r="B324" s="162">
        <v>40</v>
      </c>
      <c r="C324" s="162">
        <v>27</v>
      </c>
      <c r="D324" s="162">
        <v>1</v>
      </c>
      <c r="E324" s="162">
        <v>8200</v>
      </c>
      <c r="F324" s="162">
        <v>1.7</v>
      </c>
      <c r="G324" s="162">
        <v>0</v>
      </c>
      <c r="H324" s="162">
        <v>1</v>
      </c>
      <c r="I324" s="163">
        <v>861</v>
      </c>
      <c r="J324" s="169">
        <v>0</v>
      </c>
    </row>
    <row r="325" spans="1:10" ht="20" x14ac:dyDescent="0.2">
      <c r="A325" s="161">
        <v>424</v>
      </c>
      <c r="B325" s="162">
        <v>45</v>
      </c>
      <c r="C325" s="162">
        <v>30</v>
      </c>
      <c r="D325" s="162">
        <v>1</v>
      </c>
      <c r="E325" s="162">
        <v>7640</v>
      </c>
      <c r="F325" s="162">
        <v>4.7</v>
      </c>
      <c r="G325" s="162">
        <v>0</v>
      </c>
      <c r="H325" s="162">
        <v>1</v>
      </c>
      <c r="I325" s="163">
        <v>284</v>
      </c>
      <c r="J325" s="169">
        <v>0</v>
      </c>
    </row>
    <row r="326" spans="1:10" ht="20" x14ac:dyDescent="0.2">
      <c r="A326" s="161">
        <v>425</v>
      </c>
      <c r="B326" s="162">
        <v>32</v>
      </c>
      <c r="C326" s="162">
        <v>12</v>
      </c>
      <c r="D326" s="162">
        <v>2</v>
      </c>
      <c r="E326" s="162">
        <v>5820</v>
      </c>
      <c r="F326" s="162">
        <v>3.9</v>
      </c>
      <c r="G326" s="162">
        <v>1</v>
      </c>
      <c r="H326" s="162">
        <v>1</v>
      </c>
      <c r="I326" s="163">
        <v>254</v>
      </c>
      <c r="J326" s="169">
        <v>0</v>
      </c>
    </row>
    <row r="327" spans="1:10" ht="20" x14ac:dyDescent="0.2">
      <c r="A327" s="161">
        <v>427</v>
      </c>
      <c r="B327" s="162">
        <v>27</v>
      </c>
      <c r="C327" s="162">
        <v>12</v>
      </c>
      <c r="D327" s="162">
        <v>2</v>
      </c>
      <c r="E327" s="162">
        <v>5760</v>
      </c>
      <c r="F327" s="162">
        <v>6.8</v>
      </c>
      <c r="G327" s="162">
        <v>1</v>
      </c>
      <c r="H327" s="162">
        <v>0</v>
      </c>
      <c r="I327" s="163">
        <v>477</v>
      </c>
      <c r="J327" s="169">
        <v>0</v>
      </c>
    </row>
    <row r="328" spans="1:10" ht="20" x14ac:dyDescent="0.2">
      <c r="A328" s="161">
        <v>428</v>
      </c>
      <c r="B328" s="162">
        <v>32</v>
      </c>
      <c r="C328" s="162">
        <v>12</v>
      </c>
      <c r="D328" s="162">
        <v>4</v>
      </c>
      <c r="E328" s="162">
        <v>6680</v>
      </c>
      <c r="F328" s="162">
        <v>4.0999999999999996</v>
      </c>
      <c r="G328" s="162">
        <v>1</v>
      </c>
      <c r="H328" s="162">
        <v>0</v>
      </c>
      <c r="I328" s="163">
        <v>629</v>
      </c>
      <c r="J328" s="169">
        <v>0</v>
      </c>
    </row>
    <row r="329" spans="1:10" ht="20" x14ac:dyDescent="0.2">
      <c r="A329" s="161">
        <v>429</v>
      </c>
      <c r="B329" s="162">
        <v>38</v>
      </c>
      <c r="C329" s="162">
        <v>24</v>
      </c>
      <c r="D329" s="162">
        <v>2</v>
      </c>
      <c r="E329" s="162">
        <v>10170</v>
      </c>
      <c r="F329" s="162">
        <v>2.5</v>
      </c>
      <c r="G329" s="162">
        <v>0</v>
      </c>
      <c r="H329" s="162">
        <v>0</v>
      </c>
      <c r="I329" s="163">
        <v>247</v>
      </c>
      <c r="J329" s="169">
        <v>0</v>
      </c>
    </row>
    <row r="330" spans="1:10" ht="20" x14ac:dyDescent="0.2">
      <c r="A330" s="161">
        <v>431</v>
      </c>
      <c r="B330" s="162">
        <v>49</v>
      </c>
      <c r="C330" s="162">
        <v>19</v>
      </c>
      <c r="D330" s="162">
        <v>2</v>
      </c>
      <c r="E330" s="162">
        <v>8230</v>
      </c>
      <c r="F330" s="162">
        <v>1.9</v>
      </c>
      <c r="G330" s="162">
        <v>1</v>
      </c>
      <c r="H330" s="162">
        <v>0</v>
      </c>
      <c r="I330" s="163">
        <v>230</v>
      </c>
      <c r="J330" s="169">
        <v>0</v>
      </c>
    </row>
    <row r="331" spans="1:10" ht="20" x14ac:dyDescent="0.2">
      <c r="A331" s="161">
        <v>432</v>
      </c>
      <c r="B331" s="162">
        <v>51</v>
      </c>
      <c r="C331" s="162">
        <v>42</v>
      </c>
      <c r="D331" s="162">
        <v>1</v>
      </c>
      <c r="E331" s="162">
        <v>16090</v>
      </c>
      <c r="F331" s="162">
        <v>2.8</v>
      </c>
      <c r="G331" s="162">
        <v>1</v>
      </c>
      <c r="H331" s="162">
        <v>0</v>
      </c>
      <c r="I331" s="163">
        <v>1034</v>
      </c>
      <c r="J331" s="169">
        <v>0</v>
      </c>
    </row>
    <row r="332" spans="1:10" ht="20" x14ac:dyDescent="0.2">
      <c r="A332" s="161">
        <v>433</v>
      </c>
      <c r="B332" s="162">
        <v>36</v>
      </c>
      <c r="C332" s="162">
        <v>14</v>
      </c>
      <c r="D332" s="162">
        <v>4</v>
      </c>
      <c r="E332" s="162">
        <v>8060</v>
      </c>
      <c r="F332" s="162">
        <v>6.5</v>
      </c>
      <c r="G332" s="162">
        <v>1</v>
      </c>
      <c r="H332" s="162">
        <v>1</v>
      </c>
      <c r="I332" s="163">
        <v>642</v>
      </c>
      <c r="J332" s="169">
        <v>0</v>
      </c>
    </row>
    <row r="333" spans="1:10" ht="20" x14ac:dyDescent="0.2">
      <c r="A333" s="161">
        <v>434</v>
      </c>
      <c r="B333" s="162">
        <v>58</v>
      </c>
      <c r="C333" s="162">
        <v>14</v>
      </c>
      <c r="D333" s="162">
        <v>1</v>
      </c>
      <c r="E333" s="162">
        <v>6240</v>
      </c>
      <c r="F333" s="162">
        <v>3.1</v>
      </c>
      <c r="G333" s="162">
        <v>1</v>
      </c>
      <c r="H333" s="162">
        <v>1</v>
      </c>
      <c r="I333" s="163">
        <v>350</v>
      </c>
      <c r="J333" s="169">
        <v>0</v>
      </c>
    </row>
    <row r="334" spans="1:10" ht="20" x14ac:dyDescent="0.2">
      <c r="A334" s="161">
        <v>436</v>
      </c>
      <c r="B334" s="162">
        <v>27</v>
      </c>
      <c r="C334" s="162">
        <v>12</v>
      </c>
      <c r="D334" s="162">
        <v>1</v>
      </c>
      <c r="E334" s="162">
        <v>4930</v>
      </c>
      <c r="F334" s="162">
        <v>6.8</v>
      </c>
      <c r="G334" s="162">
        <v>1</v>
      </c>
      <c r="H334" s="162">
        <v>0</v>
      </c>
      <c r="I334" s="163">
        <v>194</v>
      </c>
      <c r="J334" s="169">
        <v>0</v>
      </c>
    </row>
    <row r="335" spans="1:10" ht="20" x14ac:dyDescent="0.2">
      <c r="A335" s="161">
        <v>437</v>
      </c>
      <c r="B335" s="162">
        <v>46</v>
      </c>
      <c r="C335" s="162">
        <v>21</v>
      </c>
      <c r="D335" s="162">
        <v>1</v>
      </c>
      <c r="E335" s="162">
        <v>6520</v>
      </c>
      <c r="F335" s="162">
        <v>6.6</v>
      </c>
      <c r="G335" s="162">
        <v>1</v>
      </c>
      <c r="H335" s="162">
        <v>0</v>
      </c>
      <c r="I335" s="163">
        <v>590</v>
      </c>
      <c r="J335" s="169">
        <v>0</v>
      </c>
    </row>
    <row r="336" spans="1:10" ht="20" x14ac:dyDescent="0.2">
      <c r="A336" s="161">
        <v>438</v>
      </c>
      <c r="B336" s="162">
        <v>32</v>
      </c>
      <c r="C336" s="162">
        <v>22</v>
      </c>
      <c r="D336" s="162">
        <v>2</v>
      </c>
      <c r="E336" s="162">
        <v>6800</v>
      </c>
      <c r="F336" s="162">
        <v>3.6</v>
      </c>
      <c r="G336" s="162">
        <v>1</v>
      </c>
      <c r="H336" s="162">
        <v>1</v>
      </c>
      <c r="I336" s="163">
        <v>690</v>
      </c>
      <c r="J336" s="169">
        <v>0</v>
      </c>
    </row>
    <row r="337" spans="1:10" ht="20" x14ac:dyDescent="0.2">
      <c r="A337" s="161">
        <v>439</v>
      </c>
      <c r="B337" s="162">
        <v>39</v>
      </c>
      <c r="C337" s="162">
        <v>14</v>
      </c>
      <c r="D337" s="162">
        <v>2</v>
      </c>
      <c r="E337" s="162">
        <v>6650</v>
      </c>
      <c r="F337" s="162">
        <v>2.5</v>
      </c>
      <c r="G337" s="162">
        <v>0</v>
      </c>
      <c r="H337" s="162">
        <v>1</v>
      </c>
      <c r="I337" s="163">
        <v>940</v>
      </c>
      <c r="J337" s="169">
        <v>0</v>
      </c>
    </row>
    <row r="338" spans="1:10" ht="20" x14ac:dyDescent="0.2">
      <c r="A338" s="161">
        <v>440</v>
      </c>
      <c r="B338" s="162">
        <v>37</v>
      </c>
      <c r="C338" s="162">
        <v>13</v>
      </c>
      <c r="D338" s="162">
        <v>1</v>
      </c>
      <c r="E338" s="162">
        <v>5310</v>
      </c>
      <c r="F338" s="162">
        <v>5.2</v>
      </c>
      <c r="G338" s="162">
        <v>0</v>
      </c>
      <c r="H338" s="162">
        <v>1</v>
      </c>
      <c r="I338" s="163">
        <v>259</v>
      </c>
      <c r="J338" s="169">
        <v>0</v>
      </c>
    </row>
    <row r="339" spans="1:10" ht="20" x14ac:dyDescent="0.2">
      <c r="A339" s="161">
        <v>443</v>
      </c>
      <c r="B339" s="162">
        <v>49</v>
      </c>
      <c r="C339" s="162">
        <v>17</v>
      </c>
      <c r="D339" s="162">
        <v>5</v>
      </c>
      <c r="E339" s="162">
        <v>5390</v>
      </c>
      <c r="F339" s="162">
        <v>5.8</v>
      </c>
      <c r="G339" s="162">
        <v>1</v>
      </c>
      <c r="H339" s="162">
        <v>0</v>
      </c>
      <c r="I339" s="163">
        <v>1252</v>
      </c>
      <c r="J339" s="169">
        <v>0</v>
      </c>
    </row>
    <row r="340" spans="1:10" ht="20" x14ac:dyDescent="0.2">
      <c r="A340" s="161">
        <v>444</v>
      </c>
      <c r="B340" s="162">
        <v>35</v>
      </c>
      <c r="C340" s="162">
        <v>14</v>
      </c>
      <c r="D340" s="162">
        <v>1</v>
      </c>
      <c r="E340" s="162">
        <v>7790.0000000000009</v>
      </c>
      <c r="F340" s="162">
        <v>4.3</v>
      </c>
      <c r="G340" s="162">
        <v>1</v>
      </c>
      <c r="H340" s="162">
        <v>0</v>
      </c>
      <c r="I340" s="163">
        <v>382</v>
      </c>
      <c r="J340" s="169">
        <v>0</v>
      </c>
    </row>
    <row r="341" spans="1:10" ht="20" x14ac:dyDescent="0.2">
      <c r="A341" s="161">
        <v>445</v>
      </c>
      <c r="B341" s="162">
        <v>37</v>
      </c>
      <c r="C341" s="162">
        <v>14</v>
      </c>
      <c r="D341" s="162">
        <v>1</v>
      </c>
      <c r="E341" s="162">
        <v>6090</v>
      </c>
      <c r="F341" s="162">
        <v>4.5</v>
      </c>
      <c r="G341" s="162">
        <v>0</v>
      </c>
      <c r="H341" s="162">
        <v>0</v>
      </c>
      <c r="I341" s="163">
        <v>1088</v>
      </c>
      <c r="J341" s="169">
        <v>0</v>
      </c>
    </row>
    <row r="342" spans="1:10" ht="20" x14ac:dyDescent="0.2">
      <c r="A342" s="161">
        <v>446</v>
      </c>
      <c r="B342" s="162">
        <v>40</v>
      </c>
      <c r="C342" s="162">
        <v>23</v>
      </c>
      <c r="D342" s="162">
        <v>1</v>
      </c>
      <c r="E342" s="162">
        <v>6160</v>
      </c>
      <c r="F342" s="162">
        <v>5.2</v>
      </c>
      <c r="G342" s="162">
        <v>0</v>
      </c>
      <c r="H342" s="162">
        <v>0</v>
      </c>
      <c r="I342" s="163">
        <v>102</v>
      </c>
      <c r="J342" s="169">
        <v>0</v>
      </c>
    </row>
    <row r="343" spans="1:10" ht="20" x14ac:dyDescent="0.2">
      <c r="A343" s="161">
        <v>447</v>
      </c>
      <c r="B343" s="162">
        <v>33</v>
      </c>
      <c r="C343" s="162">
        <v>24</v>
      </c>
      <c r="D343" s="162">
        <v>1</v>
      </c>
      <c r="E343" s="162">
        <v>5520</v>
      </c>
      <c r="F343" s="162">
        <v>6.1</v>
      </c>
      <c r="G343" s="162">
        <v>1</v>
      </c>
      <c r="H343" s="162">
        <v>0</v>
      </c>
      <c r="I343" s="163">
        <v>146</v>
      </c>
      <c r="J343" s="169">
        <v>0</v>
      </c>
    </row>
    <row r="344" spans="1:10" ht="20" x14ac:dyDescent="0.2">
      <c r="A344" s="161">
        <v>448</v>
      </c>
      <c r="B344" s="162">
        <v>40</v>
      </c>
      <c r="C344" s="162">
        <v>12</v>
      </c>
      <c r="D344" s="162">
        <v>1</v>
      </c>
      <c r="E344" s="162">
        <v>5670</v>
      </c>
      <c r="F344" s="162">
        <v>8.1999999999999993</v>
      </c>
      <c r="G344" s="162">
        <v>1</v>
      </c>
      <c r="H344" s="162">
        <v>1</v>
      </c>
      <c r="I344" s="163">
        <v>441</v>
      </c>
      <c r="J344" s="169">
        <v>0</v>
      </c>
    </row>
    <row r="345" spans="1:10" ht="20" x14ac:dyDescent="0.2">
      <c r="A345" s="161">
        <v>449</v>
      </c>
      <c r="B345" s="162">
        <v>58</v>
      </c>
      <c r="C345" s="162">
        <v>39</v>
      </c>
      <c r="D345" s="162">
        <v>1</v>
      </c>
      <c r="E345" s="162">
        <v>17390</v>
      </c>
      <c r="F345" s="162">
        <v>2.2999999999999998</v>
      </c>
      <c r="G345" s="162">
        <v>1</v>
      </c>
      <c r="H345" s="162">
        <v>0</v>
      </c>
      <c r="I345" s="163">
        <v>1415</v>
      </c>
      <c r="J345" s="169">
        <v>0</v>
      </c>
    </row>
    <row r="346" spans="1:10" ht="20" x14ac:dyDescent="0.2">
      <c r="A346" s="161">
        <v>450</v>
      </c>
      <c r="B346" s="162">
        <v>33</v>
      </c>
      <c r="C346" s="162">
        <v>19</v>
      </c>
      <c r="D346" s="162">
        <v>1</v>
      </c>
      <c r="E346" s="162">
        <v>5250</v>
      </c>
      <c r="F346" s="162">
        <v>4.9000000000000004</v>
      </c>
      <c r="G346" s="162">
        <v>0</v>
      </c>
      <c r="H346" s="162">
        <v>1</v>
      </c>
      <c r="I346" s="163">
        <v>792</v>
      </c>
      <c r="J346" s="169">
        <v>0</v>
      </c>
    </row>
    <row r="347" spans="1:10" ht="20" x14ac:dyDescent="0.2">
      <c r="A347" s="161">
        <v>451</v>
      </c>
      <c r="B347" s="162">
        <v>45</v>
      </c>
      <c r="C347" s="162">
        <v>13</v>
      </c>
      <c r="D347" s="162">
        <v>4</v>
      </c>
      <c r="E347" s="162">
        <v>5800</v>
      </c>
      <c r="F347" s="162">
        <v>6.3</v>
      </c>
      <c r="G347" s="162">
        <v>1</v>
      </c>
      <c r="H347" s="162">
        <v>0</v>
      </c>
      <c r="I347" s="163">
        <v>839</v>
      </c>
      <c r="J347" s="169">
        <v>0</v>
      </c>
    </row>
    <row r="348" spans="1:10" ht="20" x14ac:dyDescent="0.2">
      <c r="A348" s="161">
        <v>453</v>
      </c>
      <c r="B348" s="162">
        <v>44</v>
      </c>
      <c r="C348" s="162">
        <v>21</v>
      </c>
      <c r="D348" s="162">
        <v>1</v>
      </c>
      <c r="E348" s="162">
        <v>6590</v>
      </c>
      <c r="F348" s="162">
        <v>6.2</v>
      </c>
      <c r="G348" s="162">
        <v>1</v>
      </c>
      <c r="H348" s="162">
        <v>1</v>
      </c>
      <c r="I348" s="163">
        <v>765</v>
      </c>
      <c r="J348" s="169">
        <v>0</v>
      </c>
    </row>
    <row r="349" spans="1:10" ht="20" x14ac:dyDescent="0.2">
      <c r="A349" s="161">
        <v>454</v>
      </c>
      <c r="B349" s="162">
        <v>31</v>
      </c>
      <c r="C349" s="162">
        <v>15</v>
      </c>
      <c r="D349" s="162">
        <v>1</v>
      </c>
      <c r="E349" s="162">
        <v>5090</v>
      </c>
      <c r="F349" s="162">
        <v>1.8</v>
      </c>
      <c r="G349" s="162">
        <v>1</v>
      </c>
      <c r="H349" s="162">
        <v>1</v>
      </c>
      <c r="I349" s="163">
        <v>227</v>
      </c>
      <c r="J349" s="169">
        <v>0</v>
      </c>
    </row>
    <row r="350" spans="1:10" ht="20" x14ac:dyDescent="0.2">
      <c r="A350" s="161">
        <v>455</v>
      </c>
      <c r="B350" s="162">
        <v>36</v>
      </c>
      <c r="C350" s="162">
        <v>24</v>
      </c>
      <c r="D350" s="162">
        <v>2</v>
      </c>
      <c r="E350" s="162">
        <v>8650</v>
      </c>
      <c r="F350" s="162">
        <v>6.2</v>
      </c>
      <c r="G350" s="162">
        <v>1</v>
      </c>
      <c r="H350" s="162">
        <v>0</v>
      </c>
      <c r="I350" s="163">
        <v>291</v>
      </c>
      <c r="J350" s="169">
        <v>0</v>
      </c>
    </row>
    <row r="351" spans="1:10" ht="20" x14ac:dyDescent="0.2">
      <c r="A351" s="161">
        <v>456</v>
      </c>
      <c r="B351" s="162">
        <v>49</v>
      </c>
      <c r="C351" s="162">
        <v>30</v>
      </c>
      <c r="D351" s="162">
        <v>4</v>
      </c>
      <c r="E351" s="162">
        <v>11660</v>
      </c>
      <c r="F351" s="162">
        <v>3.6</v>
      </c>
      <c r="G351" s="162">
        <v>1</v>
      </c>
      <c r="H351" s="162">
        <v>0</v>
      </c>
      <c r="I351" s="163">
        <v>822</v>
      </c>
      <c r="J351" s="169">
        <v>0</v>
      </c>
    </row>
    <row r="352" spans="1:10" ht="20" x14ac:dyDescent="0.2">
      <c r="A352" s="161">
        <v>457</v>
      </c>
      <c r="B352" s="162">
        <v>46</v>
      </c>
      <c r="C352" s="162">
        <v>19</v>
      </c>
      <c r="D352" s="162">
        <v>1</v>
      </c>
      <c r="E352" s="162">
        <v>7420</v>
      </c>
      <c r="F352" s="162">
        <v>6.3</v>
      </c>
      <c r="G352" s="162">
        <v>1</v>
      </c>
      <c r="H352" s="162">
        <v>1</v>
      </c>
      <c r="I352" s="163">
        <v>89</v>
      </c>
      <c r="J352" s="169">
        <v>0</v>
      </c>
    </row>
    <row r="353" spans="1:10" ht="20" x14ac:dyDescent="0.2">
      <c r="A353" s="161">
        <v>458</v>
      </c>
      <c r="B353" s="162">
        <v>40</v>
      </c>
      <c r="C353" s="162">
        <v>26</v>
      </c>
      <c r="D353" s="162">
        <v>2</v>
      </c>
      <c r="E353" s="162">
        <v>6430</v>
      </c>
      <c r="F353" s="162">
        <v>5.4</v>
      </c>
      <c r="G353" s="162">
        <v>1</v>
      </c>
      <c r="H353" s="162">
        <v>0</v>
      </c>
      <c r="I353" s="163">
        <v>239</v>
      </c>
      <c r="J353" s="169">
        <v>0</v>
      </c>
    </row>
    <row r="354" spans="1:10" ht="20" x14ac:dyDescent="0.2">
      <c r="A354" s="161">
        <v>459</v>
      </c>
      <c r="B354" s="162">
        <v>30</v>
      </c>
      <c r="C354" s="162">
        <v>15</v>
      </c>
      <c r="D354" s="162">
        <v>3</v>
      </c>
      <c r="E354" s="162">
        <v>5190</v>
      </c>
      <c r="F354" s="162">
        <v>5</v>
      </c>
      <c r="G354" s="162">
        <v>1</v>
      </c>
      <c r="H354" s="162">
        <v>0</v>
      </c>
      <c r="I354" s="163">
        <v>456</v>
      </c>
      <c r="J354" s="169">
        <v>0</v>
      </c>
    </row>
    <row r="355" spans="1:10" ht="20" x14ac:dyDescent="0.2">
      <c r="A355" s="161">
        <v>460</v>
      </c>
      <c r="B355" s="162">
        <v>31</v>
      </c>
      <c r="C355" s="162">
        <v>23</v>
      </c>
      <c r="D355" s="162">
        <v>1</v>
      </c>
      <c r="E355" s="162">
        <v>6450</v>
      </c>
      <c r="F355" s="162">
        <v>4.7</v>
      </c>
      <c r="G355" s="162">
        <v>1</v>
      </c>
      <c r="H355" s="162">
        <v>0</v>
      </c>
      <c r="I355" s="163">
        <v>399</v>
      </c>
      <c r="J355" s="169">
        <v>0</v>
      </c>
    </row>
    <row r="356" spans="1:10" ht="20" x14ac:dyDescent="0.2">
      <c r="A356" s="161">
        <v>461</v>
      </c>
      <c r="B356" s="162">
        <v>32</v>
      </c>
      <c r="C356" s="162">
        <v>14</v>
      </c>
      <c r="D356" s="162">
        <v>1</v>
      </c>
      <c r="E356" s="162">
        <v>4940</v>
      </c>
      <c r="F356" s="162">
        <v>7.9</v>
      </c>
      <c r="G356" s="162">
        <v>0</v>
      </c>
      <c r="H356" s="162">
        <v>1</v>
      </c>
      <c r="I356" s="163">
        <v>242</v>
      </c>
      <c r="J356" s="169">
        <v>0</v>
      </c>
    </row>
    <row r="357" spans="1:10" ht="20" x14ac:dyDescent="0.2">
      <c r="A357" s="161">
        <v>462</v>
      </c>
      <c r="B357" s="162">
        <v>33</v>
      </c>
      <c r="C357" s="162">
        <v>12</v>
      </c>
      <c r="D357" s="162">
        <v>1</v>
      </c>
      <c r="E357" s="162">
        <v>4710</v>
      </c>
      <c r="F357" s="162">
        <v>5.2</v>
      </c>
      <c r="G357" s="162">
        <v>0</v>
      </c>
      <c r="H357" s="162">
        <v>0</v>
      </c>
      <c r="I357" s="163">
        <v>24</v>
      </c>
      <c r="J357" s="169">
        <v>0</v>
      </c>
    </row>
    <row r="358" spans="1:10" ht="20" x14ac:dyDescent="0.2">
      <c r="A358" s="161">
        <v>464</v>
      </c>
      <c r="B358" s="162">
        <v>48</v>
      </c>
      <c r="C358" s="162">
        <v>20</v>
      </c>
      <c r="D358" s="162">
        <v>1</v>
      </c>
      <c r="E358" s="162">
        <v>7880</v>
      </c>
      <c r="F358" s="162">
        <v>4.4000000000000004</v>
      </c>
      <c r="G358" s="162">
        <v>1</v>
      </c>
      <c r="H358" s="162">
        <v>0</v>
      </c>
      <c r="I358" s="163">
        <v>506</v>
      </c>
      <c r="J358" s="169">
        <v>0</v>
      </c>
    </row>
    <row r="359" spans="1:10" ht="20" x14ac:dyDescent="0.2">
      <c r="A359" s="161">
        <v>466</v>
      </c>
      <c r="B359" s="162">
        <v>54</v>
      </c>
      <c r="C359" s="162">
        <v>26</v>
      </c>
      <c r="D359" s="162">
        <v>1</v>
      </c>
      <c r="E359" s="162">
        <v>8020</v>
      </c>
      <c r="F359" s="162">
        <v>7.6</v>
      </c>
      <c r="G359" s="162">
        <v>1</v>
      </c>
      <c r="H359" s="162">
        <v>1</v>
      </c>
      <c r="I359" s="163">
        <v>1045</v>
      </c>
      <c r="J359" s="169">
        <v>0</v>
      </c>
    </row>
    <row r="360" spans="1:10" ht="20" x14ac:dyDescent="0.2">
      <c r="A360" s="161">
        <v>467</v>
      </c>
      <c r="B360" s="162">
        <v>47</v>
      </c>
      <c r="C360" s="162">
        <v>24</v>
      </c>
      <c r="D360" s="162">
        <v>1</v>
      </c>
      <c r="E360" s="162">
        <v>6600</v>
      </c>
      <c r="F360" s="162">
        <v>6.6</v>
      </c>
      <c r="G360" s="162">
        <v>1</v>
      </c>
      <c r="H360" s="162">
        <v>0</v>
      </c>
      <c r="I360" s="163">
        <v>1188</v>
      </c>
      <c r="J360" s="169">
        <v>0</v>
      </c>
    </row>
    <row r="361" spans="1:10" ht="20" x14ac:dyDescent="0.2">
      <c r="A361" s="161">
        <v>468</v>
      </c>
      <c r="B361" s="162">
        <v>45</v>
      </c>
      <c r="C361" s="162">
        <v>38</v>
      </c>
      <c r="D361" s="162">
        <v>1</v>
      </c>
      <c r="E361" s="162">
        <v>9840</v>
      </c>
      <c r="F361" s="162">
        <v>4.5</v>
      </c>
      <c r="G361" s="162">
        <v>1</v>
      </c>
      <c r="H361" s="162">
        <v>1</v>
      </c>
      <c r="I361" s="163">
        <v>65</v>
      </c>
      <c r="J361" s="169">
        <v>0</v>
      </c>
    </row>
    <row r="362" spans="1:10" ht="20" x14ac:dyDescent="0.2">
      <c r="A362" s="161">
        <v>469</v>
      </c>
      <c r="B362" s="162">
        <v>32</v>
      </c>
      <c r="C362" s="162">
        <v>22</v>
      </c>
      <c r="D362" s="162">
        <v>1</v>
      </c>
      <c r="E362" s="162">
        <v>5570</v>
      </c>
      <c r="F362" s="162">
        <v>7.1</v>
      </c>
      <c r="G362" s="162">
        <v>1</v>
      </c>
      <c r="H362" s="162">
        <v>0</v>
      </c>
      <c r="I362" s="163">
        <v>548</v>
      </c>
      <c r="J362" s="169">
        <v>0</v>
      </c>
    </row>
    <row r="363" spans="1:10" ht="20" x14ac:dyDescent="0.2">
      <c r="A363" s="161">
        <v>470</v>
      </c>
      <c r="B363" s="162">
        <v>37</v>
      </c>
      <c r="C363" s="162">
        <v>21</v>
      </c>
      <c r="D363" s="162">
        <v>3</v>
      </c>
      <c r="E363" s="162">
        <v>5610</v>
      </c>
      <c r="F363" s="162">
        <v>7.6</v>
      </c>
      <c r="G363" s="162">
        <v>1</v>
      </c>
      <c r="H363" s="162">
        <v>0</v>
      </c>
      <c r="I363" s="163">
        <v>251</v>
      </c>
      <c r="J363" s="169">
        <v>0</v>
      </c>
    </row>
    <row r="364" spans="1:10" ht="20" x14ac:dyDescent="0.2">
      <c r="A364" s="161">
        <v>471</v>
      </c>
      <c r="B364" s="162">
        <v>57</v>
      </c>
      <c r="C364" s="162">
        <v>50</v>
      </c>
      <c r="D364" s="162">
        <v>1</v>
      </c>
      <c r="E364" s="162">
        <v>23580</v>
      </c>
      <c r="F364" s="162">
        <v>4.8</v>
      </c>
      <c r="G364" s="162">
        <v>0</v>
      </c>
      <c r="H364" s="162">
        <v>0</v>
      </c>
      <c r="I364" s="163">
        <v>2084</v>
      </c>
      <c r="J364" s="169">
        <v>0</v>
      </c>
    </row>
    <row r="365" spans="1:10" ht="20" x14ac:dyDescent="0.2">
      <c r="A365" s="161">
        <v>473</v>
      </c>
      <c r="B365" s="162">
        <v>41</v>
      </c>
      <c r="C365" s="162">
        <v>28</v>
      </c>
      <c r="D365" s="162">
        <v>1</v>
      </c>
      <c r="E365" s="162">
        <v>7130</v>
      </c>
      <c r="F365" s="162">
        <v>6.9</v>
      </c>
      <c r="G365" s="162">
        <v>0</v>
      </c>
      <c r="H365" s="162">
        <v>0</v>
      </c>
      <c r="I365" s="163">
        <v>94</v>
      </c>
      <c r="J365" s="169">
        <v>0</v>
      </c>
    </row>
    <row r="366" spans="1:10" ht="20" x14ac:dyDescent="0.2">
      <c r="A366" s="161">
        <v>474</v>
      </c>
      <c r="B366" s="162">
        <v>35</v>
      </c>
      <c r="C366" s="162">
        <v>18</v>
      </c>
      <c r="D366" s="162">
        <v>1</v>
      </c>
      <c r="E366" s="162">
        <v>6410</v>
      </c>
      <c r="F366" s="162">
        <v>2.8</v>
      </c>
      <c r="G366" s="162">
        <v>1</v>
      </c>
      <c r="H366" s="162">
        <v>0</v>
      </c>
      <c r="I366" s="163">
        <v>835</v>
      </c>
      <c r="J366" s="169">
        <v>0</v>
      </c>
    </row>
    <row r="367" spans="1:10" ht="20" x14ac:dyDescent="0.2">
      <c r="A367" s="161">
        <v>475</v>
      </c>
      <c r="B367" s="162">
        <v>45</v>
      </c>
      <c r="C367" s="162">
        <v>31</v>
      </c>
      <c r="D367" s="162">
        <v>1</v>
      </c>
      <c r="E367" s="162">
        <v>9980</v>
      </c>
      <c r="F367" s="162">
        <v>4.7</v>
      </c>
      <c r="G367" s="162">
        <v>1</v>
      </c>
      <c r="H367" s="162">
        <v>0</v>
      </c>
      <c r="I367" s="163">
        <v>1461</v>
      </c>
      <c r="J367" s="169">
        <v>0</v>
      </c>
    </row>
    <row r="368" spans="1:10" ht="20" x14ac:dyDescent="0.2">
      <c r="A368" s="161">
        <v>476</v>
      </c>
      <c r="B368" s="162">
        <v>35</v>
      </c>
      <c r="C368" s="162">
        <v>15</v>
      </c>
      <c r="D368" s="162">
        <v>4</v>
      </c>
      <c r="E368" s="162">
        <v>5360</v>
      </c>
      <c r="F368" s="162">
        <v>5.2</v>
      </c>
      <c r="G368" s="162">
        <v>1</v>
      </c>
      <c r="H368" s="162">
        <v>1</v>
      </c>
      <c r="I368" s="163">
        <v>812</v>
      </c>
      <c r="J368" s="169">
        <v>0</v>
      </c>
    </row>
    <row r="369" spans="1:10" ht="20" x14ac:dyDescent="0.2">
      <c r="A369" s="161">
        <v>478</v>
      </c>
      <c r="B369" s="162">
        <v>44</v>
      </c>
      <c r="C369" s="162">
        <v>29</v>
      </c>
      <c r="D369" s="162">
        <v>2</v>
      </c>
      <c r="E369" s="162">
        <v>6030</v>
      </c>
      <c r="F369" s="162">
        <v>6.2</v>
      </c>
      <c r="G369" s="162">
        <v>1</v>
      </c>
      <c r="H369" s="162">
        <v>0</v>
      </c>
      <c r="I369" s="163">
        <v>347</v>
      </c>
      <c r="J369" s="169">
        <v>0</v>
      </c>
    </row>
    <row r="370" spans="1:10" ht="20" x14ac:dyDescent="0.2">
      <c r="A370" s="161">
        <v>479</v>
      </c>
      <c r="B370" s="162">
        <v>48</v>
      </c>
      <c r="C370" s="162">
        <v>19</v>
      </c>
      <c r="D370" s="162">
        <v>1</v>
      </c>
      <c r="E370" s="162">
        <v>6970</v>
      </c>
      <c r="F370" s="162">
        <v>4.0999999999999996</v>
      </c>
      <c r="G370" s="162">
        <v>1</v>
      </c>
      <c r="H370" s="162">
        <v>1</v>
      </c>
      <c r="I370" s="163">
        <v>864</v>
      </c>
      <c r="J370" s="169">
        <v>0</v>
      </c>
    </row>
    <row r="371" spans="1:10" ht="20" x14ac:dyDescent="0.2">
      <c r="A371" s="161">
        <v>480</v>
      </c>
      <c r="B371" s="162">
        <v>38</v>
      </c>
      <c r="C371" s="162">
        <v>18</v>
      </c>
      <c r="D371" s="162">
        <v>2</v>
      </c>
      <c r="E371" s="162">
        <v>6520</v>
      </c>
      <c r="F371" s="162">
        <v>7.9</v>
      </c>
      <c r="G371" s="162">
        <v>1</v>
      </c>
      <c r="H371" s="162">
        <v>1</v>
      </c>
      <c r="I371" s="163">
        <v>449</v>
      </c>
      <c r="J371" s="169">
        <v>0</v>
      </c>
    </row>
    <row r="372" spans="1:10" ht="20" x14ac:dyDescent="0.2">
      <c r="A372" s="161">
        <v>481</v>
      </c>
      <c r="B372" s="162">
        <v>46</v>
      </c>
      <c r="C372" s="162">
        <v>13</v>
      </c>
      <c r="D372" s="162">
        <v>1</v>
      </c>
      <c r="E372" s="162">
        <v>4690</v>
      </c>
      <c r="F372" s="162">
        <v>5.9</v>
      </c>
      <c r="G372" s="162">
        <v>1</v>
      </c>
      <c r="H372" s="162">
        <v>1</v>
      </c>
      <c r="I372" s="163">
        <v>215</v>
      </c>
      <c r="J372" s="169">
        <v>0</v>
      </c>
    </row>
    <row r="373" spans="1:10" ht="20" x14ac:dyDescent="0.2">
      <c r="A373" s="161">
        <v>482</v>
      </c>
      <c r="B373" s="162">
        <v>35</v>
      </c>
      <c r="C373" s="162">
        <v>20</v>
      </c>
      <c r="D373" s="162">
        <v>1</v>
      </c>
      <c r="E373" s="162">
        <v>5070</v>
      </c>
      <c r="F373" s="162">
        <v>3.5</v>
      </c>
      <c r="G373" s="162">
        <v>1</v>
      </c>
      <c r="H373" s="162">
        <v>0</v>
      </c>
      <c r="I373" s="163">
        <v>69</v>
      </c>
      <c r="J373" s="169">
        <v>0</v>
      </c>
    </row>
    <row r="374" spans="1:10" ht="20" x14ac:dyDescent="0.2">
      <c r="A374" s="161">
        <v>483</v>
      </c>
      <c r="B374" s="162">
        <v>32</v>
      </c>
      <c r="C374" s="162">
        <v>13</v>
      </c>
      <c r="D374" s="162">
        <v>3</v>
      </c>
      <c r="E374" s="162">
        <v>4670</v>
      </c>
      <c r="F374" s="162">
        <v>4.4000000000000004</v>
      </c>
      <c r="G374" s="162">
        <v>1</v>
      </c>
      <c r="H374" s="162">
        <v>1</v>
      </c>
      <c r="I374" s="163">
        <v>295</v>
      </c>
      <c r="J374" s="169">
        <v>0</v>
      </c>
    </row>
    <row r="375" spans="1:10" ht="20" x14ac:dyDescent="0.2">
      <c r="A375" s="161">
        <v>484</v>
      </c>
      <c r="B375" s="162">
        <v>45</v>
      </c>
      <c r="C375" s="162">
        <v>12</v>
      </c>
      <c r="D375" s="162">
        <v>1</v>
      </c>
      <c r="E375" s="162">
        <v>4890</v>
      </c>
      <c r="F375" s="162">
        <v>7.9</v>
      </c>
      <c r="G375" s="162">
        <v>0</v>
      </c>
      <c r="H375" s="162">
        <v>0</v>
      </c>
      <c r="I375" s="163">
        <v>386</v>
      </c>
      <c r="J375" s="169">
        <v>0</v>
      </c>
    </row>
    <row r="376" spans="1:10" ht="20" x14ac:dyDescent="0.2">
      <c r="A376" s="161">
        <v>485</v>
      </c>
      <c r="B376" s="162">
        <v>49</v>
      </c>
      <c r="C376" s="162">
        <v>13</v>
      </c>
      <c r="D376" s="162">
        <v>2</v>
      </c>
      <c r="E376" s="162">
        <v>5420</v>
      </c>
      <c r="F376" s="162">
        <v>4.2</v>
      </c>
      <c r="G376" s="162">
        <v>1</v>
      </c>
      <c r="H376" s="162">
        <v>0</v>
      </c>
      <c r="I376" s="163">
        <v>676</v>
      </c>
      <c r="J376" s="169">
        <v>0</v>
      </c>
    </row>
    <row r="377" spans="1:10" ht="20" x14ac:dyDescent="0.2">
      <c r="A377" s="161">
        <v>486</v>
      </c>
      <c r="B377" s="162">
        <v>53</v>
      </c>
      <c r="C377" s="162">
        <v>18</v>
      </c>
      <c r="D377" s="162">
        <v>1</v>
      </c>
      <c r="E377" s="162">
        <v>5720</v>
      </c>
      <c r="F377" s="162">
        <v>4.2</v>
      </c>
      <c r="G377" s="162">
        <v>0</v>
      </c>
      <c r="H377" s="162">
        <v>0</v>
      </c>
      <c r="I377" s="163">
        <v>400</v>
      </c>
      <c r="J377" s="169">
        <v>0</v>
      </c>
    </row>
    <row r="378" spans="1:10" ht="20" x14ac:dyDescent="0.2">
      <c r="A378" s="161">
        <v>487</v>
      </c>
      <c r="B378" s="162">
        <v>54</v>
      </c>
      <c r="C378" s="162">
        <v>30</v>
      </c>
      <c r="D378" s="162">
        <v>3</v>
      </c>
      <c r="E378" s="162">
        <v>10280</v>
      </c>
      <c r="F378" s="162">
        <v>3.7</v>
      </c>
      <c r="G378" s="162">
        <v>1</v>
      </c>
      <c r="H378" s="162">
        <v>1</v>
      </c>
      <c r="I378" s="163">
        <v>479</v>
      </c>
      <c r="J378" s="169">
        <v>0</v>
      </c>
    </row>
    <row r="379" spans="1:10" ht="20" x14ac:dyDescent="0.2">
      <c r="A379" s="161">
        <v>488</v>
      </c>
      <c r="B379" s="162">
        <v>29</v>
      </c>
      <c r="C379" s="162">
        <v>17</v>
      </c>
      <c r="D379" s="162">
        <v>2</v>
      </c>
      <c r="E379" s="162">
        <v>5760</v>
      </c>
      <c r="F379" s="162">
        <v>7</v>
      </c>
      <c r="G379" s="162">
        <v>1</v>
      </c>
      <c r="H379" s="162">
        <v>0</v>
      </c>
      <c r="I379" s="163">
        <v>655</v>
      </c>
      <c r="J379" s="169">
        <v>0</v>
      </c>
    </row>
    <row r="380" spans="1:10" ht="20" x14ac:dyDescent="0.2">
      <c r="A380" s="161">
        <v>490</v>
      </c>
      <c r="B380" s="162">
        <v>30</v>
      </c>
      <c r="C380" s="162">
        <v>16</v>
      </c>
      <c r="D380" s="162">
        <v>1</v>
      </c>
      <c r="E380" s="162">
        <v>5060</v>
      </c>
      <c r="F380" s="162">
        <v>5.8</v>
      </c>
      <c r="G380" s="162">
        <v>0</v>
      </c>
      <c r="H380" s="162">
        <v>1</v>
      </c>
      <c r="I380" s="163">
        <v>1020</v>
      </c>
      <c r="J380" s="169">
        <v>0</v>
      </c>
    </row>
    <row r="381" spans="1:10" ht="20" x14ac:dyDescent="0.2">
      <c r="A381" s="161">
        <v>491</v>
      </c>
      <c r="B381" s="162">
        <v>32</v>
      </c>
      <c r="C381" s="162">
        <v>22</v>
      </c>
      <c r="D381" s="162">
        <v>1</v>
      </c>
      <c r="E381" s="162">
        <v>5070</v>
      </c>
      <c r="F381" s="162">
        <v>0.5</v>
      </c>
      <c r="G381" s="162">
        <v>1</v>
      </c>
      <c r="H381" s="162">
        <v>0</v>
      </c>
      <c r="I381" s="163">
        <v>309</v>
      </c>
      <c r="J381" s="169">
        <v>0</v>
      </c>
    </row>
    <row r="382" spans="1:10" ht="20" x14ac:dyDescent="0.2">
      <c r="A382" s="161">
        <v>492</v>
      </c>
      <c r="B382" s="162">
        <v>58</v>
      </c>
      <c r="C382" s="162">
        <v>25</v>
      </c>
      <c r="D382" s="162">
        <v>1</v>
      </c>
      <c r="E382" s="162">
        <v>8980</v>
      </c>
      <c r="F382" s="162">
        <v>3.8</v>
      </c>
      <c r="G382" s="162">
        <v>1</v>
      </c>
      <c r="H382" s="162">
        <v>0</v>
      </c>
      <c r="I382" s="163">
        <v>1078</v>
      </c>
      <c r="J382" s="169">
        <v>0</v>
      </c>
    </row>
    <row r="383" spans="1:10" ht="20" x14ac:dyDescent="0.2">
      <c r="A383" s="161">
        <v>493</v>
      </c>
      <c r="B383" s="162">
        <v>38</v>
      </c>
      <c r="C383" s="162">
        <v>14</v>
      </c>
      <c r="D383" s="162">
        <v>1</v>
      </c>
      <c r="E383" s="162">
        <v>5190</v>
      </c>
      <c r="F383" s="162">
        <v>7.8</v>
      </c>
      <c r="G383" s="162">
        <v>1</v>
      </c>
      <c r="H383" s="162">
        <v>0</v>
      </c>
      <c r="I383" s="163">
        <v>333</v>
      </c>
      <c r="J383" s="169">
        <v>0</v>
      </c>
    </row>
    <row r="384" spans="1:10" ht="20" x14ac:dyDescent="0.2">
      <c r="A384" s="161">
        <v>494</v>
      </c>
      <c r="B384" s="162">
        <v>36</v>
      </c>
      <c r="C384" s="162">
        <v>20</v>
      </c>
      <c r="D384" s="162">
        <v>2</v>
      </c>
      <c r="E384" s="162">
        <v>5540</v>
      </c>
      <c r="F384" s="162">
        <v>6.4</v>
      </c>
      <c r="G384" s="162">
        <v>1</v>
      </c>
      <c r="H384" s="162">
        <v>1</v>
      </c>
      <c r="I384" s="163">
        <v>545</v>
      </c>
      <c r="J384" s="169">
        <v>0</v>
      </c>
    </row>
    <row r="385" spans="1:10" ht="20" x14ac:dyDescent="0.2">
      <c r="A385" s="161">
        <v>495</v>
      </c>
      <c r="B385" s="162">
        <v>38</v>
      </c>
      <c r="C385" s="162">
        <v>18</v>
      </c>
      <c r="D385" s="162">
        <v>1</v>
      </c>
      <c r="E385" s="162">
        <v>6070</v>
      </c>
      <c r="F385" s="162">
        <v>2.6</v>
      </c>
      <c r="G385" s="162">
        <v>0</v>
      </c>
      <c r="H385" s="162">
        <v>1</v>
      </c>
      <c r="I385" s="163">
        <v>281</v>
      </c>
      <c r="J385" s="169">
        <v>0</v>
      </c>
    </row>
    <row r="386" spans="1:10" ht="20" x14ac:dyDescent="0.2">
      <c r="A386" s="161">
        <v>497</v>
      </c>
      <c r="B386" s="162">
        <v>49</v>
      </c>
      <c r="C386" s="162">
        <v>30</v>
      </c>
      <c r="D386" s="162">
        <v>3</v>
      </c>
      <c r="E386" s="162">
        <v>13610</v>
      </c>
      <c r="F386" s="162">
        <v>8.1</v>
      </c>
      <c r="G386" s="162">
        <v>1</v>
      </c>
      <c r="H386" s="162">
        <v>1</v>
      </c>
      <c r="I386" s="163">
        <v>2690</v>
      </c>
      <c r="J386" s="169">
        <v>0</v>
      </c>
    </row>
    <row r="387" spans="1:10" ht="20" x14ac:dyDescent="0.2">
      <c r="A387" s="161">
        <v>498</v>
      </c>
      <c r="B387" s="162">
        <v>29</v>
      </c>
      <c r="C387" s="162">
        <v>13</v>
      </c>
      <c r="D387" s="162">
        <v>3</v>
      </c>
      <c r="E387" s="162">
        <v>5360</v>
      </c>
      <c r="F387" s="162">
        <v>4.9000000000000004</v>
      </c>
      <c r="G387" s="162">
        <v>1</v>
      </c>
      <c r="H387" s="162">
        <v>0</v>
      </c>
      <c r="I387" s="163">
        <v>212</v>
      </c>
      <c r="J387" s="169">
        <v>0</v>
      </c>
    </row>
    <row r="388" spans="1:10" ht="20" x14ac:dyDescent="0.2">
      <c r="A388" s="161">
        <v>500</v>
      </c>
      <c r="B388" s="162">
        <v>29</v>
      </c>
      <c r="C388" s="162">
        <v>18</v>
      </c>
      <c r="D388" s="162">
        <v>1</v>
      </c>
      <c r="E388" s="162">
        <v>5820</v>
      </c>
      <c r="F388" s="162">
        <v>8.1999999999999993</v>
      </c>
      <c r="G388" s="162">
        <v>1</v>
      </c>
      <c r="H388" s="162">
        <v>0</v>
      </c>
      <c r="I388" s="163">
        <v>158</v>
      </c>
      <c r="J388" s="169">
        <v>0</v>
      </c>
    </row>
    <row r="389" spans="1:10" ht="20" x14ac:dyDescent="0.2">
      <c r="A389" s="161">
        <v>501</v>
      </c>
      <c r="B389" s="162">
        <v>49</v>
      </c>
      <c r="C389" s="162">
        <v>36</v>
      </c>
      <c r="D389" s="162">
        <v>1</v>
      </c>
      <c r="E389" s="162">
        <v>15960.000000000002</v>
      </c>
      <c r="F389" s="162">
        <v>5.2</v>
      </c>
      <c r="G389" s="162">
        <v>1</v>
      </c>
      <c r="H389" s="162">
        <v>1</v>
      </c>
      <c r="I389" s="163">
        <v>323</v>
      </c>
      <c r="J389" s="169">
        <v>0</v>
      </c>
    </row>
    <row r="390" spans="1:10" ht="20" x14ac:dyDescent="0.2">
      <c r="A390" s="161">
        <v>504</v>
      </c>
      <c r="B390" s="162">
        <v>59</v>
      </c>
      <c r="C390" s="162">
        <v>21</v>
      </c>
      <c r="D390" s="162">
        <v>1</v>
      </c>
      <c r="E390" s="162">
        <v>5930</v>
      </c>
      <c r="F390" s="162">
        <v>7.9</v>
      </c>
      <c r="G390" s="162">
        <v>1</v>
      </c>
      <c r="H390" s="162">
        <v>0</v>
      </c>
      <c r="I390" s="163">
        <v>594</v>
      </c>
      <c r="J390" s="169">
        <v>0</v>
      </c>
    </row>
    <row r="391" spans="1:10" ht="20" x14ac:dyDescent="0.2">
      <c r="A391" s="161">
        <v>505</v>
      </c>
      <c r="B391" s="162">
        <v>47</v>
      </c>
      <c r="C391" s="162">
        <v>21</v>
      </c>
      <c r="D391" s="162">
        <v>1</v>
      </c>
      <c r="E391" s="162">
        <v>6470</v>
      </c>
      <c r="F391" s="162">
        <v>3.6</v>
      </c>
      <c r="G391" s="162">
        <v>0</v>
      </c>
      <c r="H391" s="162">
        <v>0</v>
      </c>
      <c r="I391" s="163">
        <v>786</v>
      </c>
      <c r="J391" s="169">
        <v>0</v>
      </c>
    </row>
    <row r="392" spans="1:10" ht="20" x14ac:dyDescent="0.2">
      <c r="A392" s="161">
        <v>506</v>
      </c>
      <c r="B392" s="162">
        <v>34</v>
      </c>
      <c r="C392" s="162">
        <v>19</v>
      </c>
      <c r="D392" s="162">
        <v>1</v>
      </c>
      <c r="E392" s="162">
        <v>6660</v>
      </c>
      <c r="F392" s="162">
        <v>8.1999999999999993</v>
      </c>
      <c r="G392" s="162">
        <v>1</v>
      </c>
      <c r="H392" s="162">
        <v>1</v>
      </c>
      <c r="I392" s="163">
        <v>1072</v>
      </c>
      <c r="J392" s="169">
        <v>0</v>
      </c>
    </row>
    <row r="393" spans="1:10" ht="20" x14ac:dyDescent="0.2">
      <c r="A393" s="161">
        <v>507</v>
      </c>
      <c r="B393" s="162">
        <v>39</v>
      </c>
      <c r="C393" s="162">
        <v>16</v>
      </c>
      <c r="D393" s="162">
        <v>1</v>
      </c>
      <c r="E393" s="162">
        <v>5780</v>
      </c>
      <c r="F393" s="162">
        <v>6.4</v>
      </c>
      <c r="G393" s="162">
        <v>1</v>
      </c>
      <c r="H393" s="162">
        <v>0</v>
      </c>
      <c r="I393" s="163">
        <v>1513</v>
      </c>
      <c r="J393" s="169">
        <v>0</v>
      </c>
    </row>
    <row r="394" spans="1:10" ht="20" x14ac:dyDescent="0.2">
      <c r="A394" s="161">
        <v>508</v>
      </c>
      <c r="B394" s="162">
        <v>48</v>
      </c>
      <c r="C394" s="162">
        <v>18</v>
      </c>
      <c r="D394" s="162">
        <v>1</v>
      </c>
      <c r="E394" s="162">
        <v>5290</v>
      </c>
      <c r="F394" s="162">
        <v>4.8</v>
      </c>
      <c r="G394" s="162">
        <v>1</v>
      </c>
      <c r="H394" s="162">
        <v>0</v>
      </c>
      <c r="I394" s="163">
        <v>237</v>
      </c>
      <c r="J394" s="169">
        <v>0</v>
      </c>
    </row>
    <row r="395" spans="1:10" ht="20" x14ac:dyDescent="0.2">
      <c r="A395" s="161">
        <v>510</v>
      </c>
      <c r="B395" s="162">
        <v>54</v>
      </c>
      <c r="C395" s="162">
        <v>33</v>
      </c>
      <c r="D395" s="162">
        <v>3</v>
      </c>
      <c r="E395" s="162">
        <v>16069.999999999998</v>
      </c>
      <c r="F395" s="162">
        <v>2.9</v>
      </c>
      <c r="G395" s="162">
        <v>1</v>
      </c>
      <c r="H395" s="162">
        <v>0</v>
      </c>
      <c r="I395" s="163">
        <v>925</v>
      </c>
      <c r="J395" s="169">
        <v>0</v>
      </c>
    </row>
    <row r="396" spans="1:10" ht="20" x14ac:dyDescent="0.2">
      <c r="A396" s="161">
        <v>511</v>
      </c>
      <c r="B396" s="162">
        <v>31</v>
      </c>
      <c r="C396" s="162">
        <v>23</v>
      </c>
      <c r="D396" s="162">
        <v>1</v>
      </c>
      <c r="E396" s="162">
        <v>5730</v>
      </c>
      <c r="F396" s="162">
        <v>4.7</v>
      </c>
      <c r="G396" s="162">
        <v>0</v>
      </c>
      <c r="H396" s="162">
        <v>1</v>
      </c>
      <c r="I396" s="163">
        <v>480</v>
      </c>
      <c r="J396" s="169">
        <v>0</v>
      </c>
    </row>
    <row r="397" spans="1:10" ht="20" x14ac:dyDescent="0.2">
      <c r="A397" s="161">
        <v>512</v>
      </c>
      <c r="B397" s="162">
        <v>37</v>
      </c>
      <c r="C397" s="162">
        <v>15</v>
      </c>
      <c r="D397" s="162">
        <v>5</v>
      </c>
      <c r="E397" s="162">
        <v>12880.000000000002</v>
      </c>
      <c r="F397" s="162">
        <v>6.5</v>
      </c>
      <c r="G397" s="162">
        <v>1</v>
      </c>
      <c r="H397" s="162">
        <v>0</v>
      </c>
      <c r="I397" s="163">
        <v>473</v>
      </c>
      <c r="J397" s="169">
        <v>0</v>
      </c>
    </row>
    <row r="398" spans="1:10" ht="20" x14ac:dyDescent="0.2">
      <c r="A398" s="161">
        <v>513</v>
      </c>
      <c r="B398" s="162">
        <v>36</v>
      </c>
      <c r="C398" s="162">
        <v>19</v>
      </c>
      <c r="D398" s="162">
        <v>1</v>
      </c>
      <c r="E398" s="162">
        <v>5620</v>
      </c>
      <c r="F398" s="162">
        <v>4.5999999999999996</v>
      </c>
      <c r="G398" s="162">
        <v>1</v>
      </c>
      <c r="H398" s="162">
        <v>1</v>
      </c>
      <c r="I398" s="163">
        <v>1358</v>
      </c>
      <c r="J398" s="169">
        <v>0</v>
      </c>
    </row>
    <row r="399" spans="1:10" ht="20" x14ac:dyDescent="0.2">
      <c r="A399" s="161">
        <v>514</v>
      </c>
      <c r="B399" s="162">
        <v>34</v>
      </c>
      <c r="C399" s="162">
        <v>22</v>
      </c>
      <c r="D399" s="162">
        <v>3</v>
      </c>
      <c r="E399" s="162">
        <v>10900</v>
      </c>
      <c r="F399" s="162">
        <v>0.2</v>
      </c>
      <c r="G399" s="162">
        <v>1</v>
      </c>
      <c r="H399" s="162">
        <v>1</v>
      </c>
      <c r="I399" s="163">
        <v>856</v>
      </c>
      <c r="J399" s="169">
        <v>0</v>
      </c>
    </row>
    <row r="400" spans="1:10" ht="20" x14ac:dyDescent="0.2">
      <c r="A400" s="161">
        <v>515</v>
      </c>
      <c r="B400" s="162">
        <v>43</v>
      </c>
      <c r="C400" s="162">
        <v>15</v>
      </c>
      <c r="D400" s="162">
        <v>2</v>
      </c>
      <c r="E400" s="162">
        <v>6640</v>
      </c>
      <c r="F400" s="162">
        <v>7.3</v>
      </c>
      <c r="G400" s="162">
        <v>1</v>
      </c>
      <c r="H400" s="162">
        <v>0</v>
      </c>
      <c r="I400" s="163">
        <v>221</v>
      </c>
      <c r="J400" s="169">
        <v>0</v>
      </c>
    </row>
    <row r="401" spans="1:10" ht="20" x14ac:dyDescent="0.2">
      <c r="A401" s="161">
        <v>516</v>
      </c>
      <c r="B401" s="162">
        <v>35</v>
      </c>
      <c r="C401" s="162">
        <v>18</v>
      </c>
      <c r="D401" s="162">
        <v>4</v>
      </c>
      <c r="E401" s="162">
        <v>4870</v>
      </c>
      <c r="F401" s="162">
        <v>4.2</v>
      </c>
      <c r="G401" s="162">
        <v>1</v>
      </c>
      <c r="H401" s="162">
        <v>0</v>
      </c>
      <c r="I401" s="163">
        <v>569</v>
      </c>
      <c r="J401" s="169">
        <v>0</v>
      </c>
    </row>
    <row r="402" spans="1:10" ht="20" x14ac:dyDescent="0.2">
      <c r="A402" s="161">
        <v>517</v>
      </c>
      <c r="B402" s="162">
        <v>55</v>
      </c>
      <c r="C402" s="162">
        <v>30</v>
      </c>
      <c r="D402" s="162">
        <v>1</v>
      </c>
      <c r="E402" s="162">
        <v>12840</v>
      </c>
      <c r="F402" s="162">
        <v>8.6999999999999993</v>
      </c>
      <c r="G402" s="162">
        <v>0</v>
      </c>
      <c r="H402" s="162">
        <v>1</v>
      </c>
      <c r="I402" s="163">
        <v>666</v>
      </c>
      <c r="J402" s="169">
        <v>0</v>
      </c>
    </row>
    <row r="403" spans="1:10" ht="20" x14ac:dyDescent="0.2">
      <c r="A403" s="161">
        <v>518</v>
      </c>
      <c r="B403" s="162">
        <v>41</v>
      </c>
      <c r="C403" s="162">
        <v>19</v>
      </c>
      <c r="D403" s="162">
        <v>1</v>
      </c>
      <c r="E403" s="162">
        <v>6260</v>
      </c>
      <c r="F403" s="162">
        <v>4.5</v>
      </c>
      <c r="G403" s="162">
        <v>0</v>
      </c>
      <c r="H403" s="162">
        <v>0</v>
      </c>
      <c r="I403" s="163">
        <v>296</v>
      </c>
      <c r="J403" s="169">
        <v>0</v>
      </c>
    </row>
    <row r="404" spans="1:10" ht="20" x14ac:dyDescent="0.2">
      <c r="A404" s="161">
        <v>519</v>
      </c>
      <c r="B404" s="162">
        <v>38</v>
      </c>
      <c r="C404" s="162">
        <v>19</v>
      </c>
      <c r="D404" s="162">
        <v>1</v>
      </c>
      <c r="E404" s="162">
        <v>5180</v>
      </c>
      <c r="F404" s="162">
        <v>8.1999999999999993</v>
      </c>
      <c r="G404" s="162">
        <v>0</v>
      </c>
      <c r="H404" s="162">
        <v>0</v>
      </c>
      <c r="I404" s="163">
        <v>311</v>
      </c>
      <c r="J404" s="169">
        <v>0</v>
      </c>
    </row>
    <row r="405" spans="1:10" ht="20" x14ac:dyDescent="0.2">
      <c r="A405" s="161">
        <v>520</v>
      </c>
      <c r="B405" s="162">
        <v>36</v>
      </c>
      <c r="C405" s="162">
        <v>20</v>
      </c>
      <c r="D405" s="162">
        <v>1</v>
      </c>
      <c r="E405" s="162">
        <v>5320</v>
      </c>
      <c r="F405" s="162">
        <v>1.2</v>
      </c>
      <c r="G405" s="162">
        <v>0</v>
      </c>
      <c r="H405" s="162">
        <v>0</v>
      </c>
      <c r="I405" s="163">
        <v>652</v>
      </c>
      <c r="J405" s="169">
        <v>0</v>
      </c>
    </row>
    <row r="406" spans="1:10" ht="20" x14ac:dyDescent="0.2">
      <c r="A406" s="161">
        <v>521</v>
      </c>
      <c r="B406" s="162">
        <v>50</v>
      </c>
      <c r="C406" s="162">
        <v>35</v>
      </c>
      <c r="D406" s="162">
        <v>1</v>
      </c>
      <c r="E406" s="162">
        <v>13020</v>
      </c>
      <c r="F406" s="162">
        <v>2.6</v>
      </c>
      <c r="G406" s="162">
        <v>1</v>
      </c>
      <c r="H406" s="162">
        <v>1</v>
      </c>
      <c r="I406" s="163">
        <v>910</v>
      </c>
      <c r="J406" s="169">
        <v>0</v>
      </c>
    </row>
    <row r="407" spans="1:10" ht="20" x14ac:dyDescent="0.2">
      <c r="A407" s="161">
        <v>522</v>
      </c>
      <c r="B407" s="162">
        <v>52</v>
      </c>
      <c r="C407" s="162">
        <v>22</v>
      </c>
      <c r="D407" s="162">
        <v>1</v>
      </c>
      <c r="E407" s="162">
        <v>6610</v>
      </c>
      <c r="F407" s="162">
        <v>5</v>
      </c>
      <c r="G407" s="162">
        <v>1</v>
      </c>
      <c r="H407" s="162">
        <v>0</v>
      </c>
      <c r="I407" s="163">
        <v>717</v>
      </c>
      <c r="J407" s="169">
        <v>0</v>
      </c>
    </row>
    <row r="408" spans="1:10" ht="20" x14ac:dyDescent="0.2">
      <c r="A408" s="161">
        <v>523</v>
      </c>
      <c r="B408" s="162">
        <v>44</v>
      </c>
      <c r="C408" s="162">
        <v>25</v>
      </c>
      <c r="D408" s="162">
        <v>3</v>
      </c>
      <c r="E408" s="162">
        <v>9580</v>
      </c>
      <c r="F408" s="162">
        <v>5.4</v>
      </c>
      <c r="G408" s="162">
        <v>1</v>
      </c>
      <c r="H408" s="162">
        <v>0</v>
      </c>
      <c r="I408" s="163">
        <v>297</v>
      </c>
      <c r="J408" s="169">
        <v>0</v>
      </c>
    </row>
    <row r="409" spans="1:10" ht="20" x14ac:dyDescent="0.2">
      <c r="A409" s="161">
        <v>525</v>
      </c>
      <c r="B409" s="162">
        <v>37</v>
      </c>
      <c r="C409" s="162">
        <v>14</v>
      </c>
      <c r="D409" s="162">
        <v>1</v>
      </c>
      <c r="E409" s="162">
        <v>4880</v>
      </c>
      <c r="F409" s="162">
        <v>7.2</v>
      </c>
      <c r="G409" s="162">
        <v>1</v>
      </c>
      <c r="H409" s="162">
        <v>0</v>
      </c>
      <c r="I409" s="163">
        <v>349</v>
      </c>
      <c r="J409" s="169">
        <v>0</v>
      </c>
    </row>
    <row r="410" spans="1:10" ht="20" x14ac:dyDescent="0.2">
      <c r="A410" s="161">
        <v>526</v>
      </c>
      <c r="B410" s="162">
        <v>36</v>
      </c>
      <c r="C410" s="162">
        <v>27</v>
      </c>
      <c r="D410" s="162">
        <v>1</v>
      </c>
      <c r="E410" s="162">
        <v>9730</v>
      </c>
      <c r="F410" s="162">
        <v>3</v>
      </c>
      <c r="G410" s="162">
        <v>1</v>
      </c>
      <c r="H410" s="162">
        <v>0</v>
      </c>
      <c r="I410" s="163">
        <v>179</v>
      </c>
      <c r="J410" s="169">
        <v>0</v>
      </c>
    </row>
    <row r="411" spans="1:10" ht="20" x14ac:dyDescent="0.2">
      <c r="A411" s="161">
        <v>529</v>
      </c>
      <c r="B411" s="162">
        <v>48</v>
      </c>
      <c r="C411" s="162">
        <v>14</v>
      </c>
      <c r="D411" s="162">
        <v>2</v>
      </c>
      <c r="E411" s="162">
        <v>9330</v>
      </c>
      <c r="F411" s="162">
        <v>6</v>
      </c>
      <c r="G411" s="162">
        <v>1</v>
      </c>
      <c r="H411" s="162">
        <v>0</v>
      </c>
      <c r="I411" s="163">
        <v>50</v>
      </c>
      <c r="J411" s="169">
        <v>0</v>
      </c>
    </row>
    <row r="412" spans="1:10" ht="20" x14ac:dyDescent="0.2">
      <c r="A412" s="161">
        <v>530</v>
      </c>
      <c r="B412" s="162">
        <v>31</v>
      </c>
      <c r="C412" s="162">
        <v>15</v>
      </c>
      <c r="D412" s="162">
        <v>4</v>
      </c>
      <c r="E412" s="162">
        <v>5780</v>
      </c>
      <c r="F412" s="162">
        <v>3.7</v>
      </c>
      <c r="G412" s="162">
        <v>0</v>
      </c>
      <c r="H412" s="162">
        <v>1</v>
      </c>
      <c r="I412" s="163">
        <v>730</v>
      </c>
      <c r="J412" s="169">
        <v>0</v>
      </c>
    </row>
    <row r="413" spans="1:10" ht="20" x14ac:dyDescent="0.2">
      <c r="A413" s="161">
        <v>531</v>
      </c>
      <c r="B413" s="162">
        <v>27</v>
      </c>
      <c r="C413" s="162">
        <v>13</v>
      </c>
      <c r="D413" s="162">
        <v>3</v>
      </c>
      <c r="E413" s="162">
        <v>5720</v>
      </c>
      <c r="F413" s="162">
        <v>5.2</v>
      </c>
      <c r="G413" s="162">
        <v>1</v>
      </c>
      <c r="H413" s="162">
        <v>0</v>
      </c>
      <c r="I413" s="163">
        <v>259</v>
      </c>
      <c r="J413" s="169">
        <v>0</v>
      </c>
    </row>
    <row r="414" spans="1:10" ht="20" x14ac:dyDescent="0.2">
      <c r="A414" s="161">
        <v>532</v>
      </c>
      <c r="B414" s="162">
        <v>54</v>
      </c>
      <c r="C414" s="162">
        <v>31</v>
      </c>
      <c r="D414" s="162">
        <v>4</v>
      </c>
      <c r="E414" s="162">
        <v>9910</v>
      </c>
      <c r="F414" s="162">
        <v>1.5</v>
      </c>
      <c r="G414" s="162">
        <v>1</v>
      </c>
      <c r="H414" s="162">
        <v>1</v>
      </c>
      <c r="I414" s="163">
        <v>1048</v>
      </c>
      <c r="J414" s="169">
        <v>0</v>
      </c>
    </row>
    <row r="415" spans="1:10" ht="20" x14ac:dyDescent="0.2">
      <c r="A415" s="161">
        <v>534</v>
      </c>
      <c r="B415" s="162">
        <v>33</v>
      </c>
      <c r="C415" s="162">
        <v>16</v>
      </c>
      <c r="D415" s="162">
        <v>2</v>
      </c>
      <c r="E415" s="162">
        <v>6550</v>
      </c>
      <c r="F415" s="162">
        <v>4</v>
      </c>
      <c r="G415" s="162">
        <v>1</v>
      </c>
      <c r="H415" s="162">
        <v>0</v>
      </c>
      <c r="I415" s="163">
        <v>159</v>
      </c>
      <c r="J415" s="169">
        <v>0</v>
      </c>
    </row>
    <row r="416" spans="1:10" ht="20" x14ac:dyDescent="0.2">
      <c r="A416" s="161">
        <v>535</v>
      </c>
      <c r="B416" s="162">
        <v>38</v>
      </c>
      <c r="C416" s="162">
        <v>15</v>
      </c>
      <c r="D416" s="162">
        <v>3</v>
      </c>
      <c r="E416" s="162">
        <v>4960</v>
      </c>
      <c r="F416" s="162">
        <v>4.3</v>
      </c>
      <c r="G416" s="162">
        <v>0</v>
      </c>
      <c r="H416" s="162">
        <v>1</v>
      </c>
      <c r="I416" s="163">
        <v>898</v>
      </c>
      <c r="J416" s="169">
        <v>0</v>
      </c>
    </row>
    <row r="417" spans="1:10" ht="20" x14ac:dyDescent="0.2">
      <c r="A417" s="161">
        <v>536</v>
      </c>
      <c r="B417" s="162">
        <v>40</v>
      </c>
      <c r="C417" s="162">
        <v>18</v>
      </c>
      <c r="D417" s="162">
        <v>1</v>
      </c>
      <c r="E417" s="162">
        <v>6330</v>
      </c>
      <c r="F417" s="162">
        <v>4.5</v>
      </c>
      <c r="G417" s="162">
        <v>1</v>
      </c>
      <c r="H417" s="162">
        <v>0</v>
      </c>
      <c r="I417" s="163">
        <v>192</v>
      </c>
      <c r="J417" s="169">
        <v>0</v>
      </c>
    </row>
    <row r="418" spans="1:10" ht="20" x14ac:dyDescent="0.2">
      <c r="A418" s="161">
        <v>538</v>
      </c>
      <c r="B418" s="162">
        <v>31</v>
      </c>
      <c r="C418" s="162">
        <v>12</v>
      </c>
      <c r="D418" s="162">
        <v>1</v>
      </c>
      <c r="E418" s="162">
        <v>5040</v>
      </c>
      <c r="F418" s="162">
        <v>7.7</v>
      </c>
      <c r="G418" s="162">
        <v>1</v>
      </c>
      <c r="H418" s="162">
        <v>1</v>
      </c>
      <c r="I418" s="163">
        <v>49</v>
      </c>
      <c r="J418" s="169">
        <v>0</v>
      </c>
    </row>
    <row r="419" spans="1:10" ht="20" x14ac:dyDescent="0.2">
      <c r="A419" s="161">
        <v>540</v>
      </c>
      <c r="B419" s="162">
        <v>27</v>
      </c>
      <c r="C419" s="162">
        <v>15</v>
      </c>
      <c r="D419" s="162">
        <v>3</v>
      </c>
      <c r="E419" s="162">
        <v>4840</v>
      </c>
      <c r="F419" s="162">
        <v>4.5999999999999996</v>
      </c>
      <c r="G419" s="162">
        <v>1</v>
      </c>
      <c r="H419" s="162">
        <v>0</v>
      </c>
      <c r="I419" s="163">
        <v>689</v>
      </c>
      <c r="J419" s="169">
        <v>0</v>
      </c>
    </row>
    <row r="420" spans="1:10" ht="20" x14ac:dyDescent="0.2">
      <c r="A420" s="161">
        <v>541</v>
      </c>
      <c r="B420" s="162">
        <v>42</v>
      </c>
      <c r="C420" s="162">
        <v>17</v>
      </c>
      <c r="D420" s="162">
        <v>1</v>
      </c>
      <c r="E420" s="162">
        <v>6360</v>
      </c>
      <c r="F420" s="162">
        <v>6.3</v>
      </c>
      <c r="G420" s="162">
        <v>1</v>
      </c>
      <c r="H420" s="162">
        <v>1</v>
      </c>
      <c r="I420" s="163">
        <v>678</v>
      </c>
      <c r="J420" s="169">
        <v>0</v>
      </c>
    </row>
    <row r="421" spans="1:10" ht="20" x14ac:dyDescent="0.2">
      <c r="A421" s="161">
        <v>543</v>
      </c>
      <c r="B421" s="162">
        <v>37</v>
      </c>
      <c r="C421" s="162">
        <v>20</v>
      </c>
      <c r="D421" s="162">
        <v>4</v>
      </c>
      <c r="E421" s="162">
        <v>4940</v>
      </c>
      <c r="F421" s="162">
        <v>2.8</v>
      </c>
      <c r="G421" s="162">
        <v>1</v>
      </c>
      <c r="H421" s="162">
        <v>0</v>
      </c>
      <c r="I421" s="163">
        <v>686</v>
      </c>
      <c r="J421" s="169">
        <v>0</v>
      </c>
    </row>
    <row r="422" spans="1:10" ht="20" x14ac:dyDescent="0.2">
      <c r="A422" s="161">
        <v>545</v>
      </c>
      <c r="B422" s="162">
        <v>50</v>
      </c>
      <c r="C422" s="162">
        <v>21</v>
      </c>
      <c r="D422" s="162">
        <v>2</v>
      </c>
      <c r="E422" s="162">
        <v>10250</v>
      </c>
      <c r="F422" s="162">
        <v>5.8</v>
      </c>
      <c r="G422" s="162">
        <v>0</v>
      </c>
      <c r="H422" s="162">
        <v>0</v>
      </c>
      <c r="I422" s="163">
        <v>371</v>
      </c>
      <c r="J422" s="169">
        <v>0</v>
      </c>
    </row>
    <row r="423" spans="1:10" ht="20" x14ac:dyDescent="0.2">
      <c r="A423" s="161">
        <v>546</v>
      </c>
      <c r="B423" s="162">
        <v>32</v>
      </c>
      <c r="C423" s="162">
        <v>15</v>
      </c>
      <c r="D423" s="162">
        <v>1</v>
      </c>
      <c r="E423" s="162">
        <v>5190</v>
      </c>
      <c r="F423" s="162">
        <v>4</v>
      </c>
      <c r="G423" s="162">
        <v>1</v>
      </c>
      <c r="H423" s="162">
        <v>0</v>
      </c>
      <c r="I423" s="163">
        <v>378</v>
      </c>
      <c r="J423" s="169">
        <v>0</v>
      </c>
    </row>
    <row r="424" spans="1:10" ht="20" x14ac:dyDescent="0.2">
      <c r="A424" s="161">
        <v>548</v>
      </c>
      <c r="B424" s="162">
        <v>34</v>
      </c>
      <c r="C424" s="162">
        <v>22</v>
      </c>
      <c r="D424" s="162">
        <v>2</v>
      </c>
      <c r="E424" s="162">
        <v>6950</v>
      </c>
      <c r="F424" s="162">
        <v>6.8</v>
      </c>
      <c r="G424" s="162">
        <v>0</v>
      </c>
      <c r="H424" s="162">
        <v>0</v>
      </c>
      <c r="I424" s="163">
        <v>180</v>
      </c>
      <c r="J424" s="169">
        <v>0</v>
      </c>
    </row>
    <row r="425" spans="1:10" ht="20" x14ac:dyDescent="0.2">
      <c r="A425" s="161">
        <v>549</v>
      </c>
      <c r="B425" s="162">
        <v>37</v>
      </c>
      <c r="C425" s="162">
        <v>30</v>
      </c>
      <c r="D425" s="162">
        <v>1</v>
      </c>
      <c r="E425" s="162">
        <v>6590</v>
      </c>
      <c r="F425" s="162">
        <v>5.6</v>
      </c>
      <c r="G425" s="162">
        <v>1</v>
      </c>
      <c r="H425" s="162">
        <v>1</v>
      </c>
      <c r="I425" s="163">
        <v>1242</v>
      </c>
      <c r="J425" s="169">
        <v>0</v>
      </c>
    </row>
    <row r="426" spans="1:10" ht="20" x14ac:dyDescent="0.2">
      <c r="A426" s="161">
        <v>550</v>
      </c>
      <c r="B426" s="162">
        <v>24</v>
      </c>
      <c r="C426" s="162">
        <v>13</v>
      </c>
      <c r="D426" s="162">
        <v>1</v>
      </c>
      <c r="E426" s="162">
        <v>4470</v>
      </c>
      <c r="F426" s="162">
        <v>2.1</v>
      </c>
      <c r="G426" s="162">
        <v>1</v>
      </c>
      <c r="H426" s="162">
        <v>1</v>
      </c>
      <c r="I426" s="163">
        <v>318</v>
      </c>
      <c r="J426" s="169">
        <v>0</v>
      </c>
    </row>
    <row r="427" spans="1:10" ht="20" x14ac:dyDescent="0.2">
      <c r="A427" s="161">
        <v>555</v>
      </c>
      <c r="B427" s="162">
        <v>35</v>
      </c>
      <c r="C427" s="162">
        <v>25</v>
      </c>
      <c r="D427" s="162">
        <v>1</v>
      </c>
      <c r="E427" s="162">
        <v>6650</v>
      </c>
      <c r="F427" s="162">
        <v>1.8</v>
      </c>
      <c r="G427" s="162">
        <v>1</v>
      </c>
      <c r="H427" s="162">
        <v>1</v>
      </c>
      <c r="I427" s="163">
        <v>739</v>
      </c>
      <c r="J427" s="169">
        <v>0</v>
      </c>
    </row>
    <row r="428" spans="1:10" ht="20" x14ac:dyDescent="0.2">
      <c r="A428" s="161">
        <v>557</v>
      </c>
      <c r="B428" s="162">
        <v>45</v>
      </c>
      <c r="C428" s="162">
        <v>24</v>
      </c>
      <c r="D428" s="162">
        <v>4</v>
      </c>
      <c r="E428" s="162">
        <v>6360</v>
      </c>
      <c r="F428" s="162">
        <v>8.5</v>
      </c>
      <c r="G428" s="162">
        <v>1</v>
      </c>
      <c r="H428" s="162">
        <v>1</v>
      </c>
      <c r="I428" s="163">
        <v>1000</v>
      </c>
      <c r="J428" s="169">
        <v>0</v>
      </c>
    </row>
    <row r="429" spans="1:10" ht="20" x14ac:dyDescent="0.2">
      <c r="A429" s="161">
        <v>558</v>
      </c>
      <c r="B429" s="162">
        <v>33</v>
      </c>
      <c r="C429" s="162">
        <v>17</v>
      </c>
      <c r="D429" s="162">
        <v>4</v>
      </c>
      <c r="E429" s="162">
        <v>5450</v>
      </c>
      <c r="F429" s="162">
        <v>7.4</v>
      </c>
      <c r="G429" s="162">
        <v>1</v>
      </c>
      <c r="H429" s="162">
        <v>0</v>
      </c>
      <c r="I429" s="163">
        <v>176</v>
      </c>
      <c r="J429" s="169">
        <v>0</v>
      </c>
    </row>
    <row r="430" spans="1:10" ht="20" x14ac:dyDescent="0.2">
      <c r="A430" s="161">
        <v>560</v>
      </c>
      <c r="B430" s="162">
        <v>35</v>
      </c>
      <c r="C430" s="162">
        <v>19</v>
      </c>
      <c r="D430" s="162">
        <v>2</v>
      </c>
      <c r="E430" s="162">
        <v>5380</v>
      </c>
      <c r="F430" s="162">
        <v>5.9</v>
      </c>
      <c r="G430" s="162">
        <v>1</v>
      </c>
      <c r="H430" s="162">
        <v>1</v>
      </c>
      <c r="I430" s="163">
        <v>213</v>
      </c>
      <c r="J430" s="169">
        <v>0</v>
      </c>
    </row>
    <row r="431" spans="1:10" ht="20" x14ac:dyDescent="0.2">
      <c r="A431" s="161">
        <v>561</v>
      </c>
      <c r="B431" s="162">
        <v>43</v>
      </c>
      <c r="C431" s="162">
        <v>26</v>
      </c>
      <c r="D431" s="162">
        <v>2</v>
      </c>
      <c r="E431" s="162">
        <v>10140</v>
      </c>
      <c r="F431" s="162">
        <v>3.4</v>
      </c>
      <c r="G431" s="162">
        <v>1</v>
      </c>
      <c r="H431" s="162">
        <v>0</v>
      </c>
      <c r="I431" s="163">
        <v>1632</v>
      </c>
      <c r="J431" s="169">
        <v>0</v>
      </c>
    </row>
    <row r="432" spans="1:10" ht="20" x14ac:dyDescent="0.2">
      <c r="A432" s="161">
        <v>562</v>
      </c>
      <c r="B432" s="162">
        <v>46</v>
      </c>
      <c r="C432" s="162">
        <v>36</v>
      </c>
      <c r="D432" s="162">
        <v>1</v>
      </c>
      <c r="E432" s="162">
        <v>13670</v>
      </c>
      <c r="F432" s="162">
        <v>7.2</v>
      </c>
      <c r="G432" s="162">
        <v>1</v>
      </c>
      <c r="H432" s="162">
        <v>1</v>
      </c>
      <c r="I432" s="163">
        <v>872</v>
      </c>
      <c r="J432" s="169">
        <v>0</v>
      </c>
    </row>
    <row r="433" spans="1:10" ht="20" x14ac:dyDescent="0.2">
      <c r="A433" s="161">
        <v>563</v>
      </c>
      <c r="B433" s="162">
        <v>29</v>
      </c>
      <c r="C433" s="162">
        <v>21</v>
      </c>
      <c r="D433" s="162">
        <v>1</v>
      </c>
      <c r="E433" s="162">
        <v>6150</v>
      </c>
      <c r="F433" s="162">
        <v>1.6</v>
      </c>
      <c r="G433" s="162">
        <v>1</v>
      </c>
      <c r="H433" s="162">
        <v>1</v>
      </c>
      <c r="I433" s="163">
        <v>1105</v>
      </c>
      <c r="J433" s="169">
        <v>0</v>
      </c>
    </row>
    <row r="434" spans="1:10" ht="20" x14ac:dyDescent="0.2">
      <c r="A434" s="161">
        <v>565</v>
      </c>
      <c r="B434" s="162">
        <v>30</v>
      </c>
      <c r="C434" s="162">
        <v>15</v>
      </c>
      <c r="D434" s="162">
        <v>2</v>
      </c>
      <c r="E434" s="162">
        <v>5580</v>
      </c>
      <c r="F434" s="162">
        <v>3.3</v>
      </c>
      <c r="G434" s="162">
        <v>1</v>
      </c>
      <c r="H434" s="162">
        <v>0</v>
      </c>
      <c r="I434" s="163">
        <v>504</v>
      </c>
      <c r="J434" s="169">
        <v>0</v>
      </c>
    </row>
    <row r="435" spans="1:10" ht="20" x14ac:dyDescent="0.2">
      <c r="A435" s="161">
        <v>567</v>
      </c>
      <c r="B435" s="162">
        <v>36</v>
      </c>
      <c r="C435" s="162">
        <v>19</v>
      </c>
      <c r="D435" s="162">
        <v>1</v>
      </c>
      <c r="E435" s="162">
        <v>5810</v>
      </c>
      <c r="F435" s="162">
        <v>1.2</v>
      </c>
      <c r="G435" s="162">
        <v>1</v>
      </c>
      <c r="H435" s="162">
        <v>0</v>
      </c>
      <c r="I435" s="163">
        <v>180</v>
      </c>
      <c r="J435" s="169">
        <v>0</v>
      </c>
    </row>
    <row r="436" spans="1:10" ht="20" x14ac:dyDescent="0.2">
      <c r="A436" s="161">
        <v>568</v>
      </c>
      <c r="B436" s="162">
        <v>29</v>
      </c>
      <c r="C436" s="162">
        <v>15</v>
      </c>
      <c r="D436" s="162">
        <v>3</v>
      </c>
      <c r="E436" s="162">
        <v>6670</v>
      </c>
      <c r="F436" s="162">
        <v>3.9</v>
      </c>
      <c r="G436" s="162">
        <v>0</v>
      </c>
      <c r="H436" s="162">
        <v>0</v>
      </c>
      <c r="I436" s="163">
        <v>707</v>
      </c>
      <c r="J436" s="169">
        <v>0</v>
      </c>
    </row>
    <row r="437" spans="1:10" ht="20" x14ac:dyDescent="0.2">
      <c r="A437" s="161">
        <v>569</v>
      </c>
      <c r="B437" s="162">
        <v>45</v>
      </c>
      <c r="C437" s="162">
        <v>32</v>
      </c>
      <c r="D437" s="162">
        <v>2</v>
      </c>
      <c r="E437" s="162">
        <v>11030</v>
      </c>
      <c r="F437" s="162">
        <v>5.9</v>
      </c>
      <c r="G437" s="162">
        <v>1</v>
      </c>
      <c r="H437" s="162">
        <v>0</v>
      </c>
      <c r="I437" s="163">
        <v>932</v>
      </c>
      <c r="J437" s="169">
        <v>0</v>
      </c>
    </row>
    <row r="438" spans="1:10" ht="20" x14ac:dyDescent="0.2">
      <c r="A438" s="161">
        <v>570</v>
      </c>
      <c r="B438" s="162">
        <v>30</v>
      </c>
      <c r="C438" s="162">
        <v>18</v>
      </c>
      <c r="D438" s="162">
        <v>3</v>
      </c>
      <c r="E438" s="162">
        <v>7090</v>
      </c>
      <c r="F438" s="162">
        <v>6</v>
      </c>
      <c r="G438" s="162">
        <v>1</v>
      </c>
      <c r="H438" s="162">
        <v>1</v>
      </c>
      <c r="I438" s="163">
        <v>738</v>
      </c>
      <c r="J438" s="169">
        <v>0</v>
      </c>
    </row>
    <row r="439" spans="1:10" ht="20" x14ac:dyDescent="0.2">
      <c r="A439" s="161">
        <v>571</v>
      </c>
      <c r="B439" s="162">
        <v>52</v>
      </c>
      <c r="C439" s="162">
        <v>17</v>
      </c>
      <c r="D439" s="162">
        <v>2</v>
      </c>
      <c r="E439" s="162">
        <v>6490</v>
      </c>
      <c r="F439" s="162">
        <v>4.2</v>
      </c>
      <c r="G439" s="162">
        <v>1</v>
      </c>
      <c r="H439" s="162">
        <v>0</v>
      </c>
      <c r="I439" s="163">
        <v>404</v>
      </c>
      <c r="J439" s="169">
        <v>0</v>
      </c>
    </row>
    <row r="440" spans="1:10" ht="20" x14ac:dyDescent="0.2">
      <c r="A440" s="161">
        <v>572</v>
      </c>
      <c r="B440" s="162">
        <v>45</v>
      </c>
      <c r="C440" s="162">
        <v>26</v>
      </c>
      <c r="D440" s="162">
        <v>2</v>
      </c>
      <c r="E440" s="162">
        <v>13850</v>
      </c>
      <c r="F440" s="162">
        <v>2.8</v>
      </c>
      <c r="G440" s="162">
        <v>0</v>
      </c>
      <c r="H440" s="162">
        <v>0</v>
      </c>
      <c r="I440" s="163">
        <v>342</v>
      </c>
      <c r="J440" s="169">
        <v>0</v>
      </c>
    </row>
    <row r="441" spans="1:10" ht="20" x14ac:dyDescent="0.2">
      <c r="A441" s="161">
        <v>574</v>
      </c>
      <c r="B441" s="162">
        <v>57</v>
      </c>
      <c r="C441" s="162">
        <v>42</v>
      </c>
      <c r="D441" s="162">
        <v>2</v>
      </c>
      <c r="E441" s="162">
        <v>17810</v>
      </c>
      <c r="F441" s="162">
        <v>6.2</v>
      </c>
      <c r="G441" s="162">
        <v>1</v>
      </c>
      <c r="H441" s="162">
        <v>0</v>
      </c>
      <c r="I441" s="163">
        <v>803</v>
      </c>
      <c r="J441" s="169">
        <v>0</v>
      </c>
    </row>
    <row r="442" spans="1:10" ht="20" x14ac:dyDescent="0.2">
      <c r="A442" s="161">
        <v>575</v>
      </c>
      <c r="B442" s="162">
        <v>46</v>
      </c>
      <c r="C442" s="162">
        <v>20</v>
      </c>
      <c r="D442" s="162">
        <v>1</v>
      </c>
      <c r="E442" s="162">
        <v>6680</v>
      </c>
      <c r="F442" s="162">
        <v>6</v>
      </c>
      <c r="G442" s="162">
        <v>1</v>
      </c>
      <c r="H442" s="162">
        <v>0</v>
      </c>
      <c r="I442" s="163">
        <v>446</v>
      </c>
      <c r="J442" s="169">
        <v>0</v>
      </c>
    </row>
    <row r="443" spans="1:10" ht="20" x14ac:dyDescent="0.2">
      <c r="A443" s="161">
        <v>576</v>
      </c>
      <c r="B443" s="162">
        <v>35</v>
      </c>
      <c r="C443" s="162">
        <v>22</v>
      </c>
      <c r="D443" s="162">
        <v>2</v>
      </c>
      <c r="E443" s="162">
        <v>6190</v>
      </c>
      <c r="F443" s="162">
        <v>7.2</v>
      </c>
      <c r="G443" s="162">
        <v>0</v>
      </c>
      <c r="H443" s="162">
        <v>1</v>
      </c>
      <c r="I443" s="163">
        <v>378</v>
      </c>
      <c r="J443" s="169">
        <v>0</v>
      </c>
    </row>
    <row r="444" spans="1:10" ht="20" x14ac:dyDescent="0.2">
      <c r="A444" s="161">
        <v>578</v>
      </c>
      <c r="B444" s="162">
        <v>42</v>
      </c>
      <c r="C444" s="162">
        <v>16</v>
      </c>
      <c r="D444" s="162">
        <v>1</v>
      </c>
      <c r="E444" s="162">
        <v>5390</v>
      </c>
      <c r="F444" s="162">
        <v>5</v>
      </c>
      <c r="G444" s="162">
        <v>1</v>
      </c>
      <c r="H444" s="162">
        <v>0</v>
      </c>
      <c r="I444" s="163">
        <v>533</v>
      </c>
      <c r="J444" s="169">
        <v>0</v>
      </c>
    </row>
    <row r="445" spans="1:10" ht="20" x14ac:dyDescent="0.2">
      <c r="A445" s="161">
        <v>579</v>
      </c>
      <c r="B445" s="162">
        <v>52</v>
      </c>
      <c r="C445" s="162">
        <v>23</v>
      </c>
      <c r="D445" s="162">
        <v>2</v>
      </c>
      <c r="E445" s="162">
        <v>8630</v>
      </c>
      <c r="F445" s="162">
        <v>5.3</v>
      </c>
      <c r="G445" s="162">
        <v>1</v>
      </c>
      <c r="H445" s="162">
        <v>1</v>
      </c>
      <c r="I445" s="163">
        <v>593</v>
      </c>
      <c r="J445" s="169">
        <v>0</v>
      </c>
    </row>
    <row r="446" spans="1:10" ht="20" x14ac:dyDescent="0.2">
      <c r="A446" s="161">
        <v>580</v>
      </c>
      <c r="B446" s="162">
        <v>42</v>
      </c>
      <c r="C446" s="162">
        <v>29</v>
      </c>
      <c r="D446" s="162">
        <v>3</v>
      </c>
      <c r="E446" s="162">
        <v>21390</v>
      </c>
      <c r="F446" s="162">
        <v>5</v>
      </c>
      <c r="G446" s="162">
        <v>0</v>
      </c>
      <c r="H446" s="162">
        <v>1</v>
      </c>
      <c r="I446" s="163">
        <v>1345</v>
      </c>
      <c r="J446" s="169">
        <v>0</v>
      </c>
    </row>
    <row r="447" spans="1:10" ht="20" x14ac:dyDescent="0.2">
      <c r="A447" s="161">
        <v>581</v>
      </c>
      <c r="B447" s="162">
        <v>48</v>
      </c>
      <c r="C447" s="162">
        <v>25</v>
      </c>
      <c r="D447" s="162">
        <v>4</v>
      </c>
      <c r="E447" s="162">
        <v>17520</v>
      </c>
      <c r="F447" s="162">
        <v>3.8</v>
      </c>
      <c r="G447" s="162">
        <v>1</v>
      </c>
      <c r="H447" s="162">
        <v>1</v>
      </c>
      <c r="I447" s="163">
        <v>388</v>
      </c>
      <c r="J447" s="169">
        <v>0</v>
      </c>
    </row>
    <row r="448" spans="1:10" ht="20" x14ac:dyDescent="0.2">
      <c r="A448" s="161">
        <v>583</v>
      </c>
      <c r="B448" s="162">
        <v>44</v>
      </c>
      <c r="C448" s="162">
        <v>19</v>
      </c>
      <c r="D448" s="162">
        <v>4</v>
      </c>
      <c r="E448" s="162">
        <v>8470</v>
      </c>
      <c r="F448" s="162">
        <v>3</v>
      </c>
      <c r="G448" s="162">
        <v>1</v>
      </c>
      <c r="H448" s="162">
        <v>0</v>
      </c>
      <c r="I448" s="163">
        <v>379</v>
      </c>
      <c r="J448" s="169">
        <v>0</v>
      </c>
    </row>
    <row r="449" spans="1:10" ht="20" x14ac:dyDescent="0.2">
      <c r="A449" s="161">
        <v>584</v>
      </c>
      <c r="B449" s="162">
        <v>34</v>
      </c>
      <c r="C449" s="162">
        <v>24</v>
      </c>
      <c r="D449" s="162">
        <v>2</v>
      </c>
      <c r="E449" s="162">
        <v>5420</v>
      </c>
      <c r="F449" s="162">
        <v>3.8</v>
      </c>
      <c r="G449" s="162">
        <v>0</v>
      </c>
      <c r="H449" s="162">
        <v>1</v>
      </c>
      <c r="I449" s="163">
        <v>691</v>
      </c>
      <c r="J449" s="169">
        <v>0</v>
      </c>
    </row>
    <row r="450" spans="1:10" ht="20" x14ac:dyDescent="0.2">
      <c r="A450" s="161">
        <v>585</v>
      </c>
      <c r="B450" s="162">
        <v>31</v>
      </c>
      <c r="C450" s="162">
        <v>17</v>
      </c>
      <c r="D450" s="162">
        <v>2</v>
      </c>
      <c r="E450" s="162">
        <v>5440</v>
      </c>
      <c r="F450" s="162">
        <v>1</v>
      </c>
      <c r="G450" s="162">
        <v>1</v>
      </c>
      <c r="H450" s="162">
        <v>0</v>
      </c>
      <c r="I450" s="163">
        <v>330</v>
      </c>
      <c r="J450" s="169">
        <v>0</v>
      </c>
    </row>
    <row r="451" spans="1:10" ht="20" x14ac:dyDescent="0.2">
      <c r="A451" s="161">
        <v>586</v>
      </c>
      <c r="B451" s="162">
        <v>33</v>
      </c>
      <c r="C451" s="162">
        <v>23</v>
      </c>
      <c r="D451" s="162">
        <v>2</v>
      </c>
      <c r="E451" s="162">
        <v>6450</v>
      </c>
      <c r="F451" s="162">
        <v>4.2</v>
      </c>
      <c r="G451" s="162">
        <v>0</v>
      </c>
      <c r="H451" s="162">
        <v>0</v>
      </c>
      <c r="I451" s="163">
        <v>696</v>
      </c>
      <c r="J451" s="169">
        <v>0</v>
      </c>
    </row>
    <row r="452" spans="1:10" ht="20" x14ac:dyDescent="0.2">
      <c r="A452" s="161">
        <v>587</v>
      </c>
      <c r="B452" s="162">
        <v>58</v>
      </c>
      <c r="C452" s="162">
        <v>32</v>
      </c>
      <c r="D452" s="162">
        <v>2</v>
      </c>
      <c r="E452" s="162">
        <v>28530</v>
      </c>
      <c r="F452" s="162">
        <v>2</v>
      </c>
      <c r="G452" s="162">
        <v>1</v>
      </c>
      <c r="H452" s="162">
        <v>0</v>
      </c>
      <c r="I452" s="163">
        <v>456</v>
      </c>
      <c r="J452" s="169">
        <v>0</v>
      </c>
    </row>
    <row r="453" spans="1:10" ht="20" x14ac:dyDescent="0.2">
      <c r="A453" s="161">
        <v>588</v>
      </c>
      <c r="B453" s="162">
        <v>43</v>
      </c>
      <c r="C453" s="162">
        <v>24</v>
      </c>
      <c r="D453" s="162">
        <v>1</v>
      </c>
      <c r="E453" s="162">
        <v>7070</v>
      </c>
      <c r="F453" s="162">
        <v>3.1</v>
      </c>
      <c r="G453" s="162">
        <v>1</v>
      </c>
      <c r="H453" s="162">
        <v>0</v>
      </c>
      <c r="I453" s="163">
        <v>197</v>
      </c>
      <c r="J453" s="169">
        <v>0</v>
      </c>
    </row>
    <row r="454" spans="1:10" ht="20" x14ac:dyDescent="0.2">
      <c r="A454" s="161">
        <v>589</v>
      </c>
      <c r="B454" s="162">
        <v>34</v>
      </c>
      <c r="C454" s="162">
        <v>21</v>
      </c>
      <c r="D454" s="162">
        <v>2</v>
      </c>
      <c r="E454" s="162">
        <v>7250</v>
      </c>
      <c r="F454" s="162">
        <v>6.4</v>
      </c>
      <c r="G454" s="162">
        <v>1</v>
      </c>
      <c r="H454" s="162">
        <v>0</v>
      </c>
      <c r="I454" s="163">
        <v>440</v>
      </c>
      <c r="J454" s="169">
        <v>0</v>
      </c>
    </row>
    <row r="455" spans="1:10" ht="20" x14ac:dyDescent="0.2">
      <c r="A455" s="161">
        <v>590</v>
      </c>
      <c r="B455" s="162">
        <v>35</v>
      </c>
      <c r="C455" s="162">
        <v>20</v>
      </c>
      <c r="D455" s="162">
        <v>1</v>
      </c>
      <c r="E455" s="162">
        <v>5750</v>
      </c>
      <c r="F455" s="162">
        <v>4.3</v>
      </c>
      <c r="G455" s="162">
        <v>1</v>
      </c>
      <c r="H455" s="162">
        <v>0</v>
      </c>
      <c r="I455" s="163">
        <v>1033</v>
      </c>
      <c r="J455" s="169">
        <v>0</v>
      </c>
    </row>
    <row r="456" spans="1:10" ht="20" x14ac:dyDescent="0.2">
      <c r="A456" s="161">
        <v>592</v>
      </c>
      <c r="B456" s="162">
        <v>39</v>
      </c>
      <c r="C456" s="162">
        <v>32</v>
      </c>
      <c r="D456" s="162">
        <v>1</v>
      </c>
      <c r="E456" s="162">
        <v>10560</v>
      </c>
      <c r="F456" s="162">
        <v>6.7</v>
      </c>
      <c r="G456" s="162">
        <v>1</v>
      </c>
      <c r="H456" s="162">
        <v>0</v>
      </c>
      <c r="I456" s="163">
        <v>982</v>
      </c>
      <c r="J456" s="169">
        <v>0</v>
      </c>
    </row>
    <row r="457" spans="1:10" ht="20" x14ac:dyDescent="0.2">
      <c r="A457" s="161">
        <v>593</v>
      </c>
      <c r="B457" s="162">
        <v>42</v>
      </c>
      <c r="C457" s="162">
        <v>15</v>
      </c>
      <c r="D457" s="162">
        <v>1</v>
      </c>
      <c r="E457" s="162">
        <v>5510</v>
      </c>
      <c r="F457" s="162">
        <v>0.4</v>
      </c>
      <c r="G457" s="162">
        <v>1</v>
      </c>
      <c r="H457" s="162">
        <v>0</v>
      </c>
      <c r="I457" s="163">
        <v>198</v>
      </c>
      <c r="J457" s="169">
        <v>0</v>
      </c>
    </row>
    <row r="458" spans="1:10" ht="20" x14ac:dyDescent="0.2">
      <c r="A458" s="161">
        <v>595</v>
      </c>
      <c r="B458" s="162">
        <v>40</v>
      </c>
      <c r="C458" s="162">
        <v>30</v>
      </c>
      <c r="D458" s="162">
        <v>2</v>
      </c>
      <c r="E458" s="162">
        <v>7480</v>
      </c>
      <c r="F458" s="162">
        <v>6.4</v>
      </c>
      <c r="G458" s="162">
        <v>1</v>
      </c>
      <c r="H458" s="162">
        <v>1</v>
      </c>
      <c r="I458" s="163">
        <v>584</v>
      </c>
      <c r="J458" s="169">
        <v>0</v>
      </c>
    </row>
    <row r="459" spans="1:10" ht="20" x14ac:dyDescent="0.2">
      <c r="A459" s="161">
        <v>596</v>
      </c>
      <c r="B459" s="162">
        <v>53</v>
      </c>
      <c r="C459" s="162">
        <v>37</v>
      </c>
      <c r="D459" s="162">
        <v>1</v>
      </c>
      <c r="E459" s="162">
        <v>16530</v>
      </c>
      <c r="F459" s="162">
        <v>5.7</v>
      </c>
      <c r="G459" s="162">
        <v>0</v>
      </c>
      <c r="H459" s="162">
        <v>1</v>
      </c>
      <c r="I459" s="163">
        <v>1469</v>
      </c>
      <c r="J459" s="169">
        <v>0</v>
      </c>
    </row>
    <row r="460" spans="1:10" ht="20" x14ac:dyDescent="0.2">
      <c r="A460" s="161">
        <v>597</v>
      </c>
      <c r="B460" s="162">
        <v>37</v>
      </c>
      <c r="C460" s="162">
        <v>28</v>
      </c>
      <c r="D460" s="162">
        <v>1</v>
      </c>
      <c r="E460" s="162">
        <v>11290</v>
      </c>
      <c r="F460" s="162">
        <v>6.9</v>
      </c>
      <c r="G460" s="162">
        <v>1</v>
      </c>
      <c r="H460" s="162">
        <v>0</v>
      </c>
      <c r="I460" s="163">
        <v>220</v>
      </c>
      <c r="J460" s="169">
        <v>0</v>
      </c>
    </row>
    <row r="461" spans="1:10" ht="20" x14ac:dyDescent="0.2">
      <c r="A461" s="161">
        <v>600</v>
      </c>
      <c r="B461" s="162">
        <v>58</v>
      </c>
      <c r="C461" s="162">
        <v>32</v>
      </c>
      <c r="D461" s="162">
        <v>1</v>
      </c>
      <c r="E461" s="162">
        <v>8580</v>
      </c>
      <c r="F461" s="162">
        <v>5.5</v>
      </c>
      <c r="G461" s="162">
        <v>1</v>
      </c>
      <c r="H461" s="162">
        <v>0</v>
      </c>
      <c r="I461" s="163">
        <v>710</v>
      </c>
      <c r="J461" s="169">
        <v>0</v>
      </c>
    </row>
    <row r="462" spans="1:10" ht="20" x14ac:dyDescent="0.2">
      <c r="A462" s="161">
        <v>603</v>
      </c>
      <c r="B462" s="162">
        <v>50</v>
      </c>
      <c r="C462" s="162">
        <v>41</v>
      </c>
      <c r="D462" s="162">
        <v>1</v>
      </c>
      <c r="E462" s="162">
        <v>17380</v>
      </c>
      <c r="F462" s="162">
        <v>5.4</v>
      </c>
      <c r="G462" s="162">
        <v>0</v>
      </c>
      <c r="H462" s="162">
        <v>0</v>
      </c>
      <c r="I462" s="163">
        <v>1927</v>
      </c>
      <c r="J462" s="169">
        <v>0</v>
      </c>
    </row>
    <row r="463" spans="1:10" ht="20" x14ac:dyDescent="0.2">
      <c r="A463" s="161">
        <v>604</v>
      </c>
      <c r="B463" s="162">
        <v>29</v>
      </c>
      <c r="C463" s="162">
        <v>13</v>
      </c>
      <c r="D463" s="162">
        <v>4</v>
      </c>
      <c r="E463" s="162">
        <v>5600</v>
      </c>
      <c r="F463" s="162">
        <v>6.2</v>
      </c>
      <c r="G463" s="162">
        <v>0</v>
      </c>
      <c r="H463" s="162">
        <v>1</v>
      </c>
      <c r="I463" s="163">
        <v>588</v>
      </c>
      <c r="J463" s="169">
        <v>0</v>
      </c>
    </row>
    <row r="464" spans="1:10" ht="20" x14ac:dyDescent="0.2">
      <c r="A464" s="161">
        <v>605</v>
      </c>
      <c r="B464" s="162">
        <v>39</v>
      </c>
      <c r="C464" s="162">
        <v>31</v>
      </c>
      <c r="D464" s="162">
        <v>1</v>
      </c>
      <c r="E464" s="162">
        <v>6590</v>
      </c>
      <c r="F464" s="162">
        <v>3.2</v>
      </c>
      <c r="G464" s="162">
        <v>1</v>
      </c>
      <c r="H464" s="162">
        <v>0</v>
      </c>
      <c r="I464" s="163">
        <v>1173</v>
      </c>
      <c r="J464" s="169">
        <v>0</v>
      </c>
    </row>
    <row r="465" spans="1:10" ht="20" x14ac:dyDescent="0.2">
      <c r="A465" s="161">
        <v>607</v>
      </c>
      <c r="B465" s="162">
        <v>29</v>
      </c>
      <c r="C465" s="162">
        <v>13</v>
      </c>
      <c r="D465" s="162">
        <v>4</v>
      </c>
      <c r="E465" s="162">
        <v>8950</v>
      </c>
      <c r="F465" s="162">
        <v>3.8</v>
      </c>
      <c r="G465" s="162">
        <v>1</v>
      </c>
      <c r="H465" s="162">
        <v>1</v>
      </c>
      <c r="I465" s="163">
        <v>309</v>
      </c>
      <c r="J465" s="169">
        <v>0</v>
      </c>
    </row>
    <row r="466" spans="1:10" ht="20" x14ac:dyDescent="0.2">
      <c r="A466" s="161">
        <v>608</v>
      </c>
      <c r="B466" s="162">
        <v>28</v>
      </c>
      <c r="C466" s="162">
        <v>17</v>
      </c>
      <c r="D466" s="162">
        <v>2</v>
      </c>
      <c r="E466" s="162">
        <v>8450</v>
      </c>
      <c r="F466" s="162">
        <v>9.8000000000000007</v>
      </c>
      <c r="G466" s="162">
        <v>1</v>
      </c>
      <c r="H466" s="162">
        <v>0</v>
      </c>
      <c r="I466" s="163">
        <v>424</v>
      </c>
      <c r="J466" s="169">
        <v>0</v>
      </c>
    </row>
    <row r="467" spans="1:10" ht="20" x14ac:dyDescent="0.2">
      <c r="A467" s="161">
        <v>610</v>
      </c>
      <c r="B467" s="162">
        <v>52</v>
      </c>
      <c r="C467" s="162">
        <v>18</v>
      </c>
      <c r="D467" s="162">
        <v>1</v>
      </c>
      <c r="E467" s="162">
        <v>7150</v>
      </c>
      <c r="F467" s="162">
        <v>9.3000000000000007</v>
      </c>
      <c r="G467" s="162">
        <v>0</v>
      </c>
      <c r="H467" s="162">
        <v>1</v>
      </c>
      <c r="I467" s="163">
        <v>376</v>
      </c>
      <c r="J467" s="169">
        <v>0</v>
      </c>
    </row>
    <row r="468" spans="1:10" ht="20" x14ac:dyDescent="0.2">
      <c r="A468" s="161">
        <v>611</v>
      </c>
      <c r="B468" s="162">
        <v>35</v>
      </c>
      <c r="C468" s="162">
        <v>13</v>
      </c>
      <c r="D468" s="162">
        <v>3</v>
      </c>
      <c r="E468" s="162">
        <v>5370</v>
      </c>
      <c r="F468" s="162">
        <v>4.2</v>
      </c>
      <c r="G468" s="162">
        <v>0</v>
      </c>
      <c r="H468" s="162">
        <v>0</v>
      </c>
      <c r="I468" s="163">
        <v>463</v>
      </c>
      <c r="J468" s="169">
        <v>0</v>
      </c>
    </row>
    <row r="469" spans="1:10" ht="20" x14ac:dyDescent="0.2">
      <c r="A469" s="161">
        <v>613</v>
      </c>
      <c r="B469" s="162">
        <v>54</v>
      </c>
      <c r="C469" s="162">
        <v>33</v>
      </c>
      <c r="D469" s="162">
        <v>4</v>
      </c>
      <c r="E469" s="162">
        <v>26080</v>
      </c>
      <c r="F469" s="162">
        <v>3</v>
      </c>
      <c r="G469" s="162">
        <v>1</v>
      </c>
      <c r="H469" s="162">
        <v>0</v>
      </c>
      <c r="I469" s="163">
        <v>3236</v>
      </c>
      <c r="J469" s="169">
        <v>0</v>
      </c>
    </row>
    <row r="470" spans="1:10" ht="20" x14ac:dyDescent="0.2">
      <c r="A470" s="161">
        <v>614</v>
      </c>
      <c r="B470" s="162">
        <v>53</v>
      </c>
      <c r="C470" s="162">
        <v>40</v>
      </c>
      <c r="D470" s="162">
        <v>1</v>
      </c>
      <c r="E470" s="162">
        <v>19420</v>
      </c>
      <c r="F470" s="162">
        <v>4.3</v>
      </c>
      <c r="G470" s="162">
        <v>1</v>
      </c>
      <c r="H470" s="162">
        <v>0</v>
      </c>
      <c r="I470" s="163">
        <v>1254</v>
      </c>
      <c r="J470" s="169">
        <v>0</v>
      </c>
    </row>
    <row r="471" spans="1:10" ht="20" x14ac:dyDescent="0.2">
      <c r="A471" s="161">
        <v>615</v>
      </c>
      <c r="B471" s="162">
        <v>26</v>
      </c>
      <c r="C471" s="162">
        <v>12</v>
      </c>
      <c r="D471" s="162">
        <v>4</v>
      </c>
      <c r="E471" s="162">
        <v>4770</v>
      </c>
      <c r="F471" s="162">
        <v>2.4</v>
      </c>
      <c r="G471" s="162">
        <v>0</v>
      </c>
      <c r="H471" s="162">
        <v>0</v>
      </c>
      <c r="I471" s="163">
        <v>134</v>
      </c>
      <c r="J471" s="169">
        <v>0</v>
      </c>
    </row>
    <row r="472" spans="1:10" ht="20" x14ac:dyDescent="0.2">
      <c r="A472" s="161">
        <v>618</v>
      </c>
      <c r="B472" s="162">
        <v>43</v>
      </c>
      <c r="C472" s="162">
        <v>20</v>
      </c>
      <c r="D472" s="162">
        <v>1</v>
      </c>
      <c r="E472" s="162">
        <v>5570</v>
      </c>
      <c r="F472" s="162">
        <v>3.6</v>
      </c>
      <c r="G472" s="162">
        <v>1</v>
      </c>
      <c r="H472" s="162">
        <v>1</v>
      </c>
      <c r="I472" s="163">
        <v>257</v>
      </c>
      <c r="J472" s="169">
        <v>0</v>
      </c>
    </row>
    <row r="473" spans="1:10" ht="20" x14ac:dyDescent="0.2">
      <c r="A473" s="161">
        <v>619</v>
      </c>
      <c r="B473" s="162">
        <v>49</v>
      </c>
      <c r="C473" s="162">
        <v>28</v>
      </c>
      <c r="D473" s="162">
        <v>3</v>
      </c>
      <c r="E473" s="162">
        <v>8370</v>
      </c>
      <c r="F473" s="162">
        <v>4.5</v>
      </c>
      <c r="G473" s="162">
        <v>0</v>
      </c>
      <c r="H473" s="162">
        <v>1</v>
      </c>
      <c r="I473" s="163">
        <v>697</v>
      </c>
      <c r="J473" s="169">
        <v>0</v>
      </c>
    </row>
    <row r="474" spans="1:10" ht="20" x14ac:dyDescent="0.2">
      <c r="A474" s="161">
        <v>620</v>
      </c>
      <c r="B474" s="162">
        <v>49</v>
      </c>
      <c r="C474" s="162">
        <v>35</v>
      </c>
      <c r="D474" s="162">
        <v>1</v>
      </c>
      <c r="E474" s="162">
        <v>8360</v>
      </c>
      <c r="F474" s="162">
        <v>4.7</v>
      </c>
      <c r="G474" s="162">
        <v>0</v>
      </c>
      <c r="H474" s="162">
        <v>1</v>
      </c>
      <c r="I474" s="163">
        <v>363</v>
      </c>
      <c r="J474" s="169">
        <v>0</v>
      </c>
    </row>
    <row r="475" spans="1:10" ht="20" x14ac:dyDescent="0.2">
      <c r="A475" s="161">
        <v>621</v>
      </c>
      <c r="B475" s="162">
        <v>27</v>
      </c>
      <c r="C475" s="162">
        <v>19</v>
      </c>
      <c r="D475" s="162">
        <v>1</v>
      </c>
      <c r="E475" s="162">
        <v>4820</v>
      </c>
      <c r="F475" s="162">
        <v>0.7</v>
      </c>
      <c r="G475" s="162">
        <v>1</v>
      </c>
      <c r="H475" s="162">
        <v>1</v>
      </c>
      <c r="I475" s="163">
        <v>275</v>
      </c>
      <c r="J475" s="169">
        <v>0</v>
      </c>
    </row>
    <row r="476" spans="1:10" ht="20" x14ac:dyDescent="0.2">
      <c r="A476" s="161">
        <v>622</v>
      </c>
      <c r="B476" s="162">
        <v>46</v>
      </c>
      <c r="C476" s="162">
        <v>27</v>
      </c>
      <c r="D476" s="162">
        <v>1</v>
      </c>
      <c r="E476" s="162">
        <v>13830.000000000002</v>
      </c>
      <c r="F476" s="162">
        <v>3</v>
      </c>
      <c r="G476" s="162">
        <v>1</v>
      </c>
      <c r="H476" s="162">
        <v>1</v>
      </c>
      <c r="I476" s="163">
        <v>2207</v>
      </c>
      <c r="J476" s="169">
        <v>0</v>
      </c>
    </row>
    <row r="477" spans="1:10" ht="20" x14ac:dyDescent="0.2">
      <c r="A477" s="161">
        <v>624</v>
      </c>
      <c r="B477" s="162">
        <v>46</v>
      </c>
      <c r="C477" s="162">
        <v>32</v>
      </c>
      <c r="D477" s="162">
        <v>4</v>
      </c>
      <c r="E477" s="162">
        <v>19770</v>
      </c>
      <c r="F477" s="162">
        <v>6.9</v>
      </c>
      <c r="G477" s="162">
        <v>1</v>
      </c>
      <c r="H477" s="162">
        <v>0</v>
      </c>
      <c r="I477" s="163">
        <v>531</v>
      </c>
      <c r="J477" s="169">
        <v>0</v>
      </c>
    </row>
    <row r="478" spans="1:10" ht="20" x14ac:dyDescent="0.2">
      <c r="A478" s="161">
        <v>625</v>
      </c>
      <c r="B478" s="162">
        <v>24</v>
      </c>
      <c r="C478" s="162">
        <v>13</v>
      </c>
      <c r="D478" s="162">
        <v>1</v>
      </c>
      <c r="E478" s="162">
        <v>4780</v>
      </c>
      <c r="F478" s="162">
        <v>0.7</v>
      </c>
      <c r="G478" s="162">
        <v>1</v>
      </c>
      <c r="H478" s="162">
        <v>0</v>
      </c>
      <c r="I478" s="163">
        <v>217</v>
      </c>
      <c r="J478" s="169">
        <v>0</v>
      </c>
    </row>
    <row r="479" spans="1:10" ht="20" x14ac:dyDescent="0.2">
      <c r="A479" s="161">
        <v>626</v>
      </c>
      <c r="B479" s="162">
        <v>36</v>
      </c>
      <c r="C479" s="162">
        <v>15</v>
      </c>
      <c r="D479" s="162">
        <v>1</v>
      </c>
      <c r="E479" s="162">
        <v>4950</v>
      </c>
      <c r="F479" s="162">
        <v>2.4</v>
      </c>
      <c r="G479" s="162">
        <v>1</v>
      </c>
      <c r="H479" s="162">
        <v>1</v>
      </c>
      <c r="I479" s="163">
        <v>88</v>
      </c>
      <c r="J479" s="169">
        <v>0</v>
      </c>
    </row>
    <row r="480" spans="1:10" ht="20" x14ac:dyDescent="0.2">
      <c r="A480" s="161">
        <v>630</v>
      </c>
      <c r="B480" s="162">
        <v>36</v>
      </c>
      <c r="C480" s="162">
        <v>27</v>
      </c>
      <c r="D480" s="162">
        <v>1</v>
      </c>
      <c r="E480" s="162">
        <v>8460</v>
      </c>
      <c r="F480" s="162">
        <v>4.7</v>
      </c>
      <c r="G480" s="162">
        <v>0</v>
      </c>
      <c r="H480" s="162">
        <v>0</v>
      </c>
      <c r="I480" s="163">
        <v>795</v>
      </c>
      <c r="J480" s="169">
        <v>0</v>
      </c>
    </row>
    <row r="481" spans="1:10" ht="20" x14ac:dyDescent="0.2">
      <c r="A481" s="161">
        <v>631</v>
      </c>
      <c r="B481" s="162">
        <v>37</v>
      </c>
      <c r="C481" s="162">
        <v>28</v>
      </c>
      <c r="D481" s="162">
        <v>1</v>
      </c>
      <c r="E481" s="162">
        <v>6730</v>
      </c>
      <c r="F481" s="162">
        <v>5</v>
      </c>
      <c r="G481" s="162">
        <v>0</v>
      </c>
      <c r="H481" s="162">
        <v>1</v>
      </c>
      <c r="I481" s="163">
        <v>325</v>
      </c>
      <c r="J481" s="169">
        <v>0</v>
      </c>
    </row>
    <row r="482" spans="1:10" ht="20" x14ac:dyDescent="0.2">
      <c r="A482" s="161">
        <v>632</v>
      </c>
      <c r="B482" s="162">
        <v>36</v>
      </c>
      <c r="C482" s="162">
        <v>28</v>
      </c>
      <c r="D482" s="162">
        <v>1</v>
      </c>
      <c r="E482" s="162">
        <v>7290</v>
      </c>
      <c r="F482" s="162">
        <v>5.8</v>
      </c>
      <c r="G482" s="162">
        <v>1</v>
      </c>
      <c r="H482" s="162">
        <v>0</v>
      </c>
      <c r="I482" s="163">
        <v>139</v>
      </c>
      <c r="J482" s="169">
        <v>0</v>
      </c>
    </row>
    <row r="483" spans="1:10" ht="20" x14ac:dyDescent="0.2">
      <c r="A483" s="161">
        <v>633</v>
      </c>
      <c r="B483" s="162">
        <v>43</v>
      </c>
      <c r="C483" s="162">
        <v>36</v>
      </c>
      <c r="D483" s="162">
        <v>1</v>
      </c>
      <c r="E483" s="162">
        <v>10680</v>
      </c>
      <c r="F483" s="162">
        <v>5.9</v>
      </c>
      <c r="G483" s="162">
        <v>0</v>
      </c>
      <c r="H483" s="162">
        <v>1</v>
      </c>
      <c r="I483" s="163">
        <v>420</v>
      </c>
      <c r="J483" s="169">
        <v>0</v>
      </c>
    </row>
    <row r="484" spans="1:10" ht="20" x14ac:dyDescent="0.2">
      <c r="A484" s="161">
        <v>634</v>
      </c>
      <c r="B484" s="162">
        <v>36</v>
      </c>
      <c r="C484" s="162">
        <v>13</v>
      </c>
      <c r="D484" s="162">
        <v>1</v>
      </c>
      <c r="E484" s="162">
        <v>4940</v>
      </c>
      <c r="F484" s="162">
        <v>7.1</v>
      </c>
      <c r="G484" s="162">
        <v>1</v>
      </c>
      <c r="H484" s="162">
        <v>1</v>
      </c>
      <c r="I484" s="163">
        <v>355</v>
      </c>
      <c r="J484" s="169">
        <v>0</v>
      </c>
    </row>
    <row r="485" spans="1:10" ht="20" x14ac:dyDescent="0.2">
      <c r="A485" s="161">
        <v>635</v>
      </c>
      <c r="B485" s="162">
        <v>26</v>
      </c>
      <c r="C485" s="162">
        <v>18</v>
      </c>
      <c r="D485" s="162">
        <v>1</v>
      </c>
      <c r="E485" s="162">
        <v>5690</v>
      </c>
      <c r="F485" s="162">
        <v>4.9000000000000004</v>
      </c>
      <c r="G485" s="162">
        <v>0</v>
      </c>
      <c r="H485" s="162">
        <v>0</v>
      </c>
      <c r="I485" s="163">
        <v>403</v>
      </c>
      <c r="J485" s="169">
        <v>0</v>
      </c>
    </row>
    <row r="486" spans="1:10" ht="20" x14ac:dyDescent="0.2">
      <c r="A486" s="161">
        <v>636</v>
      </c>
      <c r="B486" s="162">
        <v>40</v>
      </c>
      <c r="C486" s="162">
        <v>24</v>
      </c>
      <c r="D486" s="162">
        <v>1</v>
      </c>
      <c r="E486" s="162">
        <v>6620</v>
      </c>
      <c r="F486" s="162">
        <v>6.1</v>
      </c>
      <c r="G486" s="162">
        <v>1</v>
      </c>
      <c r="H486" s="162">
        <v>0</v>
      </c>
      <c r="I486" s="163">
        <v>491</v>
      </c>
      <c r="J486" s="169">
        <v>0</v>
      </c>
    </row>
    <row r="487" spans="1:10" ht="20" x14ac:dyDescent="0.2">
      <c r="A487" s="161">
        <v>637</v>
      </c>
      <c r="B487" s="162">
        <v>52</v>
      </c>
      <c r="C487" s="162">
        <v>26</v>
      </c>
      <c r="D487" s="162">
        <v>1</v>
      </c>
      <c r="E487" s="162">
        <v>8570</v>
      </c>
      <c r="F487" s="162">
        <v>7.3</v>
      </c>
      <c r="G487" s="162">
        <v>1</v>
      </c>
      <c r="H487" s="162">
        <v>0</v>
      </c>
      <c r="I487" s="163">
        <v>491</v>
      </c>
      <c r="J487" s="169">
        <v>0</v>
      </c>
    </row>
    <row r="488" spans="1:10" ht="20" x14ac:dyDescent="0.2">
      <c r="A488" s="161">
        <v>638</v>
      </c>
      <c r="B488" s="162">
        <v>37</v>
      </c>
      <c r="C488" s="162">
        <v>21</v>
      </c>
      <c r="D488" s="162">
        <v>2</v>
      </c>
      <c r="E488" s="162">
        <v>6710</v>
      </c>
      <c r="F488" s="162">
        <v>1.9</v>
      </c>
      <c r="G488" s="162">
        <v>1</v>
      </c>
      <c r="H488" s="162">
        <v>1</v>
      </c>
      <c r="I488" s="163">
        <v>1123</v>
      </c>
      <c r="J488" s="169">
        <v>0</v>
      </c>
    </row>
    <row r="489" spans="1:10" ht="20" x14ac:dyDescent="0.2">
      <c r="A489" s="161">
        <v>639</v>
      </c>
      <c r="B489" s="162">
        <v>40</v>
      </c>
      <c r="C489" s="162">
        <v>24</v>
      </c>
      <c r="D489" s="162">
        <v>3</v>
      </c>
      <c r="E489" s="162">
        <v>12910</v>
      </c>
      <c r="F489" s="162">
        <v>3.2</v>
      </c>
      <c r="G489" s="162">
        <v>1</v>
      </c>
      <c r="H489" s="162">
        <v>0</v>
      </c>
      <c r="I489" s="163">
        <v>90</v>
      </c>
      <c r="J489" s="169">
        <v>0</v>
      </c>
    </row>
    <row r="490" spans="1:10" ht="20" x14ac:dyDescent="0.2">
      <c r="A490" s="161">
        <v>640</v>
      </c>
      <c r="B490" s="162">
        <v>37</v>
      </c>
      <c r="C490" s="162">
        <v>21</v>
      </c>
      <c r="D490" s="162">
        <v>3</v>
      </c>
      <c r="E490" s="162">
        <v>7590</v>
      </c>
      <c r="F490" s="162">
        <v>1.9</v>
      </c>
      <c r="G490" s="162">
        <v>1</v>
      </c>
      <c r="H490" s="162">
        <v>0</v>
      </c>
      <c r="I490" s="163">
        <v>478</v>
      </c>
      <c r="J490" s="169">
        <v>0</v>
      </c>
    </row>
    <row r="491" spans="1:10" ht="20" x14ac:dyDescent="0.2">
      <c r="A491" s="161">
        <v>641</v>
      </c>
      <c r="B491" s="162">
        <v>48</v>
      </c>
      <c r="C491" s="162">
        <v>30</v>
      </c>
      <c r="D491" s="162">
        <v>4</v>
      </c>
      <c r="E491" s="162">
        <v>22460.000000000004</v>
      </c>
      <c r="F491" s="162">
        <v>4.0999999999999996</v>
      </c>
      <c r="G491" s="162">
        <v>0</v>
      </c>
      <c r="H491" s="162">
        <v>0</v>
      </c>
      <c r="I491" s="163">
        <v>1495</v>
      </c>
      <c r="J491" s="169">
        <v>0</v>
      </c>
    </row>
    <row r="492" spans="1:10" ht="20" x14ac:dyDescent="0.2">
      <c r="A492" s="161">
        <v>643</v>
      </c>
      <c r="B492" s="162">
        <v>41</v>
      </c>
      <c r="C492" s="162">
        <v>22</v>
      </c>
      <c r="D492" s="162">
        <v>2</v>
      </c>
      <c r="E492" s="162">
        <v>9320</v>
      </c>
      <c r="F492" s="162">
        <v>5.3</v>
      </c>
      <c r="G492" s="162">
        <v>0</v>
      </c>
      <c r="H492" s="162">
        <v>1</v>
      </c>
      <c r="I492" s="163">
        <v>651</v>
      </c>
      <c r="J492" s="169">
        <v>0</v>
      </c>
    </row>
    <row r="493" spans="1:10" ht="20" x14ac:dyDescent="0.2">
      <c r="A493" s="161">
        <v>644</v>
      </c>
      <c r="B493" s="162">
        <v>39</v>
      </c>
      <c r="C493" s="162">
        <v>26</v>
      </c>
      <c r="D493" s="162">
        <v>2</v>
      </c>
      <c r="E493" s="162">
        <v>8040.0000000000009</v>
      </c>
      <c r="F493" s="162">
        <v>6.9</v>
      </c>
      <c r="G493" s="162">
        <v>1</v>
      </c>
      <c r="H493" s="162">
        <v>1</v>
      </c>
      <c r="I493" s="163">
        <v>488</v>
      </c>
      <c r="J493" s="169">
        <v>0</v>
      </c>
    </row>
    <row r="494" spans="1:10" ht="20" x14ac:dyDescent="0.2">
      <c r="A494" s="161">
        <v>646</v>
      </c>
      <c r="B494" s="162">
        <v>42</v>
      </c>
      <c r="C494" s="162">
        <v>22</v>
      </c>
      <c r="D494" s="162">
        <v>1</v>
      </c>
      <c r="E494" s="162">
        <v>7200</v>
      </c>
      <c r="F494" s="162">
        <v>6.2</v>
      </c>
      <c r="G494" s="162">
        <v>1</v>
      </c>
      <c r="H494" s="162">
        <v>0</v>
      </c>
      <c r="I494" s="163">
        <v>815</v>
      </c>
      <c r="J494" s="169">
        <v>0</v>
      </c>
    </row>
    <row r="495" spans="1:10" ht="20" x14ac:dyDescent="0.2">
      <c r="A495" s="161">
        <v>648</v>
      </c>
      <c r="B495" s="162">
        <v>32</v>
      </c>
      <c r="C495" s="162">
        <v>21</v>
      </c>
      <c r="D495" s="162">
        <v>2</v>
      </c>
      <c r="E495" s="162">
        <v>7010</v>
      </c>
      <c r="F495" s="162">
        <v>2.2999999999999998</v>
      </c>
      <c r="G495" s="162">
        <v>1</v>
      </c>
      <c r="H495" s="162">
        <v>1</v>
      </c>
      <c r="I495" s="163">
        <v>134</v>
      </c>
      <c r="J495" s="169">
        <v>0</v>
      </c>
    </row>
    <row r="496" spans="1:10" ht="20" x14ac:dyDescent="0.2">
      <c r="A496" s="161">
        <v>649</v>
      </c>
      <c r="B496" s="162">
        <v>44</v>
      </c>
      <c r="C496" s="162">
        <v>24</v>
      </c>
      <c r="D496" s="162">
        <v>1</v>
      </c>
      <c r="E496" s="162">
        <v>6940</v>
      </c>
      <c r="F496" s="162">
        <v>4.7</v>
      </c>
      <c r="G496" s="162">
        <v>1</v>
      </c>
      <c r="H496" s="162">
        <v>0</v>
      </c>
      <c r="I496" s="163">
        <v>446</v>
      </c>
      <c r="J496" s="169">
        <v>0</v>
      </c>
    </row>
    <row r="497" spans="1:10" ht="20" x14ac:dyDescent="0.2">
      <c r="A497" s="161">
        <v>650</v>
      </c>
      <c r="B497" s="162">
        <v>43</v>
      </c>
      <c r="C497" s="162">
        <v>17</v>
      </c>
      <c r="D497" s="162">
        <v>1</v>
      </c>
      <c r="E497" s="162">
        <v>6720</v>
      </c>
      <c r="F497" s="162">
        <v>7</v>
      </c>
      <c r="G497" s="162">
        <v>1</v>
      </c>
      <c r="H497" s="162">
        <v>0</v>
      </c>
      <c r="I497" s="163">
        <v>288</v>
      </c>
      <c r="J497" s="169">
        <v>0</v>
      </c>
    </row>
    <row r="498" spans="1:10" ht="20" x14ac:dyDescent="0.2">
      <c r="A498" s="161">
        <v>652</v>
      </c>
      <c r="B498" s="162">
        <v>35</v>
      </c>
      <c r="C498" s="162">
        <v>24</v>
      </c>
      <c r="D498" s="162">
        <v>2</v>
      </c>
      <c r="E498" s="162">
        <v>6680</v>
      </c>
      <c r="F498" s="162">
        <v>2.2000000000000002</v>
      </c>
      <c r="G498" s="162">
        <v>1</v>
      </c>
      <c r="H498" s="162">
        <v>0</v>
      </c>
      <c r="I498" s="163">
        <v>279</v>
      </c>
      <c r="J498" s="169">
        <v>0</v>
      </c>
    </row>
    <row r="499" spans="1:10" ht="20" x14ac:dyDescent="0.2">
      <c r="A499" s="161">
        <v>653</v>
      </c>
      <c r="B499" s="162">
        <v>38</v>
      </c>
      <c r="C499" s="162">
        <v>20</v>
      </c>
      <c r="D499" s="162">
        <v>2</v>
      </c>
      <c r="E499" s="162">
        <v>7390</v>
      </c>
      <c r="F499" s="162">
        <v>5.2</v>
      </c>
      <c r="G499" s="162">
        <v>0</v>
      </c>
      <c r="H499" s="162">
        <v>1</v>
      </c>
      <c r="I499" s="163">
        <v>1398</v>
      </c>
      <c r="J499" s="169">
        <v>0</v>
      </c>
    </row>
    <row r="500" spans="1:10" ht="20" x14ac:dyDescent="0.2">
      <c r="A500" s="161">
        <v>654</v>
      </c>
      <c r="B500" s="162">
        <v>34</v>
      </c>
      <c r="C500" s="162">
        <v>20</v>
      </c>
      <c r="D500" s="162">
        <v>3</v>
      </c>
      <c r="E500" s="162">
        <v>5580</v>
      </c>
      <c r="F500" s="162">
        <v>1.7</v>
      </c>
      <c r="G500" s="162">
        <v>1</v>
      </c>
      <c r="H500" s="162">
        <v>1</v>
      </c>
      <c r="I500" s="163">
        <v>541</v>
      </c>
      <c r="J500" s="169">
        <v>0</v>
      </c>
    </row>
    <row r="501" spans="1:10" ht="20" x14ac:dyDescent="0.2">
      <c r="A501" s="161">
        <v>655</v>
      </c>
      <c r="B501" s="162">
        <v>48</v>
      </c>
      <c r="C501" s="162">
        <v>34</v>
      </c>
      <c r="D501" s="162">
        <v>1</v>
      </c>
      <c r="E501" s="162">
        <v>8590</v>
      </c>
      <c r="F501" s="162">
        <v>8.3000000000000007</v>
      </c>
      <c r="G501" s="162">
        <v>1</v>
      </c>
      <c r="H501" s="162">
        <v>1</v>
      </c>
      <c r="I501" s="163">
        <v>747</v>
      </c>
      <c r="J501" s="169">
        <v>0</v>
      </c>
    </row>
    <row r="502" spans="1:10" ht="20" x14ac:dyDescent="0.2">
      <c r="A502" s="161">
        <v>658</v>
      </c>
      <c r="B502" s="162">
        <v>53</v>
      </c>
      <c r="C502" s="162">
        <v>19</v>
      </c>
      <c r="D502" s="162">
        <v>2</v>
      </c>
      <c r="E502" s="162">
        <v>7880</v>
      </c>
      <c r="F502" s="162">
        <v>5.3</v>
      </c>
      <c r="G502" s="162">
        <v>1</v>
      </c>
      <c r="H502" s="162">
        <v>0</v>
      </c>
      <c r="I502" s="163">
        <v>786</v>
      </c>
      <c r="J502" s="169">
        <v>0</v>
      </c>
    </row>
    <row r="503" spans="1:10" ht="20" x14ac:dyDescent="0.2">
      <c r="A503" s="161">
        <v>660</v>
      </c>
      <c r="B503" s="162">
        <v>37</v>
      </c>
      <c r="C503" s="162">
        <v>29</v>
      </c>
      <c r="D503" s="162">
        <v>1</v>
      </c>
      <c r="E503" s="162">
        <v>5960</v>
      </c>
      <c r="F503" s="162">
        <v>2.6</v>
      </c>
      <c r="G503" s="162">
        <v>1</v>
      </c>
      <c r="H503" s="162">
        <v>0</v>
      </c>
      <c r="I503" s="163">
        <v>271</v>
      </c>
      <c r="J503" s="169">
        <v>0</v>
      </c>
    </row>
    <row r="504" spans="1:10" ht="20" x14ac:dyDescent="0.2">
      <c r="A504" s="161">
        <v>661</v>
      </c>
      <c r="B504" s="162">
        <v>39</v>
      </c>
      <c r="C504" s="162">
        <v>18</v>
      </c>
      <c r="D504" s="162">
        <v>1</v>
      </c>
      <c r="E504" s="162">
        <v>6590</v>
      </c>
      <c r="F504" s="162">
        <v>8</v>
      </c>
      <c r="G504" s="162">
        <v>1</v>
      </c>
      <c r="H504" s="162">
        <v>0</v>
      </c>
      <c r="I504" s="163">
        <v>257</v>
      </c>
      <c r="J504" s="169">
        <v>0</v>
      </c>
    </row>
    <row r="505" spans="1:10" ht="20" x14ac:dyDescent="0.2">
      <c r="A505" s="161">
        <v>662</v>
      </c>
      <c r="B505" s="162">
        <v>40</v>
      </c>
      <c r="C505" s="162">
        <v>18</v>
      </c>
      <c r="D505" s="162">
        <v>4</v>
      </c>
      <c r="E505" s="162">
        <v>8530</v>
      </c>
      <c r="F505" s="162">
        <v>5.0999999999999996</v>
      </c>
      <c r="G505" s="162">
        <v>1</v>
      </c>
      <c r="H505" s="162">
        <v>0</v>
      </c>
      <c r="I505" s="163">
        <v>592</v>
      </c>
      <c r="J505" s="169">
        <v>0</v>
      </c>
    </row>
    <row r="506" spans="1:10" ht="20" x14ac:dyDescent="0.2">
      <c r="A506" s="161">
        <v>665</v>
      </c>
      <c r="B506" s="162">
        <v>40</v>
      </c>
      <c r="C506" s="162">
        <v>26</v>
      </c>
      <c r="D506" s="162">
        <v>2</v>
      </c>
      <c r="E506" s="162">
        <v>8650</v>
      </c>
      <c r="F506" s="162">
        <v>6.8</v>
      </c>
      <c r="G506" s="162">
        <v>1</v>
      </c>
      <c r="H506" s="162">
        <v>0</v>
      </c>
      <c r="I506" s="163">
        <v>1371</v>
      </c>
      <c r="J506" s="169">
        <v>0</v>
      </c>
    </row>
    <row r="507" spans="1:10" ht="20" x14ac:dyDescent="0.2">
      <c r="A507" s="161">
        <v>666</v>
      </c>
      <c r="B507" s="162">
        <v>36</v>
      </c>
      <c r="C507" s="162">
        <v>15</v>
      </c>
      <c r="D507" s="162">
        <v>4</v>
      </c>
      <c r="E507" s="162">
        <v>6430</v>
      </c>
      <c r="F507" s="162">
        <v>0.8</v>
      </c>
      <c r="G507" s="162">
        <v>0</v>
      </c>
      <c r="H507" s="162">
        <v>0</v>
      </c>
      <c r="I507" s="163">
        <v>704</v>
      </c>
      <c r="J507" s="169">
        <v>0</v>
      </c>
    </row>
    <row r="508" spans="1:10" ht="20" x14ac:dyDescent="0.2">
      <c r="A508" s="161">
        <v>667</v>
      </c>
      <c r="B508" s="162">
        <v>33</v>
      </c>
      <c r="C508" s="162">
        <v>25</v>
      </c>
      <c r="D508" s="162">
        <v>1</v>
      </c>
      <c r="E508" s="162">
        <v>7750</v>
      </c>
      <c r="F508" s="162">
        <v>6.1</v>
      </c>
      <c r="G508" s="162">
        <v>1</v>
      </c>
      <c r="H508" s="162">
        <v>0</v>
      </c>
      <c r="I508" s="163">
        <v>366</v>
      </c>
      <c r="J508" s="169">
        <v>0</v>
      </c>
    </row>
    <row r="509" spans="1:10" ht="20" x14ac:dyDescent="0.2">
      <c r="A509" s="161">
        <v>668</v>
      </c>
      <c r="B509" s="162">
        <v>30</v>
      </c>
      <c r="C509" s="162">
        <v>15</v>
      </c>
      <c r="D509" s="162">
        <v>1</v>
      </c>
      <c r="E509" s="162">
        <v>5050</v>
      </c>
      <c r="F509" s="162">
        <v>5.5</v>
      </c>
      <c r="G509" s="162">
        <v>1</v>
      </c>
      <c r="H509" s="162">
        <v>0</v>
      </c>
      <c r="I509" s="163">
        <v>135</v>
      </c>
      <c r="J509" s="169">
        <v>0</v>
      </c>
    </row>
    <row r="510" spans="1:10" ht="20" x14ac:dyDescent="0.2">
      <c r="A510" s="161">
        <v>671</v>
      </c>
      <c r="B510" s="162">
        <v>46</v>
      </c>
      <c r="C510" s="162">
        <v>13</v>
      </c>
      <c r="D510" s="162">
        <v>3</v>
      </c>
      <c r="E510" s="162">
        <v>6320</v>
      </c>
      <c r="F510" s="162">
        <v>3.9</v>
      </c>
      <c r="G510" s="162">
        <v>1</v>
      </c>
      <c r="H510" s="162">
        <v>0</v>
      </c>
      <c r="I510" s="163">
        <v>437</v>
      </c>
      <c r="J510" s="169">
        <v>0</v>
      </c>
    </row>
    <row r="511" spans="1:10" ht="20" x14ac:dyDescent="0.2">
      <c r="A511" s="161">
        <v>672</v>
      </c>
      <c r="B511" s="162">
        <v>34</v>
      </c>
      <c r="C511" s="162">
        <v>19</v>
      </c>
      <c r="D511" s="162">
        <v>2</v>
      </c>
      <c r="E511" s="162">
        <v>4660</v>
      </c>
      <c r="F511" s="162">
        <v>2.9</v>
      </c>
      <c r="G511" s="162">
        <v>1</v>
      </c>
      <c r="H511" s="162">
        <v>0</v>
      </c>
      <c r="I511" s="163">
        <v>120</v>
      </c>
      <c r="J511" s="169">
        <v>0</v>
      </c>
    </row>
    <row r="512" spans="1:10" ht="20" x14ac:dyDescent="0.2">
      <c r="A512" s="161">
        <v>674</v>
      </c>
      <c r="B512" s="162">
        <v>43</v>
      </c>
      <c r="C512" s="162">
        <v>26</v>
      </c>
      <c r="D512" s="162">
        <v>1</v>
      </c>
      <c r="E512" s="162">
        <v>8240</v>
      </c>
      <c r="F512" s="162">
        <v>5.3</v>
      </c>
      <c r="G512" s="162">
        <v>0</v>
      </c>
      <c r="H512" s="162">
        <v>0</v>
      </c>
      <c r="I512" s="163">
        <v>673</v>
      </c>
      <c r="J512" s="169">
        <v>0</v>
      </c>
    </row>
    <row r="513" spans="1:10" ht="20" x14ac:dyDescent="0.2">
      <c r="A513" s="161">
        <v>675</v>
      </c>
      <c r="B513" s="162">
        <v>50</v>
      </c>
      <c r="C513" s="162">
        <v>21</v>
      </c>
      <c r="D513" s="162">
        <v>1</v>
      </c>
      <c r="E513" s="162">
        <v>4930</v>
      </c>
      <c r="F513" s="162">
        <v>8.6</v>
      </c>
      <c r="G513" s="162">
        <v>1</v>
      </c>
      <c r="H513" s="162">
        <v>1</v>
      </c>
      <c r="I513" s="163">
        <v>258</v>
      </c>
      <c r="J513" s="169">
        <v>0</v>
      </c>
    </row>
    <row r="514" spans="1:10" ht="20" x14ac:dyDescent="0.2">
      <c r="A514" s="161">
        <v>676</v>
      </c>
      <c r="B514" s="162">
        <v>48</v>
      </c>
      <c r="C514" s="162">
        <v>17</v>
      </c>
      <c r="D514" s="162">
        <v>3</v>
      </c>
      <c r="E514" s="162">
        <v>6580</v>
      </c>
      <c r="F514" s="162">
        <v>1.7</v>
      </c>
      <c r="G514" s="162">
        <v>1</v>
      </c>
      <c r="H514" s="162">
        <v>0</v>
      </c>
      <c r="I514" s="163">
        <v>1666</v>
      </c>
      <c r="J514" s="169">
        <v>0</v>
      </c>
    </row>
    <row r="515" spans="1:10" ht="20" x14ac:dyDescent="0.2">
      <c r="A515" s="161">
        <v>677</v>
      </c>
      <c r="B515" s="162">
        <v>46</v>
      </c>
      <c r="C515" s="162">
        <v>25</v>
      </c>
      <c r="D515" s="162">
        <v>1</v>
      </c>
      <c r="E515" s="162">
        <v>6480</v>
      </c>
      <c r="F515" s="162">
        <v>4.7</v>
      </c>
      <c r="G515" s="162">
        <v>1</v>
      </c>
      <c r="H515" s="162">
        <v>1</v>
      </c>
      <c r="I515" s="163">
        <v>307</v>
      </c>
      <c r="J515" s="169">
        <v>0</v>
      </c>
    </row>
    <row r="516" spans="1:10" ht="20" x14ac:dyDescent="0.2">
      <c r="A516" s="161">
        <v>678</v>
      </c>
      <c r="B516" s="162">
        <v>47</v>
      </c>
      <c r="C516" s="162">
        <v>34</v>
      </c>
      <c r="D516" s="162">
        <v>1</v>
      </c>
      <c r="E516" s="162">
        <v>12630.000000000002</v>
      </c>
      <c r="F516" s="162">
        <v>1</v>
      </c>
      <c r="G516" s="162">
        <v>0</v>
      </c>
      <c r="H516" s="162">
        <v>1</v>
      </c>
      <c r="I516" s="163">
        <v>1154</v>
      </c>
      <c r="J516" s="169">
        <v>0</v>
      </c>
    </row>
    <row r="517" spans="1:10" ht="20" x14ac:dyDescent="0.2">
      <c r="A517" s="161">
        <v>679</v>
      </c>
      <c r="B517" s="162">
        <v>51</v>
      </c>
      <c r="C517" s="162">
        <v>40</v>
      </c>
      <c r="D517" s="162">
        <v>2</v>
      </c>
      <c r="E517" s="162">
        <v>19800</v>
      </c>
      <c r="F517" s="162">
        <v>3.5</v>
      </c>
      <c r="G517" s="162">
        <v>1</v>
      </c>
      <c r="H517" s="162">
        <v>0</v>
      </c>
      <c r="I517" s="163">
        <v>2073</v>
      </c>
      <c r="J517" s="169">
        <v>0</v>
      </c>
    </row>
    <row r="518" spans="1:10" ht="20" x14ac:dyDescent="0.2">
      <c r="A518" s="161">
        <v>681</v>
      </c>
      <c r="B518" s="162">
        <v>50</v>
      </c>
      <c r="C518" s="162">
        <v>35</v>
      </c>
      <c r="D518" s="162">
        <v>3</v>
      </c>
      <c r="E518" s="162">
        <v>22720</v>
      </c>
      <c r="F518" s="162">
        <v>1.2</v>
      </c>
      <c r="G518" s="162">
        <v>0</v>
      </c>
      <c r="H518" s="162">
        <v>0</v>
      </c>
      <c r="I518" s="163">
        <v>620</v>
      </c>
      <c r="J518" s="169">
        <v>0</v>
      </c>
    </row>
    <row r="519" spans="1:10" ht="20" x14ac:dyDescent="0.2">
      <c r="A519" s="161">
        <v>683</v>
      </c>
      <c r="B519" s="162">
        <v>44</v>
      </c>
      <c r="C519" s="162">
        <v>18</v>
      </c>
      <c r="D519" s="162">
        <v>2</v>
      </c>
      <c r="E519" s="162">
        <v>5900</v>
      </c>
      <c r="F519" s="162">
        <v>6</v>
      </c>
      <c r="G519" s="162">
        <v>0</v>
      </c>
      <c r="H519" s="162">
        <v>1</v>
      </c>
      <c r="I519" s="163">
        <v>213</v>
      </c>
      <c r="J519" s="169">
        <v>0</v>
      </c>
    </row>
    <row r="520" spans="1:10" ht="20" x14ac:dyDescent="0.2">
      <c r="A520" s="161">
        <v>685</v>
      </c>
      <c r="B520" s="162">
        <v>30</v>
      </c>
      <c r="C520" s="162">
        <v>13</v>
      </c>
      <c r="D520" s="162">
        <v>1</v>
      </c>
      <c r="E520" s="162">
        <v>4630</v>
      </c>
      <c r="F520" s="162">
        <v>4.9000000000000004</v>
      </c>
      <c r="G520" s="162">
        <v>1</v>
      </c>
      <c r="H520" s="162">
        <v>0</v>
      </c>
      <c r="I520" s="163">
        <v>377</v>
      </c>
      <c r="J520" s="169">
        <v>0</v>
      </c>
    </row>
    <row r="521" spans="1:10" ht="20" x14ac:dyDescent="0.2">
      <c r="A521" s="161">
        <v>686</v>
      </c>
      <c r="B521" s="162">
        <v>35</v>
      </c>
      <c r="C521" s="162">
        <v>13</v>
      </c>
      <c r="D521" s="162">
        <v>2</v>
      </c>
      <c r="E521" s="162">
        <v>5150</v>
      </c>
      <c r="F521" s="162">
        <v>6.2</v>
      </c>
      <c r="G521" s="162">
        <v>0</v>
      </c>
      <c r="H521" s="162">
        <v>0</v>
      </c>
      <c r="I521" s="163">
        <v>299</v>
      </c>
      <c r="J521" s="169">
        <v>0</v>
      </c>
    </row>
    <row r="522" spans="1:10" ht="20" x14ac:dyDescent="0.2">
      <c r="A522" s="161">
        <v>687</v>
      </c>
      <c r="B522" s="162">
        <v>35</v>
      </c>
      <c r="C522" s="162">
        <v>18</v>
      </c>
      <c r="D522" s="162">
        <v>3</v>
      </c>
      <c r="E522" s="162">
        <v>5490</v>
      </c>
      <c r="F522" s="162">
        <v>5.5</v>
      </c>
      <c r="G522" s="162">
        <v>1</v>
      </c>
      <c r="H522" s="162">
        <v>0</v>
      </c>
      <c r="I522" s="163">
        <v>1205</v>
      </c>
      <c r="J522" s="169">
        <v>0</v>
      </c>
    </row>
    <row r="523" spans="1:10" ht="20" x14ac:dyDescent="0.2">
      <c r="A523" s="161">
        <v>688</v>
      </c>
      <c r="B523" s="162">
        <v>38</v>
      </c>
      <c r="C523" s="162">
        <v>24</v>
      </c>
      <c r="D523" s="162">
        <v>3</v>
      </c>
      <c r="E523" s="162">
        <v>14000</v>
      </c>
      <c r="F523" s="162">
        <v>2.7</v>
      </c>
      <c r="G523" s="162">
        <v>1</v>
      </c>
      <c r="H523" s="162">
        <v>0</v>
      </c>
      <c r="I523" s="163">
        <v>666</v>
      </c>
      <c r="J523" s="169">
        <v>0</v>
      </c>
    </row>
    <row r="524" spans="1:10" ht="20" x14ac:dyDescent="0.2">
      <c r="A524" s="161">
        <v>689</v>
      </c>
      <c r="B524" s="162">
        <v>25</v>
      </c>
      <c r="C524" s="162">
        <v>13</v>
      </c>
      <c r="D524" s="162">
        <v>1</v>
      </c>
      <c r="E524" s="162">
        <v>4580</v>
      </c>
      <c r="F524" s="162">
        <v>1.9</v>
      </c>
      <c r="G524" s="162">
        <v>1</v>
      </c>
      <c r="H524" s="162">
        <v>0</v>
      </c>
      <c r="I524" s="163">
        <v>255</v>
      </c>
      <c r="J524" s="169">
        <v>0</v>
      </c>
    </row>
    <row r="525" spans="1:10" ht="20" x14ac:dyDescent="0.2">
      <c r="A525" s="161">
        <v>690</v>
      </c>
      <c r="B525" s="162">
        <v>36</v>
      </c>
      <c r="C525" s="162">
        <v>27</v>
      </c>
      <c r="D525" s="162">
        <v>1</v>
      </c>
      <c r="E525" s="162">
        <v>10100</v>
      </c>
      <c r="F525" s="162">
        <v>6.5</v>
      </c>
      <c r="G525" s="162">
        <v>1</v>
      </c>
      <c r="H525" s="162">
        <v>1</v>
      </c>
      <c r="I525" s="163">
        <v>1132</v>
      </c>
      <c r="J525" s="169">
        <v>0</v>
      </c>
    </row>
    <row r="526" spans="1:10" ht="20" x14ac:dyDescent="0.2">
      <c r="A526" s="161">
        <v>692</v>
      </c>
      <c r="B526" s="162">
        <v>45</v>
      </c>
      <c r="C526" s="162">
        <v>34</v>
      </c>
      <c r="D526" s="162">
        <v>1</v>
      </c>
      <c r="E526" s="162">
        <v>14990</v>
      </c>
      <c r="F526" s="162">
        <v>5.4</v>
      </c>
      <c r="G526" s="162">
        <v>0</v>
      </c>
      <c r="H526" s="162">
        <v>0</v>
      </c>
      <c r="I526" s="163">
        <v>3925</v>
      </c>
      <c r="J526" s="169">
        <v>0</v>
      </c>
    </row>
    <row r="527" spans="1:10" ht="20" x14ac:dyDescent="0.2">
      <c r="A527" s="161">
        <v>693</v>
      </c>
      <c r="B527" s="162">
        <v>37</v>
      </c>
      <c r="C527" s="162">
        <v>20</v>
      </c>
      <c r="D527" s="162">
        <v>3</v>
      </c>
      <c r="E527" s="162">
        <v>15830.000000000002</v>
      </c>
      <c r="F527" s="162">
        <v>7.8</v>
      </c>
      <c r="G527" s="162">
        <v>0</v>
      </c>
      <c r="H527" s="162">
        <v>0</v>
      </c>
      <c r="I527" s="163">
        <v>2270</v>
      </c>
      <c r="J527" s="169">
        <v>0</v>
      </c>
    </row>
    <row r="528" spans="1:10" ht="20" x14ac:dyDescent="0.2">
      <c r="A528" s="161">
        <v>695</v>
      </c>
      <c r="B528" s="162">
        <v>52</v>
      </c>
      <c r="C528" s="162">
        <v>17</v>
      </c>
      <c r="D528" s="162">
        <v>1</v>
      </c>
      <c r="E528" s="162">
        <v>6240</v>
      </c>
      <c r="F528" s="162">
        <v>7.6</v>
      </c>
      <c r="G528" s="162">
        <v>1</v>
      </c>
      <c r="H528" s="162">
        <v>0</v>
      </c>
      <c r="I528" s="163">
        <v>332</v>
      </c>
      <c r="J528" s="169">
        <v>0</v>
      </c>
    </row>
    <row r="529" spans="1:10" ht="20" x14ac:dyDescent="0.2">
      <c r="A529" s="161">
        <v>697</v>
      </c>
      <c r="B529" s="162">
        <v>27</v>
      </c>
      <c r="C529" s="162">
        <v>14</v>
      </c>
      <c r="D529" s="162">
        <v>2</v>
      </c>
      <c r="E529" s="162">
        <v>5390</v>
      </c>
      <c r="F529" s="162">
        <v>4</v>
      </c>
      <c r="G529" s="162">
        <v>1</v>
      </c>
      <c r="H529" s="162">
        <v>1</v>
      </c>
      <c r="I529" s="163">
        <v>69</v>
      </c>
      <c r="J529" s="169">
        <v>0</v>
      </c>
    </row>
    <row r="530" spans="1:10" ht="20" x14ac:dyDescent="0.2">
      <c r="A530" s="161">
        <v>698</v>
      </c>
      <c r="B530" s="162">
        <v>44</v>
      </c>
      <c r="C530" s="162">
        <v>28</v>
      </c>
      <c r="D530" s="162">
        <v>3</v>
      </c>
      <c r="E530" s="162">
        <v>5250</v>
      </c>
      <c r="F530" s="162">
        <v>4.5999999999999996</v>
      </c>
      <c r="G530" s="162">
        <v>1</v>
      </c>
      <c r="H530" s="162">
        <v>1</v>
      </c>
      <c r="I530" s="163">
        <v>290</v>
      </c>
      <c r="J530" s="169">
        <v>0</v>
      </c>
    </row>
    <row r="531" spans="1:10" ht="20" x14ac:dyDescent="0.2">
      <c r="A531" s="161">
        <v>699</v>
      </c>
      <c r="B531" s="162">
        <v>32</v>
      </c>
      <c r="C531" s="162">
        <v>22</v>
      </c>
      <c r="D531" s="162">
        <v>1</v>
      </c>
      <c r="E531" s="162">
        <v>9270</v>
      </c>
      <c r="F531" s="162">
        <v>4.2</v>
      </c>
      <c r="G531" s="162">
        <v>1</v>
      </c>
      <c r="H531" s="162">
        <v>1</v>
      </c>
      <c r="I531" s="163">
        <v>823</v>
      </c>
      <c r="J531" s="169">
        <v>0</v>
      </c>
    </row>
    <row r="532" spans="1:10" ht="20" x14ac:dyDescent="0.2">
      <c r="A532" s="161">
        <v>700</v>
      </c>
      <c r="B532" s="162">
        <v>49</v>
      </c>
      <c r="C532" s="162">
        <v>35</v>
      </c>
      <c r="D532" s="162">
        <v>2</v>
      </c>
      <c r="E532" s="162">
        <v>12930.000000000002</v>
      </c>
      <c r="F532" s="162">
        <v>7.5</v>
      </c>
      <c r="G532" s="162">
        <v>1</v>
      </c>
      <c r="H532" s="162">
        <v>0</v>
      </c>
      <c r="I532" s="163">
        <v>161</v>
      </c>
      <c r="J532" s="169">
        <v>0</v>
      </c>
    </row>
    <row r="533" spans="1:10" ht="20" x14ac:dyDescent="0.2">
      <c r="A533" s="161">
        <v>701</v>
      </c>
      <c r="B533" s="162">
        <v>54</v>
      </c>
      <c r="C533" s="162">
        <v>17</v>
      </c>
      <c r="D533" s="162">
        <v>1</v>
      </c>
      <c r="E533" s="162">
        <v>5490</v>
      </c>
      <c r="F533" s="162">
        <v>3.4</v>
      </c>
      <c r="G533" s="162">
        <v>0</v>
      </c>
      <c r="H533" s="162">
        <v>0</v>
      </c>
      <c r="I533" s="163">
        <v>703</v>
      </c>
      <c r="J533" s="169">
        <v>0</v>
      </c>
    </row>
    <row r="534" spans="1:10" ht="20" x14ac:dyDescent="0.2">
      <c r="A534" s="161">
        <v>702</v>
      </c>
      <c r="B534" s="162">
        <v>40</v>
      </c>
      <c r="C534" s="162">
        <v>18</v>
      </c>
      <c r="D534" s="162">
        <v>3</v>
      </c>
      <c r="E534" s="162">
        <v>18700</v>
      </c>
      <c r="F534" s="162">
        <v>1.3</v>
      </c>
      <c r="G534" s="162">
        <v>1</v>
      </c>
      <c r="H534" s="162">
        <v>1</v>
      </c>
      <c r="I534" s="163">
        <v>1458</v>
      </c>
      <c r="J534" s="169">
        <v>0</v>
      </c>
    </row>
    <row r="535" spans="1:10" ht="20" x14ac:dyDescent="0.2">
      <c r="A535" s="161">
        <v>703</v>
      </c>
      <c r="B535" s="162">
        <v>58</v>
      </c>
      <c r="C535" s="162">
        <v>20</v>
      </c>
      <c r="D535" s="162">
        <v>1</v>
      </c>
      <c r="E535" s="162">
        <v>5530</v>
      </c>
      <c r="F535" s="162">
        <v>6.8</v>
      </c>
      <c r="G535" s="162">
        <v>1</v>
      </c>
      <c r="H535" s="162">
        <v>0</v>
      </c>
      <c r="I535" s="163">
        <v>1357</v>
      </c>
      <c r="J535" s="169">
        <v>0</v>
      </c>
    </row>
    <row r="536" spans="1:10" ht="20" x14ac:dyDescent="0.2">
      <c r="A536" s="161">
        <v>706</v>
      </c>
      <c r="B536" s="162">
        <v>47</v>
      </c>
      <c r="C536" s="162">
        <v>38</v>
      </c>
      <c r="D536" s="162">
        <v>1</v>
      </c>
      <c r="E536" s="162">
        <v>12600</v>
      </c>
      <c r="F536" s="162">
        <v>6.9</v>
      </c>
      <c r="G536" s="162">
        <v>0</v>
      </c>
      <c r="H536" s="162">
        <v>0</v>
      </c>
      <c r="I536" s="163">
        <v>2989</v>
      </c>
      <c r="J536" s="169">
        <v>0</v>
      </c>
    </row>
    <row r="537" spans="1:10" ht="20" x14ac:dyDescent="0.2">
      <c r="A537" s="161">
        <v>708</v>
      </c>
      <c r="B537" s="162">
        <v>49</v>
      </c>
      <c r="C537" s="162">
        <v>33</v>
      </c>
      <c r="D537" s="162">
        <v>2</v>
      </c>
      <c r="E537" s="162">
        <v>9320</v>
      </c>
      <c r="F537" s="162">
        <v>3.6</v>
      </c>
      <c r="G537" s="162">
        <v>1</v>
      </c>
      <c r="H537" s="162">
        <v>0</v>
      </c>
      <c r="I537" s="163">
        <v>1124</v>
      </c>
      <c r="J537" s="169">
        <v>0</v>
      </c>
    </row>
    <row r="538" spans="1:10" ht="20" x14ac:dyDescent="0.2">
      <c r="A538" s="161">
        <v>709</v>
      </c>
      <c r="B538" s="162">
        <v>34</v>
      </c>
      <c r="C538" s="162">
        <v>12</v>
      </c>
      <c r="D538" s="162">
        <v>1</v>
      </c>
      <c r="E538" s="162">
        <v>7540</v>
      </c>
      <c r="F538" s="162">
        <v>4.7</v>
      </c>
      <c r="G538" s="162">
        <v>0</v>
      </c>
      <c r="H538" s="162">
        <v>0</v>
      </c>
      <c r="I538" s="163">
        <v>929</v>
      </c>
      <c r="J538" s="169">
        <v>0</v>
      </c>
    </row>
    <row r="539" spans="1:10" ht="20" x14ac:dyDescent="0.2">
      <c r="A539" s="161">
        <v>710</v>
      </c>
      <c r="B539" s="162">
        <v>36</v>
      </c>
      <c r="C539" s="162">
        <v>17</v>
      </c>
      <c r="D539" s="162">
        <v>5</v>
      </c>
      <c r="E539" s="162">
        <v>9600</v>
      </c>
      <c r="F539" s="162">
        <v>5.3</v>
      </c>
      <c r="G539" s="162">
        <v>1</v>
      </c>
      <c r="H539" s="162">
        <v>0</v>
      </c>
      <c r="I539" s="163">
        <v>194</v>
      </c>
      <c r="J539" s="169">
        <v>0</v>
      </c>
    </row>
    <row r="540" spans="1:10" ht="20" x14ac:dyDescent="0.2">
      <c r="A540" s="161">
        <v>711</v>
      </c>
      <c r="B540" s="162">
        <v>32</v>
      </c>
      <c r="C540" s="162">
        <v>18</v>
      </c>
      <c r="D540" s="162">
        <v>2</v>
      </c>
      <c r="E540" s="162">
        <v>6450</v>
      </c>
      <c r="F540" s="162">
        <v>7.2</v>
      </c>
      <c r="G540" s="162">
        <v>0</v>
      </c>
      <c r="H540" s="162">
        <v>0</v>
      </c>
      <c r="I540" s="163">
        <v>265</v>
      </c>
      <c r="J540" s="169">
        <v>0</v>
      </c>
    </row>
    <row r="541" spans="1:10" ht="20" x14ac:dyDescent="0.2">
      <c r="A541" s="161">
        <v>712</v>
      </c>
      <c r="B541" s="162">
        <v>41</v>
      </c>
      <c r="C541" s="162">
        <v>14</v>
      </c>
      <c r="D541" s="162">
        <v>2</v>
      </c>
      <c r="E541" s="162">
        <v>7680</v>
      </c>
      <c r="F541" s="162">
        <v>7.4</v>
      </c>
      <c r="G541" s="162">
        <v>1</v>
      </c>
      <c r="H541" s="162">
        <v>0</v>
      </c>
      <c r="I541" s="163">
        <v>1116</v>
      </c>
      <c r="J541" s="169">
        <v>0</v>
      </c>
    </row>
    <row r="542" spans="1:10" ht="20" x14ac:dyDescent="0.2">
      <c r="A542" s="161">
        <v>713</v>
      </c>
      <c r="B542" s="162">
        <v>48</v>
      </c>
      <c r="C542" s="162">
        <v>23</v>
      </c>
      <c r="D542" s="162">
        <v>1</v>
      </c>
      <c r="E542" s="162">
        <v>8730</v>
      </c>
      <c r="F542" s="162">
        <v>5.2</v>
      </c>
      <c r="G542" s="162">
        <v>0</v>
      </c>
      <c r="H542" s="162">
        <v>0</v>
      </c>
      <c r="I542" s="163">
        <v>599</v>
      </c>
      <c r="J542" s="169">
        <v>0</v>
      </c>
    </row>
    <row r="543" spans="1:10" ht="20" x14ac:dyDescent="0.2">
      <c r="A543" s="161">
        <v>714</v>
      </c>
      <c r="B543" s="162">
        <v>49</v>
      </c>
      <c r="C543" s="162">
        <v>15</v>
      </c>
      <c r="D543" s="162">
        <v>4</v>
      </c>
      <c r="E543" s="162">
        <v>9530</v>
      </c>
      <c r="F543" s="162">
        <v>6.4</v>
      </c>
      <c r="G543" s="162">
        <v>1</v>
      </c>
      <c r="H543" s="162">
        <v>1</v>
      </c>
      <c r="I543" s="163">
        <v>1383</v>
      </c>
      <c r="J543" s="169">
        <v>0</v>
      </c>
    </row>
    <row r="544" spans="1:10" ht="20" x14ac:dyDescent="0.2">
      <c r="A544" s="161">
        <v>715</v>
      </c>
      <c r="B544" s="162">
        <v>58</v>
      </c>
      <c r="C544" s="162">
        <v>31</v>
      </c>
      <c r="D544" s="162">
        <v>1</v>
      </c>
      <c r="E544" s="162">
        <v>14760</v>
      </c>
      <c r="F544" s="162">
        <v>7.7</v>
      </c>
      <c r="G544" s="162">
        <v>1</v>
      </c>
      <c r="H544" s="162">
        <v>1</v>
      </c>
      <c r="I544" s="163">
        <v>277</v>
      </c>
      <c r="J544" s="169">
        <v>0</v>
      </c>
    </row>
    <row r="545" spans="1:10" ht="20" x14ac:dyDescent="0.2">
      <c r="A545" s="161">
        <v>716</v>
      </c>
      <c r="B545" s="162">
        <v>46</v>
      </c>
      <c r="C545" s="162">
        <v>32</v>
      </c>
      <c r="D545" s="162">
        <v>1</v>
      </c>
      <c r="E545" s="162">
        <v>8720</v>
      </c>
      <c r="F545" s="162">
        <v>6.6</v>
      </c>
      <c r="G545" s="162">
        <v>1</v>
      </c>
      <c r="H545" s="162">
        <v>0</v>
      </c>
      <c r="I545" s="163">
        <v>546</v>
      </c>
      <c r="J545" s="169">
        <v>0</v>
      </c>
    </row>
    <row r="546" spans="1:10" ht="20" x14ac:dyDescent="0.2">
      <c r="A546" s="161">
        <v>717</v>
      </c>
      <c r="B546" s="162">
        <v>36</v>
      </c>
      <c r="C546" s="162">
        <v>26</v>
      </c>
      <c r="D546" s="162">
        <v>1</v>
      </c>
      <c r="E546" s="162">
        <v>7200</v>
      </c>
      <c r="F546" s="162">
        <v>6.5</v>
      </c>
      <c r="G546" s="162">
        <v>0</v>
      </c>
      <c r="H546" s="162">
        <v>0</v>
      </c>
      <c r="I546" s="163">
        <v>1155</v>
      </c>
      <c r="J546" s="169">
        <v>0</v>
      </c>
    </row>
    <row r="547" spans="1:10" ht="20" x14ac:dyDescent="0.2">
      <c r="A547" s="161">
        <v>718</v>
      </c>
      <c r="B547" s="162">
        <v>49</v>
      </c>
      <c r="C547" s="162">
        <v>15</v>
      </c>
      <c r="D547" s="162">
        <v>1</v>
      </c>
      <c r="E547" s="162">
        <v>6410</v>
      </c>
      <c r="F547" s="162">
        <v>4.7</v>
      </c>
      <c r="G547" s="162">
        <v>0</v>
      </c>
      <c r="H547" s="162">
        <v>0</v>
      </c>
      <c r="I547" s="163">
        <v>202</v>
      </c>
      <c r="J547" s="169">
        <v>0</v>
      </c>
    </row>
    <row r="548" spans="1:10" ht="20" x14ac:dyDescent="0.2">
      <c r="A548" s="161">
        <v>719</v>
      </c>
      <c r="B548" s="162">
        <v>46</v>
      </c>
      <c r="C548" s="162">
        <v>18</v>
      </c>
      <c r="D548" s="162">
        <v>1</v>
      </c>
      <c r="E548" s="162">
        <v>5300</v>
      </c>
      <c r="F548" s="162">
        <v>2.2000000000000002</v>
      </c>
      <c r="G548" s="162">
        <v>0</v>
      </c>
      <c r="H548" s="162">
        <v>0</v>
      </c>
      <c r="I548" s="163">
        <v>159</v>
      </c>
      <c r="J548" s="169">
        <v>0</v>
      </c>
    </row>
    <row r="549" spans="1:10" ht="20" x14ac:dyDescent="0.2">
      <c r="A549" s="161">
        <v>721</v>
      </c>
      <c r="B549" s="162">
        <v>39</v>
      </c>
      <c r="C549" s="162">
        <v>31</v>
      </c>
      <c r="D549" s="162">
        <v>1</v>
      </c>
      <c r="E549" s="162">
        <v>6980</v>
      </c>
      <c r="F549" s="162">
        <v>5.9</v>
      </c>
      <c r="G549" s="162">
        <v>1</v>
      </c>
      <c r="H549" s="162">
        <v>0</v>
      </c>
      <c r="I549" s="163">
        <v>344</v>
      </c>
      <c r="J549" s="169">
        <v>0</v>
      </c>
    </row>
    <row r="550" spans="1:10" ht="20" x14ac:dyDescent="0.2">
      <c r="A550" s="161">
        <v>722</v>
      </c>
      <c r="B550" s="162">
        <v>32</v>
      </c>
      <c r="C550" s="162">
        <v>15</v>
      </c>
      <c r="D550" s="162">
        <v>2</v>
      </c>
      <c r="E550" s="162">
        <v>5610</v>
      </c>
      <c r="F550" s="162">
        <v>5.7</v>
      </c>
      <c r="G550" s="162">
        <v>1</v>
      </c>
      <c r="H550" s="162">
        <v>1</v>
      </c>
      <c r="I550" s="163">
        <v>345</v>
      </c>
      <c r="J550" s="169">
        <v>0</v>
      </c>
    </row>
    <row r="551" spans="1:10" ht="20" x14ac:dyDescent="0.2">
      <c r="A551" s="161">
        <v>723</v>
      </c>
      <c r="B551" s="162">
        <v>53</v>
      </c>
      <c r="C551" s="162">
        <v>21</v>
      </c>
      <c r="D551" s="162">
        <v>1</v>
      </c>
      <c r="E551" s="162">
        <v>6690</v>
      </c>
      <c r="F551" s="162">
        <v>3.3</v>
      </c>
      <c r="G551" s="162">
        <v>1</v>
      </c>
      <c r="H551" s="162">
        <v>0</v>
      </c>
      <c r="I551" s="163">
        <v>361</v>
      </c>
      <c r="J551" s="169">
        <v>0</v>
      </c>
    </row>
    <row r="552" spans="1:10" ht="20" x14ac:dyDescent="0.2">
      <c r="A552" s="161">
        <v>724</v>
      </c>
      <c r="B552" s="162">
        <v>45</v>
      </c>
      <c r="C552" s="162">
        <v>26</v>
      </c>
      <c r="D552" s="162">
        <v>2</v>
      </c>
      <c r="E552" s="162">
        <v>16200</v>
      </c>
      <c r="F552" s="162">
        <v>8</v>
      </c>
      <c r="G552" s="162">
        <v>1</v>
      </c>
      <c r="H552" s="162">
        <v>0</v>
      </c>
      <c r="I552" s="163">
        <v>1187</v>
      </c>
      <c r="J552" s="169">
        <v>0</v>
      </c>
    </row>
    <row r="553" spans="1:10" ht="20" x14ac:dyDescent="0.2">
      <c r="A553" s="161">
        <v>725</v>
      </c>
      <c r="B553" s="162">
        <v>40</v>
      </c>
      <c r="C553" s="162">
        <v>18</v>
      </c>
      <c r="D553" s="162">
        <v>1</v>
      </c>
      <c r="E553" s="162">
        <v>5310</v>
      </c>
      <c r="F553" s="162">
        <v>8.3000000000000007</v>
      </c>
      <c r="G553" s="162">
        <v>1</v>
      </c>
      <c r="H553" s="162">
        <v>0</v>
      </c>
      <c r="I553" s="163">
        <v>189</v>
      </c>
      <c r="J553" s="169">
        <v>0</v>
      </c>
    </row>
    <row r="554" spans="1:10" ht="20" x14ac:dyDescent="0.2">
      <c r="A554" s="161">
        <v>726</v>
      </c>
      <c r="B554" s="162">
        <v>42</v>
      </c>
      <c r="C554" s="162">
        <v>17</v>
      </c>
      <c r="D554" s="162">
        <v>3</v>
      </c>
      <c r="E554" s="162">
        <v>10510</v>
      </c>
      <c r="F554" s="162">
        <v>2.9</v>
      </c>
      <c r="G554" s="162">
        <v>0</v>
      </c>
      <c r="H554" s="162">
        <v>1</v>
      </c>
      <c r="I554" s="163">
        <v>500</v>
      </c>
      <c r="J554" s="169">
        <v>0</v>
      </c>
    </row>
    <row r="555" spans="1:10" ht="20" x14ac:dyDescent="0.2">
      <c r="A555" s="161">
        <v>727</v>
      </c>
      <c r="B555" s="162">
        <v>35</v>
      </c>
      <c r="C555" s="162">
        <v>27</v>
      </c>
      <c r="D555" s="162">
        <v>1</v>
      </c>
      <c r="E555" s="162">
        <v>6920</v>
      </c>
      <c r="F555" s="162">
        <v>3.3</v>
      </c>
      <c r="G555" s="162">
        <v>0</v>
      </c>
      <c r="H555" s="162">
        <v>0</v>
      </c>
      <c r="I555" s="163">
        <v>438</v>
      </c>
      <c r="J555" s="169">
        <v>0</v>
      </c>
    </row>
    <row r="556" spans="1:10" ht="20" x14ac:dyDescent="0.2">
      <c r="A556" s="161">
        <v>728</v>
      </c>
      <c r="B556" s="162">
        <v>46</v>
      </c>
      <c r="C556" s="162">
        <v>28</v>
      </c>
      <c r="D556" s="162">
        <v>2</v>
      </c>
      <c r="E556" s="162">
        <v>15720</v>
      </c>
      <c r="F556" s="162">
        <v>6.4</v>
      </c>
      <c r="G556" s="162">
        <v>0</v>
      </c>
      <c r="H556" s="162">
        <v>0</v>
      </c>
      <c r="I556" s="163">
        <v>830</v>
      </c>
      <c r="J556" s="169">
        <v>0</v>
      </c>
    </row>
    <row r="557" spans="1:10" ht="20" x14ac:dyDescent="0.2">
      <c r="A557" s="161">
        <v>729</v>
      </c>
      <c r="B557" s="162">
        <v>50</v>
      </c>
      <c r="C557" s="162">
        <v>14</v>
      </c>
      <c r="D557" s="162">
        <v>4</v>
      </c>
      <c r="E557" s="162">
        <v>9400</v>
      </c>
      <c r="F557" s="162">
        <v>3.2</v>
      </c>
      <c r="G557" s="162">
        <v>1</v>
      </c>
      <c r="H557" s="162">
        <v>0</v>
      </c>
      <c r="I557" s="163">
        <v>1409</v>
      </c>
      <c r="J557" s="169">
        <v>0</v>
      </c>
    </row>
    <row r="558" spans="1:10" ht="20" x14ac:dyDescent="0.2">
      <c r="A558" s="161">
        <v>730</v>
      </c>
      <c r="B558" s="162">
        <v>36</v>
      </c>
      <c r="C558" s="162">
        <v>12</v>
      </c>
      <c r="D558" s="162">
        <v>2</v>
      </c>
      <c r="E558" s="162">
        <v>4890</v>
      </c>
      <c r="F558" s="162">
        <v>2.4</v>
      </c>
      <c r="G558" s="162">
        <v>1</v>
      </c>
      <c r="H558" s="162">
        <v>0</v>
      </c>
      <c r="I558" s="163">
        <v>60</v>
      </c>
      <c r="J558" s="169">
        <v>0</v>
      </c>
    </row>
    <row r="559" spans="1:10" ht="20" x14ac:dyDescent="0.2">
      <c r="A559" s="161">
        <v>731</v>
      </c>
      <c r="B559" s="162">
        <v>43</v>
      </c>
      <c r="C559" s="162">
        <v>13</v>
      </c>
      <c r="D559" s="162">
        <v>1</v>
      </c>
      <c r="E559" s="162">
        <v>6450</v>
      </c>
      <c r="F559" s="162">
        <v>2.9</v>
      </c>
      <c r="G559" s="162">
        <v>0</v>
      </c>
      <c r="H559" s="162">
        <v>0</v>
      </c>
      <c r="I559" s="163">
        <v>767</v>
      </c>
      <c r="J559" s="169">
        <v>0</v>
      </c>
    </row>
    <row r="560" spans="1:10" ht="20" x14ac:dyDescent="0.2">
      <c r="A560" s="161">
        <v>732</v>
      </c>
      <c r="B560" s="162">
        <v>44</v>
      </c>
      <c r="C560" s="162">
        <v>15</v>
      </c>
      <c r="D560" s="162">
        <v>1</v>
      </c>
      <c r="E560" s="162">
        <v>6510</v>
      </c>
      <c r="F560" s="162">
        <v>0.3</v>
      </c>
      <c r="G560" s="162">
        <v>0</v>
      </c>
      <c r="H560" s="162">
        <v>0</v>
      </c>
      <c r="I560" s="163">
        <v>455</v>
      </c>
      <c r="J560" s="169">
        <v>0</v>
      </c>
    </row>
    <row r="561" spans="1:10" ht="20" x14ac:dyDescent="0.2">
      <c r="A561" s="161">
        <v>733</v>
      </c>
      <c r="B561" s="162">
        <v>41</v>
      </c>
      <c r="C561" s="162">
        <v>16</v>
      </c>
      <c r="D561" s="162">
        <v>1</v>
      </c>
      <c r="E561" s="162">
        <v>5360</v>
      </c>
      <c r="F561" s="162">
        <v>6.5</v>
      </c>
      <c r="G561" s="162">
        <v>1</v>
      </c>
      <c r="H561" s="162">
        <v>0</v>
      </c>
      <c r="I561" s="163">
        <v>48</v>
      </c>
      <c r="J561" s="169">
        <v>0</v>
      </c>
    </row>
    <row r="562" spans="1:10" ht="20" x14ac:dyDescent="0.2">
      <c r="A562" s="161">
        <v>734</v>
      </c>
      <c r="B562" s="162">
        <v>45</v>
      </c>
      <c r="C562" s="162">
        <v>18</v>
      </c>
      <c r="D562" s="162">
        <v>3</v>
      </c>
      <c r="E562" s="162">
        <v>8540</v>
      </c>
      <c r="F562" s="162">
        <v>7</v>
      </c>
      <c r="G562" s="162">
        <v>1</v>
      </c>
      <c r="H562" s="162">
        <v>0</v>
      </c>
      <c r="I562" s="163">
        <v>648</v>
      </c>
      <c r="J562" s="169">
        <v>0</v>
      </c>
    </row>
    <row r="563" spans="1:10" ht="20" x14ac:dyDescent="0.2">
      <c r="A563" s="161">
        <v>735</v>
      </c>
      <c r="B563" s="162">
        <v>46</v>
      </c>
      <c r="C563" s="162">
        <v>29</v>
      </c>
      <c r="D563" s="162">
        <v>1</v>
      </c>
      <c r="E563" s="162">
        <v>7060</v>
      </c>
      <c r="F563" s="162">
        <v>9.8000000000000007</v>
      </c>
      <c r="G563" s="162">
        <v>1</v>
      </c>
      <c r="H563" s="162">
        <v>1</v>
      </c>
      <c r="I563" s="163">
        <v>1751</v>
      </c>
      <c r="J563" s="169">
        <v>0</v>
      </c>
    </row>
    <row r="564" spans="1:10" ht="20" x14ac:dyDescent="0.2">
      <c r="A564" s="161">
        <v>736</v>
      </c>
      <c r="B564" s="162">
        <v>48</v>
      </c>
      <c r="C564" s="162">
        <v>34</v>
      </c>
      <c r="D564" s="162">
        <v>2</v>
      </c>
      <c r="E564" s="162">
        <v>17270</v>
      </c>
      <c r="F564" s="162">
        <v>3.2</v>
      </c>
      <c r="G564" s="162">
        <v>1</v>
      </c>
      <c r="H564" s="162">
        <v>0</v>
      </c>
      <c r="I564" s="163">
        <v>1970</v>
      </c>
      <c r="J564" s="169">
        <v>0</v>
      </c>
    </row>
    <row r="565" spans="1:10" ht="20" x14ac:dyDescent="0.2">
      <c r="A565" s="161">
        <v>737</v>
      </c>
      <c r="B565" s="162">
        <v>36</v>
      </c>
      <c r="C565" s="162">
        <v>23</v>
      </c>
      <c r="D565" s="162">
        <v>2</v>
      </c>
      <c r="E565" s="162">
        <v>6000</v>
      </c>
      <c r="F565" s="162">
        <v>7.3</v>
      </c>
      <c r="G565" s="162">
        <v>0</v>
      </c>
      <c r="H565" s="162">
        <v>1</v>
      </c>
      <c r="I565" s="163">
        <v>330</v>
      </c>
      <c r="J565" s="169">
        <v>0</v>
      </c>
    </row>
    <row r="566" spans="1:10" ht="20" x14ac:dyDescent="0.2">
      <c r="A566" s="161">
        <v>738</v>
      </c>
      <c r="B566" s="162">
        <v>39</v>
      </c>
      <c r="C566" s="162">
        <v>30</v>
      </c>
      <c r="D566" s="162">
        <v>1</v>
      </c>
      <c r="E566" s="162">
        <v>10160</v>
      </c>
      <c r="F566" s="162">
        <v>8</v>
      </c>
      <c r="G566" s="162">
        <v>1</v>
      </c>
      <c r="H566" s="162">
        <v>0</v>
      </c>
      <c r="I566" s="163">
        <v>1189</v>
      </c>
      <c r="J566" s="169">
        <v>0</v>
      </c>
    </row>
    <row r="567" spans="1:10" ht="20" x14ac:dyDescent="0.2">
      <c r="A567" s="161">
        <v>740</v>
      </c>
      <c r="B567" s="162">
        <v>37</v>
      </c>
      <c r="C567" s="162">
        <v>16</v>
      </c>
      <c r="D567" s="162">
        <v>3</v>
      </c>
      <c r="E567" s="162">
        <v>5610</v>
      </c>
      <c r="F567" s="162">
        <v>3</v>
      </c>
      <c r="G567" s="162">
        <v>0</v>
      </c>
      <c r="H567" s="162">
        <v>0</v>
      </c>
      <c r="I567" s="163">
        <v>766</v>
      </c>
      <c r="J567" s="169">
        <v>0</v>
      </c>
    </row>
    <row r="568" spans="1:10" ht="20" x14ac:dyDescent="0.2">
      <c r="A568" s="161">
        <v>741</v>
      </c>
      <c r="B568" s="162">
        <v>49</v>
      </c>
      <c r="C568" s="162">
        <v>16</v>
      </c>
      <c r="D568" s="162">
        <v>3</v>
      </c>
      <c r="E568" s="162">
        <v>6850</v>
      </c>
      <c r="F568" s="162">
        <v>5.5</v>
      </c>
      <c r="G568" s="162">
        <v>1</v>
      </c>
      <c r="H568" s="162">
        <v>1</v>
      </c>
      <c r="I568" s="163">
        <v>365</v>
      </c>
      <c r="J568" s="169">
        <v>0</v>
      </c>
    </row>
    <row r="569" spans="1:10" ht="20" x14ac:dyDescent="0.2">
      <c r="A569" s="161">
        <v>742</v>
      </c>
      <c r="B569" s="162">
        <v>34</v>
      </c>
      <c r="C569" s="162">
        <v>26</v>
      </c>
      <c r="D569" s="162">
        <v>1</v>
      </c>
      <c r="E569" s="162">
        <v>8030</v>
      </c>
      <c r="F569" s="162">
        <v>6.4</v>
      </c>
      <c r="G569" s="162">
        <v>1</v>
      </c>
      <c r="H569" s="162">
        <v>1</v>
      </c>
      <c r="I569" s="163">
        <v>517</v>
      </c>
      <c r="J569" s="169">
        <v>0</v>
      </c>
    </row>
    <row r="570" spans="1:10" ht="20" x14ac:dyDescent="0.2">
      <c r="A570" s="161">
        <v>743</v>
      </c>
      <c r="B570" s="162">
        <v>35</v>
      </c>
      <c r="C570" s="162">
        <v>21</v>
      </c>
      <c r="D570" s="162">
        <v>1</v>
      </c>
      <c r="E570" s="162">
        <v>6080</v>
      </c>
      <c r="F570" s="162">
        <v>3.5</v>
      </c>
      <c r="G570" s="162">
        <v>1</v>
      </c>
      <c r="H570" s="162">
        <v>1</v>
      </c>
      <c r="I570" s="163">
        <v>190</v>
      </c>
      <c r="J570" s="169">
        <v>0</v>
      </c>
    </row>
    <row r="571" spans="1:10" ht="20" x14ac:dyDescent="0.2">
      <c r="A571" s="161">
        <v>744</v>
      </c>
      <c r="B571" s="162">
        <v>26</v>
      </c>
      <c r="C571" s="162">
        <v>19</v>
      </c>
      <c r="D571" s="162">
        <v>1</v>
      </c>
      <c r="E571" s="162">
        <v>5100</v>
      </c>
      <c r="F571" s="162">
        <v>2.7</v>
      </c>
      <c r="G571" s="162">
        <v>1</v>
      </c>
      <c r="H571" s="162">
        <v>0</v>
      </c>
      <c r="I571" s="163">
        <v>175</v>
      </c>
      <c r="J571" s="169">
        <v>0</v>
      </c>
    </row>
    <row r="572" spans="1:10" ht="20" x14ac:dyDescent="0.2">
      <c r="A572" s="161">
        <v>745</v>
      </c>
      <c r="B572" s="162">
        <v>27</v>
      </c>
      <c r="C572" s="162">
        <v>12</v>
      </c>
      <c r="D572" s="162">
        <v>1</v>
      </c>
      <c r="E572" s="162">
        <v>4950</v>
      </c>
      <c r="F572" s="162">
        <v>1.8</v>
      </c>
      <c r="G572" s="162">
        <v>1</v>
      </c>
      <c r="H572" s="162">
        <v>0</v>
      </c>
      <c r="I572" s="163">
        <v>357</v>
      </c>
      <c r="J572" s="169">
        <v>0</v>
      </c>
    </row>
    <row r="573" spans="1:10" ht="20" x14ac:dyDescent="0.2">
      <c r="A573" s="161">
        <v>746</v>
      </c>
      <c r="B573" s="162">
        <v>33</v>
      </c>
      <c r="C573" s="162">
        <v>16</v>
      </c>
      <c r="D573" s="162">
        <v>1</v>
      </c>
      <c r="E573" s="162">
        <v>4900</v>
      </c>
      <c r="F573" s="162">
        <v>4.9000000000000004</v>
      </c>
      <c r="G573" s="162">
        <v>1</v>
      </c>
      <c r="H573" s="162">
        <v>0</v>
      </c>
      <c r="I573" s="163">
        <v>512</v>
      </c>
      <c r="J573" s="169">
        <v>0</v>
      </c>
    </row>
    <row r="574" spans="1:10" ht="20" x14ac:dyDescent="0.2">
      <c r="A574" s="161">
        <v>747</v>
      </c>
      <c r="B574" s="162">
        <v>47</v>
      </c>
      <c r="C574" s="162">
        <v>22</v>
      </c>
      <c r="D574" s="162">
        <v>2</v>
      </c>
      <c r="E574" s="162">
        <v>7770</v>
      </c>
      <c r="F574" s="162">
        <v>2.5</v>
      </c>
      <c r="G574" s="162">
        <v>0</v>
      </c>
      <c r="H574" s="162">
        <v>1</v>
      </c>
      <c r="I574" s="163">
        <v>633</v>
      </c>
      <c r="J574" s="169">
        <v>0</v>
      </c>
    </row>
    <row r="575" spans="1:10" ht="20" x14ac:dyDescent="0.2">
      <c r="A575" s="161">
        <v>748</v>
      </c>
      <c r="B575" s="162">
        <v>37</v>
      </c>
      <c r="C575" s="162">
        <v>25</v>
      </c>
      <c r="D575" s="162">
        <v>3</v>
      </c>
      <c r="E575" s="162">
        <v>11330</v>
      </c>
      <c r="F575" s="162">
        <v>6.7</v>
      </c>
      <c r="G575" s="162">
        <v>0</v>
      </c>
      <c r="H575" s="162">
        <v>1</v>
      </c>
      <c r="I575" s="163">
        <v>873</v>
      </c>
      <c r="J575" s="169">
        <v>0</v>
      </c>
    </row>
    <row r="576" spans="1:10" ht="20" x14ac:dyDescent="0.2">
      <c r="A576" s="161">
        <v>750</v>
      </c>
      <c r="B576" s="162">
        <v>42</v>
      </c>
      <c r="C576" s="162">
        <v>34</v>
      </c>
      <c r="D576" s="162">
        <v>1</v>
      </c>
      <c r="E576" s="162">
        <v>9280</v>
      </c>
      <c r="F576" s="162">
        <v>4.0999999999999996</v>
      </c>
      <c r="G576" s="162">
        <v>0</v>
      </c>
      <c r="H576" s="162">
        <v>1</v>
      </c>
      <c r="I576" s="163">
        <v>527</v>
      </c>
      <c r="J576" s="169">
        <v>0</v>
      </c>
    </row>
    <row r="577" spans="1:10" ht="20" x14ac:dyDescent="0.2">
      <c r="A577" s="161">
        <v>751</v>
      </c>
      <c r="B577" s="162">
        <v>51</v>
      </c>
      <c r="C577" s="162">
        <v>41</v>
      </c>
      <c r="D577" s="162">
        <v>2</v>
      </c>
      <c r="E577" s="162">
        <v>14690</v>
      </c>
      <c r="F577" s="162">
        <v>9.1</v>
      </c>
      <c r="G577" s="162">
        <v>1</v>
      </c>
      <c r="H577" s="162">
        <v>1</v>
      </c>
      <c r="I577" s="163">
        <v>1489</v>
      </c>
      <c r="J577" s="169">
        <v>0</v>
      </c>
    </row>
    <row r="578" spans="1:10" ht="20" x14ac:dyDescent="0.2">
      <c r="A578" s="161">
        <v>754</v>
      </c>
      <c r="B578" s="162">
        <v>37</v>
      </c>
      <c r="C578" s="162">
        <v>29</v>
      </c>
      <c r="D578" s="162">
        <v>1</v>
      </c>
      <c r="E578" s="162">
        <v>7090</v>
      </c>
      <c r="F578" s="162">
        <v>4.8</v>
      </c>
      <c r="G578" s="162">
        <v>1</v>
      </c>
      <c r="H578" s="162">
        <v>1</v>
      </c>
      <c r="I578" s="163">
        <v>486</v>
      </c>
      <c r="J578" s="169">
        <v>0</v>
      </c>
    </row>
    <row r="579" spans="1:10" ht="20" x14ac:dyDescent="0.2">
      <c r="A579" s="161">
        <v>756</v>
      </c>
      <c r="B579" s="162">
        <v>29</v>
      </c>
      <c r="C579" s="162">
        <v>12</v>
      </c>
      <c r="D579" s="162">
        <v>1</v>
      </c>
      <c r="E579" s="162">
        <v>4750</v>
      </c>
      <c r="F579" s="162">
        <v>4.3</v>
      </c>
      <c r="G579" s="162">
        <v>1</v>
      </c>
      <c r="H579" s="162">
        <v>1</v>
      </c>
      <c r="I579" s="163">
        <v>659</v>
      </c>
      <c r="J579" s="169">
        <v>0</v>
      </c>
    </row>
    <row r="580" spans="1:10" ht="20" x14ac:dyDescent="0.2">
      <c r="A580" s="161">
        <v>757</v>
      </c>
      <c r="B580" s="162">
        <v>47</v>
      </c>
      <c r="C580" s="162">
        <v>19</v>
      </c>
      <c r="D580" s="162">
        <v>1</v>
      </c>
      <c r="E580" s="162">
        <v>7140</v>
      </c>
      <c r="F580" s="162">
        <v>4.4000000000000004</v>
      </c>
      <c r="G580" s="162">
        <v>1</v>
      </c>
      <c r="H580" s="162">
        <v>0</v>
      </c>
      <c r="I580" s="163">
        <v>481</v>
      </c>
      <c r="J580" s="169">
        <v>0</v>
      </c>
    </row>
    <row r="581" spans="1:10" ht="20" x14ac:dyDescent="0.2">
      <c r="A581" s="161">
        <v>759</v>
      </c>
      <c r="B581" s="162">
        <v>42</v>
      </c>
      <c r="C581" s="162">
        <v>15</v>
      </c>
      <c r="D581" s="162">
        <v>3</v>
      </c>
      <c r="E581" s="162">
        <v>8870</v>
      </c>
      <c r="F581" s="162">
        <v>7.4</v>
      </c>
      <c r="G581" s="162">
        <v>1</v>
      </c>
      <c r="H581" s="162">
        <v>1</v>
      </c>
      <c r="I581" s="163">
        <v>339</v>
      </c>
      <c r="J581" s="169">
        <v>0</v>
      </c>
    </row>
    <row r="582" spans="1:10" ht="20" x14ac:dyDescent="0.2">
      <c r="A582" s="161">
        <v>760</v>
      </c>
      <c r="B582" s="162">
        <v>46</v>
      </c>
      <c r="C582" s="162">
        <v>14</v>
      </c>
      <c r="D582" s="162">
        <v>1</v>
      </c>
      <c r="E582" s="162">
        <v>4820</v>
      </c>
      <c r="F582" s="162">
        <v>6.6</v>
      </c>
      <c r="G582" s="162">
        <v>0</v>
      </c>
      <c r="H582" s="162">
        <v>0</v>
      </c>
      <c r="I582" s="163">
        <v>560</v>
      </c>
      <c r="J582" s="169">
        <v>0</v>
      </c>
    </row>
    <row r="583" spans="1:10" ht="20" x14ac:dyDescent="0.2">
      <c r="A583" s="161">
        <v>761</v>
      </c>
      <c r="B583" s="162">
        <v>32</v>
      </c>
      <c r="C583" s="162">
        <v>25</v>
      </c>
      <c r="D583" s="162">
        <v>1</v>
      </c>
      <c r="E583" s="162">
        <v>7670</v>
      </c>
      <c r="F583" s="162">
        <v>6.9</v>
      </c>
      <c r="G583" s="162">
        <v>1</v>
      </c>
      <c r="H583" s="162">
        <v>0</v>
      </c>
      <c r="I583" s="163">
        <v>1058</v>
      </c>
      <c r="J583" s="169">
        <v>0</v>
      </c>
    </row>
    <row r="584" spans="1:10" ht="20" x14ac:dyDescent="0.2">
      <c r="A584" s="161">
        <v>763</v>
      </c>
      <c r="B584" s="162">
        <v>41</v>
      </c>
      <c r="C584" s="162">
        <v>29</v>
      </c>
      <c r="D584" s="162">
        <v>1</v>
      </c>
      <c r="E584" s="162">
        <v>11550</v>
      </c>
      <c r="F584" s="162">
        <v>12.9</v>
      </c>
      <c r="G584" s="162">
        <v>1</v>
      </c>
      <c r="H584" s="162">
        <v>0</v>
      </c>
      <c r="I584" s="163">
        <v>522</v>
      </c>
      <c r="J584" s="169">
        <v>0</v>
      </c>
    </row>
    <row r="585" spans="1:10" ht="20" x14ac:dyDescent="0.2">
      <c r="A585" s="161">
        <v>764</v>
      </c>
      <c r="B585" s="162">
        <v>54</v>
      </c>
      <c r="C585" s="162">
        <v>18</v>
      </c>
      <c r="D585" s="162">
        <v>1</v>
      </c>
      <c r="E585" s="162">
        <v>6610</v>
      </c>
      <c r="F585" s="162">
        <v>4.7</v>
      </c>
      <c r="G585" s="162">
        <v>1</v>
      </c>
      <c r="H585" s="162">
        <v>1</v>
      </c>
      <c r="I585" s="163">
        <v>184</v>
      </c>
      <c r="J585" s="169">
        <v>0</v>
      </c>
    </row>
    <row r="586" spans="1:10" ht="20" x14ac:dyDescent="0.2">
      <c r="A586" s="161">
        <v>765</v>
      </c>
      <c r="B586" s="162">
        <v>50</v>
      </c>
      <c r="C586" s="162">
        <v>37</v>
      </c>
      <c r="D586" s="162">
        <v>3</v>
      </c>
      <c r="E586" s="162">
        <v>19190</v>
      </c>
      <c r="F586" s="162">
        <v>7.7</v>
      </c>
      <c r="G586" s="162">
        <v>1</v>
      </c>
      <c r="H586" s="162">
        <v>0</v>
      </c>
      <c r="I586" s="163">
        <v>2479</v>
      </c>
      <c r="J586" s="169">
        <v>0</v>
      </c>
    </row>
    <row r="587" spans="1:10" ht="20" x14ac:dyDescent="0.2">
      <c r="A587" s="161">
        <v>767</v>
      </c>
      <c r="B587" s="162">
        <v>42</v>
      </c>
      <c r="C587" s="162">
        <v>31</v>
      </c>
      <c r="D587" s="162">
        <v>2</v>
      </c>
      <c r="E587" s="162">
        <v>11700</v>
      </c>
      <c r="F587" s="162">
        <v>5.2</v>
      </c>
      <c r="G587" s="162">
        <v>1</v>
      </c>
      <c r="H587" s="162">
        <v>1</v>
      </c>
      <c r="I587" s="163">
        <v>503</v>
      </c>
      <c r="J587" s="169">
        <v>0</v>
      </c>
    </row>
    <row r="588" spans="1:10" ht="20" x14ac:dyDescent="0.2">
      <c r="A588" s="161">
        <v>768</v>
      </c>
      <c r="B588" s="162">
        <v>32</v>
      </c>
      <c r="C588" s="162">
        <v>25</v>
      </c>
      <c r="D588" s="162">
        <v>1</v>
      </c>
      <c r="E588" s="162">
        <v>6060</v>
      </c>
      <c r="F588" s="162">
        <v>4</v>
      </c>
      <c r="G588" s="162">
        <v>1</v>
      </c>
      <c r="H588" s="162">
        <v>0</v>
      </c>
      <c r="I588" s="163">
        <v>658</v>
      </c>
      <c r="J588" s="169">
        <v>0</v>
      </c>
    </row>
    <row r="589" spans="1:10" ht="20" x14ac:dyDescent="0.2">
      <c r="A589" s="161">
        <v>769</v>
      </c>
      <c r="B589" s="162">
        <v>39</v>
      </c>
      <c r="C589" s="162">
        <v>19</v>
      </c>
      <c r="D589" s="162">
        <v>1</v>
      </c>
      <c r="E589" s="162">
        <v>5320</v>
      </c>
      <c r="F589" s="162">
        <v>6.5</v>
      </c>
      <c r="G589" s="162">
        <v>0</v>
      </c>
      <c r="H589" s="162">
        <v>0</v>
      </c>
      <c r="I589" s="163">
        <v>887</v>
      </c>
      <c r="J589" s="169">
        <v>0</v>
      </c>
    </row>
    <row r="590" spans="1:10" ht="20" x14ac:dyDescent="0.2">
      <c r="A590" s="161">
        <v>770</v>
      </c>
      <c r="B590" s="162">
        <v>40</v>
      </c>
      <c r="C590" s="162">
        <v>25</v>
      </c>
      <c r="D590" s="162">
        <v>2</v>
      </c>
      <c r="E590" s="162">
        <v>9980</v>
      </c>
      <c r="F590" s="162">
        <v>5.9</v>
      </c>
      <c r="G590" s="162">
        <v>1</v>
      </c>
      <c r="H590" s="162">
        <v>0</v>
      </c>
      <c r="I590" s="163">
        <v>140</v>
      </c>
      <c r="J590" s="169">
        <v>0</v>
      </c>
    </row>
    <row r="591" spans="1:10" ht="20" x14ac:dyDescent="0.2">
      <c r="A591" s="161">
        <v>771</v>
      </c>
      <c r="B591" s="162">
        <v>49</v>
      </c>
      <c r="C591" s="162">
        <v>21</v>
      </c>
      <c r="D591" s="162">
        <v>4</v>
      </c>
      <c r="E591" s="162">
        <v>7710</v>
      </c>
      <c r="F591" s="162">
        <v>4.8</v>
      </c>
      <c r="G591" s="162">
        <v>0</v>
      </c>
      <c r="H591" s="162">
        <v>0</v>
      </c>
      <c r="I591" s="163">
        <v>803</v>
      </c>
      <c r="J591" s="169">
        <v>0</v>
      </c>
    </row>
    <row r="592" spans="1:10" ht="20" x14ac:dyDescent="0.2">
      <c r="A592" s="161">
        <v>772</v>
      </c>
      <c r="B592" s="162">
        <v>46</v>
      </c>
      <c r="C592" s="162">
        <v>31</v>
      </c>
      <c r="D592" s="162">
        <v>2</v>
      </c>
      <c r="E592" s="162">
        <v>10470</v>
      </c>
      <c r="F592" s="162">
        <v>5.3</v>
      </c>
      <c r="G592" s="162">
        <v>1</v>
      </c>
      <c r="H592" s="162">
        <v>0</v>
      </c>
      <c r="I592" s="163">
        <v>862</v>
      </c>
      <c r="J592" s="169">
        <v>0</v>
      </c>
    </row>
    <row r="593" spans="1:10" ht="20" x14ac:dyDescent="0.2">
      <c r="A593" s="161">
        <v>773</v>
      </c>
      <c r="B593" s="162">
        <v>45</v>
      </c>
      <c r="C593" s="162">
        <v>31</v>
      </c>
      <c r="D593" s="162">
        <v>2</v>
      </c>
      <c r="E593" s="162">
        <v>12100</v>
      </c>
      <c r="F593" s="162">
        <v>7.4</v>
      </c>
      <c r="G593" s="162">
        <v>1</v>
      </c>
      <c r="H593" s="162">
        <v>0</v>
      </c>
      <c r="I593" s="163">
        <v>785</v>
      </c>
      <c r="J593" s="169">
        <v>0</v>
      </c>
    </row>
    <row r="594" spans="1:10" ht="20" x14ac:dyDescent="0.2">
      <c r="A594" s="161">
        <v>774</v>
      </c>
      <c r="B594" s="162">
        <v>51</v>
      </c>
      <c r="C594" s="162">
        <v>26</v>
      </c>
      <c r="D594" s="162">
        <v>2</v>
      </c>
      <c r="E594" s="162">
        <v>9250</v>
      </c>
      <c r="F594" s="162">
        <v>4.7</v>
      </c>
      <c r="G594" s="162">
        <v>0</v>
      </c>
      <c r="H594" s="162">
        <v>1</v>
      </c>
      <c r="I594" s="163">
        <v>1003</v>
      </c>
      <c r="J594" s="169">
        <v>0</v>
      </c>
    </row>
    <row r="595" spans="1:10" ht="20" x14ac:dyDescent="0.2">
      <c r="A595" s="161">
        <v>776</v>
      </c>
      <c r="B595" s="162">
        <v>41</v>
      </c>
      <c r="C595" s="162">
        <v>30</v>
      </c>
      <c r="D595" s="162">
        <v>1</v>
      </c>
      <c r="E595" s="162">
        <v>10790</v>
      </c>
      <c r="F595" s="162">
        <v>1.7</v>
      </c>
      <c r="G595" s="162">
        <v>1</v>
      </c>
      <c r="H595" s="162">
        <v>1</v>
      </c>
      <c r="I595" s="163">
        <v>392</v>
      </c>
      <c r="J595" s="169">
        <v>0</v>
      </c>
    </row>
    <row r="596" spans="1:10" ht="20" x14ac:dyDescent="0.2">
      <c r="A596" s="161">
        <v>780</v>
      </c>
      <c r="B596" s="162">
        <v>41</v>
      </c>
      <c r="C596" s="162">
        <v>12</v>
      </c>
      <c r="D596" s="162">
        <v>3</v>
      </c>
      <c r="E596" s="162">
        <v>7300</v>
      </c>
      <c r="F596" s="162">
        <v>6</v>
      </c>
      <c r="G596" s="162">
        <v>0</v>
      </c>
      <c r="H596" s="162">
        <v>1</v>
      </c>
      <c r="I596" s="163">
        <v>1132</v>
      </c>
      <c r="J596" s="169">
        <v>0</v>
      </c>
    </row>
    <row r="597" spans="1:10" ht="20" x14ac:dyDescent="0.2">
      <c r="A597" s="161">
        <v>783</v>
      </c>
      <c r="B597" s="162">
        <v>52</v>
      </c>
      <c r="C597" s="162">
        <v>17</v>
      </c>
      <c r="D597" s="162">
        <v>1</v>
      </c>
      <c r="E597" s="162">
        <v>7720</v>
      </c>
      <c r="F597" s="162">
        <v>4.2</v>
      </c>
      <c r="G597" s="162">
        <v>0</v>
      </c>
      <c r="H597" s="162">
        <v>0</v>
      </c>
      <c r="I597" s="163">
        <v>511</v>
      </c>
      <c r="J597" s="169">
        <v>0</v>
      </c>
    </row>
    <row r="598" spans="1:10" ht="20" x14ac:dyDescent="0.2">
      <c r="A598" s="161">
        <v>784</v>
      </c>
      <c r="B598" s="162">
        <v>52</v>
      </c>
      <c r="C598" s="162">
        <v>28</v>
      </c>
      <c r="D598" s="162">
        <v>2</v>
      </c>
      <c r="E598" s="162">
        <v>10970</v>
      </c>
      <c r="F598" s="162">
        <v>6.9</v>
      </c>
      <c r="G598" s="162">
        <v>1</v>
      </c>
      <c r="H598" s="162">
        <v>0</v>
      </c>
      <c r="I598" s="163">
        <v>1859</v>
      </c>
      <c r="J598" s="169">
        <v>0</v>
      </c>
    </row>
    <row r="599" spans="1:10" ht="20" x14ac:dyDescent="0.2">
      <c r="A599" s="161">
        <v>787</v>
      </c>
      <c r="B599" s="162">
        <v>36</v>
      </c>
      <c r="C599" s="162">
        <v>20</v>
      </c>
      <c r="D599" s="162">
        <v>1</v>
      </c>
      <c r="E599" s="162">
        <v>6720</v>
      </c>
      <c r="F599" s="162">
        <v>1.7</v>
      </c>
      <c r="G599" s="162">
        <v>1</v>
      </c>
      <c r="H599" s="162">
        <v>1</v>
      </c>
      <c r="I599" s="163">
        <v>542</v>
      </c>
      <c r="J599" s="169">
        <v>0</v>
      </c>
    </row>
    <row r="600" spans="1:10" ht="20" x14ac:dyDescent="0.2">
      <c r="A600" s="161">
        <v>789</v>
      </c>
      <c r="B600" s="162">
        <v>46</v>
      </c>
      <c r="C600" s="162">
        <v>19</v>
      </c>
      <c r="D600" s="162">
        <v>1</v>
      </c>
      <c r="E600" s="162">
        <v>6020</v>
      </c>
      <c r="F600" s="162">
        <v>4.7</v>
      </c>
      <c r="G600" s="162">
        <v>1</v>
      </c>
      <c r="H600" s="162">
        <v>1</v>
      </c>
      <c r="I600" s="163">
        <v>263</v>
      </c>
      <c r="J600" s="169">
        <v>0</v>
      </c>
    </row>
    <row r="601" spans="1:10" ht="20" x14ac:dyDescent="0.2">
      <c r="A601" s="161">
        <v>790</v>
      </c>
      <c r="B601" s="162">
        <v>31</v>
      </c>
      <c r="C601" s="162">
        <v>21</v>
      </c>
      <c r="D601" s="162">
        <v>1</v>
      </c>
      <c r="E601" s="162">
        <v>5330</v>
      </c>
      <c r="F601" s="162">
        <v>9.6999999999999993</v>
      </c>
      <c r="G601" s="162">
        <v>1</v>
      </c>
      <c r="H601" s="162">
        <v>1</v>
      </c>
      <c r="I601" s="163">
        <v>505</v>
      </c>
      <c r="J601" s="169">
        <v>0</v>
      </c>
    </row>
    <row r="602" spans="1:10" ht="20" x14ac:dyDescent="0.2">
      <c r="A602" s="161">
        <v>791</v>
      </c>
      <c r="B602" s="162">
        <v>35</v>
      </c>
      <c r="C602" s="162">
        <v>19</v>
      </c>
      <c r="D602" s="162">
        <v>2</v>
      </c>
      <c r="E602" s="162">
        <v>4790</v>
      </c>
      <c r="F602" s="162">
        <v>6.6</v>
      </c>
      <c r="G602" s="162">
        <v>1</v>
      </c>
      <c r="H602" s="162">
        <v>0</v>
      </c>
      <c r="I602" s="163">
        <v>471</v>
      </c>
      <c r="J602" s="169">
        <v>0</v>
      </c>
    </row>
    <row r="603" spans="1:10" ht="20" x14ac:dyDescent="0.2">
      <c r="A603" s="161">
        <v>793</v>
      </c>
      <c r="B603" s="162">
        <v>36</v>
      </c>
      <c r="C603" s="162">
        <v>12</v>
      </c>
      <c r="D603" s="162">
        <v>3</v>
      </c>
      <c r="E603" s="162">
        <v>6230</v>
      </c>
      <c r="F603" s="162">
        <v>7</v>
      </c>
      <c r="G603" s="162">
        <v>1</v>
      </c>
      <c r="H603" s="162">
        <v>0</v>
      </c>
      <c r="I603" s="163">
        <v>1307</v>
      </c>
      <c r="J603" s="169">
        <v>0</v>
      </c>
    </row>
    <row r="604" spans="1:10" ht="20" x14ac:dyDescent="0.2">
      <c r="A604" s="161">
        <v>794</v>
      </c>
      <c r="B604" s="162">
        <v>29</v>
      </c>
      <c r="C604" s="162">
        <v>15</v>
      </c>
      <c r="D604" s="162">
        <v>1</v>
      </c>
      <c r="E604" s="162">
        <v>5080</v>
      </c>
      <c r="F604" s="162">
        <v>4.5</v>
      </c>
      <c r="G604" s="162">
        <v>1</v>
      </c>
      <c r="H604" s="162">
        <v>1</v>
      </c>
      <c r="I604" s="163">
        <v>65</v>
      </c>
      <c r="J604" s="169">
        <v>0</v>
      </c>
    </row>
    <row r="605" spans="1:10" ht="20" x14ac:dyDescent="0.2">
      <c r="A605" s="161">
        <v>798</v>
      </c>
      <c r="B605" s="162">
        <v>60</v>
      </c>
      <c r="C605" s="162">
        <v>19</v>
      </c>
      <c r="D605" s="162">
        <v>1</v>
      </c>
      <c r="E605" s="162">
        <v>5560</v>
      </c>
      <c r="F605" s="162">
        <v>3.5</v>
      </c>
      <c r="G605" s="162">
        <v>1</v>
      </c>
      <c r="H605" s="162">
        <v>0</v>
      </c>
      <c r="I605" s="163">
        <v>881</v>
      </c>
      <c r="J605" s="169">
        <v>0</v>
      </c>
    </row>
    <row r="606" spans="1:10" ht="20" x14ac:dyDescent="0.2">
      <c r="A606" s="161">
        <v>799</v>
      </c>
      <c r="B606" s="162">
        <v>39</v>
      </c>
      <c r="C606" s="162">
        <v>30</v>
      </c>
      <c r="D606" s="162">
        <v>1</v>
      </c>
      <c r="E606" s="162">
        <v>7100</v>
      </c>
      <c r="F606" s="162">
        <v>5.0999999999999996</v>
      </c>
      <c r="G606" s="162">
        <v>0</v>
      </c>
      <c r="H606" s="162">
        <v>1</v>
      </c>
      <c r="I606" s="163">
        <v>172</v>
      </c>
      <c r="J606" s="169">
        <v>0</v>
      </c>
    </row>
    <row r="607" spans="1:10" ht="20" x14ac:dyDescent="0.2">
      <c r="A607" s="161">
        <v>800</v>
      </c>
      <c r="B607" s="162">
        <v>45</v>
      </c>
      <c r="C607" s="162">
        <v>24</v>
      </c>
      <c r="D607" s="162">
        <v>3</v>
      </c>
      <c r="E607" s="162">
        <v>9970</v>
      </c>
      <c r="F607" s="162">
        <v>2.8</v>
      </c>
      <c r="G607" s="162">
        <v>1</v>
      </c>
      <c r="H607" s="162">
        <v>1</v>
      </c>
      <c r="I607" s="163">
        <v>503</v>
      </c>
      <c r="J607" s="169">
        <v>0</v>
      </c>
    </row>
    <row r="608" spans="1:10" ht="20" x14ac:dyDescent="0.2">
      <c r="A608" s="161">
        <v>801</v>
      </c>
      <c r="B608" s="162">
        <v>46</v>
      </c>
      <c r="C608" s="162">
        <v>32</v>
      </c>
      <c r="D608" s="162">
        <v>2</v>
      </c>
      <c r="E608" s="162">
        <v>7370</v>
      </c>
      <c r="F608" s="162">
        <v>5.2</v>
      </c>
      <c r="G608" s="162">
        <v>0</v>
      </c>
      <c r="H608" s="162">
        <v>0</v>
      </c>
      <c r="I608" s="163">
        <v>348</v>
      </c>
      <c r="J608" s="169">
        <v>0</v>
      </c>
    </row>
    <row r="609" spans="1:10" ht="20" x14ac:dyDescent="0.2">
      <c r="A609" s="161">
        <v>802</v>
      </c>
      <c r="B609" s="162">
        <v>44</v>
      </c>
      <c r="C609" s="162">
        <v>27</v>
      </c>
      <c r="D609" s="162">
        <v>1</v>
      </c>
      <c r="E609" s="162">
        <v>7150</v>
      </c>
      <c r="F609" s="162">
        <v>8.5</v>
      </c>
      <c r="G609" s="162">
        <v>1</v>
      </c>
      <c r="H609" s="162">
        <v>0</v>
      </c>
      <c r="I609" s="163">
        <v>917</v>
      </c>
      <c r="J609" s="169">
        <v>0</v>
      </c>
    </row>
    <row r="610" spans="1:10" ht="20" x14ac:dyDescent="0.2">
      <c r="A610" s="161">
        <v>805</v>
      </c>
      <c r="B610" s="162">
        <v>39</v>
      </c>
      <c r="C610" s="162">
        <v>31</v>
      </c>
      <c r="D610" s="162">
        <v>1</v>
      </c>
      <c r="E610" s="162">
        <v>6890</v>
      </c>
      <c r="F610" s="162">
        <v>5.9</v>
      </c>
      <c r="G610" s="162">
        <v>1</v>
      </c>
      <c r="H610" s="162">
        <v>1</v>
      </c>
      <c r="I610" s="163">
        <v>1208</v>
      </c>
      <c r="J610" s="169">
        <v>0</v>
      </c>
    </row>
    <row r="611" spans="1:10" ht="20" x14ac:dyDescent="0.2">
      <c r="A611" s="161">
        <v>806</v>
      </c>
      <c r="B611" s="162">
        <v>39</v>
      </c>
      <c r="C611" s="162">
        <v>25</v>
      </c>
      <c r="D611" s="162">
        <v>1</v>
      </c>
      <c r="E611" s="162">
        <v>7200</v>
      </c>
      <c r="F611" s="162">
        <v>3.2</v>
      </c>
      <c r="G611" s="162">
        <v>0</v>
      </c>
      <c r="H611" s="162">
        <v>0</v>
      </c>
      <c r="I611" s="163">
        <v>194</v>
      </c>
      <c r="J611" s="169">
        <v>0</v>
      </c>
    </row>
    <row r="612" spans="1:10" ht="20" x14ac:dyDescent="0.2">
      <c r="A612" s="161">
        <v>807</v>
      </c>
      <c r="B612" s="162">
        <v>43</v>
      </c>
      <c r="C612" s="162">
        <v>14</v>
      </c>
      <c r="D612" s="162">
        <v>2</v>
      </c>
      <c r="E612" s="162">
        <v>7130</v>
      </c>
      <c r="F612" s="162">
        <v>2.5</v>
      </c>
      <c r="G612" s="162">
        <v>1</v>
      </c>
      <c r="H612" s="162">
        <v>1</v>
      </c>
      <c r="I612" s="163">
        <v>41</v>
      </c>
      <c r="J612" s="169">
        <v>0</v>
      </c>
    </row>
    <row r="613" spans="1:10" ht="20" x14ac:dyDescent="0.2">
      <c r="A613" s="161">
        <v>808</v>
      </c>
      <c r="B613" s="162">
        <v>26</v>
      </c>
      <c r="C613" s="162">
        <v>19</v>
      </c>
      <c r="D613" s="162">
        <v>1</v>
      </c>
      <c r="E613" s="162">
        <v>5180</v>
      </c>
      <c r="F613" s="162">
        <v>7.3</v>
      </c>
      <c r="G613" s="162">
        <v>1</v>
      </c>
      <c r="H613" s="162">
        <v>0</v>
      </c>
      <c r="I613" s="163">
        <v>424</v>
      </c>
      <c r="J613" s="169">
        <v>0</v>
      </c>
    </row>
    <row r="614" spans="1:10" ht="20" x14ac:dyDescent="0.2">
      <c r="A614" s="161">
        <v>809</v>
      </c>
      <c r="B614" s="162">
        <v>43</v>
      </c>
      <c r="C614" s="162">
        <v>21</v>
      </c>
      <c r="D614" s="162">
        <v>1</v>
      </c>
      <c r="E614" s="162">
        <v>7240</v>
      </c>
      <c r="F614" s="162">
        <v>5.2</v>
      </c>
      <c r="G614" s="162">
        <v>1</v>
      </c>
      <c r="H614" s="162">
        <v>0</v>
      </c>
      <c r="I614" s="163">
        <v>1043</v>
      </c>
      <c r="J614" s="169">
        <v>0</v>
      </c>
    </row>
    <row r="615" spans="1:10" ht="20" x14ac:dyDescent="0.2">
      <c r="A615" s="161">
        <v>811</v>
      </c>
      <c r="B615" s="162">
        <v>29</v>
      </c>
      <c r="C615" s="162">
        <v>19</v>
      </c>
      <c r="D615" s="162">
        <v>2</v>
      </c>
      <c r="E615" s="162">
        <v>6840</v>
      </c>
      <c r="F615" s="162">
        <v>6.7</v>
      </c>
      <c r="G615" s="162">
        <v>1</v>
      </c>
      <c r="H615" s="162">
        <v>0</v>
      </c>
      <c r="I615" s="163">
        <v>650</v>
      </c>
      <c r="J615" s="169">
        <v>0</v>
      </c>
    </row>
    <row r="616" spans="1:10" ht="20" x14ac:dyDescent="0.2">
      <c r="A616" s="161">
        <v>813</v>
      </c>
      <c r="B616" s="162">
        <v>39</v>
      </c>
      <c r="C616" s="162">
        <v>16</v>
      </c>
      <c r="D616" s="162">
        <v>1</v>
      </c>
      <c r="E616" s="162">
        <v>5730</v>
      </c>
      <c r="F616" s="162">
        <v>7.8</v>
      </c>
      <c r="G616" s="162">
        <v>1</v>
      </c>
      <c r="H616" s="162">
        <v>0</v>
      </c>
      <c r="I616" s="163">
        <v>454</v>
      </c>
      <c r="J616" s="169">
        <v>0</v>
      </c>
    </row>
    <row r="617" spans="1:10" ht="20" x14ac:dyDescent="0.2">
      <c r="A617" s="161">
        <v>814</v>
      </c>
      <c r="B617" s="162">
        <v>34</v>
      </c>
      <c r="C617" s="162">
        <v>16</v>
      </c>
      <c r="D617" s="162">
        <v>1</v>
      </c>
      <c r="E617" s="162">
        <v>5250</v>
      </c>
      <c r="F617" s="162">
        <v>8</v>
      </c>
      <c r="G617" s="162">
        <v>1</v>
      </c>
      <c r="H617" s="162">
        <v>0</v>
      </c>
      <c r="I617" s="163">
        <v>359</v>
      </c>
      <c r="J617" s="169">
        <v>0</v>
      </c>
    </row>
    <row r="618" spans="1:10" ht="20" x14ac:dyDescent="0.2">
      <c r="A618" s="161">
        <v>815</v>
      </c>
      <c r="B618" s="162">
        <v>39</v>
      </c>
      <c r="C618" s="162">
        <v>19</v>
      </c>
      <c r="D618" s="162">
        <v>1</v>
      </c>
      <c r="E618" s="162">
        <v>6830</v>
      </c>
      <c r="F618" s="162">
        <v>4.4000000000000004</v>
      </c>
      <c r="G618" s="162">
        <v>1</v>
      </c>
      <c r="H618" s="162">
        <v>0</v>
      </c>
      <c r="I618" s="163">
        <v>473</v>
      </c>
      <c r="J618" s="169">
        <v>0</v>
      </c>
    </row>
    <row r="619" spans="1:10" ht="20" x14ac:dyDescent="0.2">
      <c r="A619" s="161">
        <v>816</v>
      </c>
      <c r="B619" s="162">
        <v>38</v>
      </c>
      <c r="C619" s="162">
        <v>21</v>
      </c>
      <c r="D619" s="162">
        <v>2</v>
      </c>
      <c r="E619" s="162">
        <v>6600</v>
      </c>
      <c r="F619" s="162">
        <v>4.9000000000000004</v>
      </c>
      <c r="G619" s="162">
        <v>1</v>
      </c>
      <c r="H619" s="162">
        <v>0</v>
      </c>
      <c r="I619" s="163">
        <v>99</v>
      </c>
      <c r="J619" s="169">
        <v>0</v>
      </c>
    </row>
    <row r="620" spans="1:10" ht="20" x14ac:dyDescent="0.2">
      <c r="A620" s="161">
        <v>817</v>
      </c>
      <c r="B620" s="162">
        <v>32</v>
      </c>
      <c r="C620" s="162">
        <v>16</v>
      </c>
      <c r="D620" s="162">
        <v>2</v>
      </c>
      <c r="E620" s="162">
        <v>5220</v>
      </c>
      <c r="F620" s="162">
        <v>4.5</v>
      </c>
      <c r="G620" s="162">
        <v>0</v>
      </c>
      <c r="H620" s="162">
        <v>0</v>
      </c>
      <c r="I620" s="163">
        <v>517</v>
      </c>
      <c r="J620" s="169">
        <v>0</v>
      </c>
    </row>
    <row r="621" spans="1:10" ht="20" x14ac:dyDescent="0.2">
      <c r="A621" s="161">
        <v>818</v>
      </c>
      <c r="B621" s="162">
        <v>30</v>
      </c>
      <c r="C621" s="162">
        <v>20</v>
      </c>
      <c r="D621" s="162">
        <v>1</v>
      </c>
      <c r="E621" s="162">
        <v>5620</v>
      </c>
      <c r="F621" s="162">
        <v>6.9</v>
      </c>
      <c r="G621" s="162">
        <v>1</v>
      </c>
      <c r="H621" s="162">
        <v>1</v>
      </c>
      <c r="I621" s="163">
        <v>248</v>
      </c>
      <c r="J621" s="169">
        <v>0</v>
      </c>
    </row>
    <row r="622" spans="1:10" ht="20" x14ac:dyDescent="0.2">
      <c r="A622" s="161">
        <v>819</v>
      </c>
      <c r="B622" s="162">
        <v>36</v>
      </c>
      <c r="C622" s="162">
        <v>24</v>
      </c>
      <c r="D622" s="162">
        <v>1</v>
      </c>
      <c r="E622" s="162">
        <v>8560</v>
      </c>
      <c r="F622" s="162">
        <v>4.8</v>
      </c>
      <c r="G622" s="162">
        <v>1</v>
      </c>
      <c r="H622" s="162">
        <v>1</v>
      </c>
      <c r="I622" s="163">
        <v>1098</v>
      </c>
      <c r="J622" s="169">
        <v>0</v>
      </c>
    </row>
    <row r="623" spans="1:10" ht="20" x14ac:dyDescent="0.2">
      <c r="A623" s="161">
        <v>820</v>
      </c>
      <c r="B623" s="162">
        <v>32</v>
      </c>
      <c r="C623" s="162">
        <v>21</v>
      </c>
      <c r="D623" s="162">
        <v>2</v>
      </c>
      <c r="E623" s="162">
        <v>7010</v>
      </c>
      <c r="F623" s="162">
        <v>6.6</v>
      </c>
      <c r="G623" s="162">
        <v>0</v>
      </c>
      <c r="H623" s="162">
        <v>1</v>
      </c>
      <c r="I623" s="163">
        <v>573</v>
      </c>
      <c r="J623" s="169">
        <v>0</v>
      </c>
    </row>
    <row r="624" spans="1:10" ht="20" x14ac:dyDescent="0.2">
      <c r="A624" s="161">
        <v>821</v>
      </c>
      <c r="B624" s="162">
        <v>50</v>
      </c>
      <c r="C624" s="162">
        <v>22</v>
      </c>
      <c r="D624" s="162">
        <v>1</v>
      </c>
      <c r="E624" s="162">
        <v>7830</v>
      </c>
      <c r="F624" s="162">
        <v>4.7</v>
      </c>
      <c r="G624" s="162">
        <v>0</v>
      </c>
      <c r="H624" s="162">
        <v>1</v>
      </c>
      <c r="I624" s="163">
        <v>1425</v>
      </c>
      <c r="J624" s="169">
        <v>0</v>
      </c>
    </row>
    <row r="625" spans="1:10" ht="20" x14ac:dyDescent="0.2">
      <c r="A625" s="161">
        <v>822</v>
      </c>
      <c r="B625" s="162">
        <v>44</v>
      </c>
      <c r="C625" s="162">
        <v>16</v>
      </c>
      <c r="D625" s="162">
        <v>2</v>
      </c>
      <c r="E625" s="162">
        <v>5910</v>
      </c>
      <c r="F625" s="162">
        <v>7.8</v>
      </c>
      <c r="G625" s="162">
        <v>1</v>
      </c>
      <c r="H625" s="162">
        <v>0</v>
      </c>
      <c r="I625" s="163">
        <v>1034</v>
      </c>
      <c r="J625" s="169">
        <v>0</v>
      </c>
    </row>
    <row r="626" spans="1:10" ht="20" x14ac:dyDescent="0.2">
      <c r="A626" s="161">
        <v>823</v>
      </c>
      <c r="B626" s="162">
        <v>32</v>
      </c>
      <c r="C626" s="162">
        <v>15</v>
      </c>
      <c r="D626" s="162">
        <v>5</v>
      </c>
      <c r="E626" s="162">
        <v>10260</v>
      </c>
      <c r="F626" s="162">
        <v>4.2</v>
      </c>
      <c r="G626" s="162">
        <v>1</v>
      </c>
      <c r="H626" s="162">
        <v>1</v>
      </c>
      <c r="I626" s="163">
        <v>1224</v>
      </c>
      <c r="J626" s="169">
        <v>0</v>
      </c>
    </row>
    <row r="627" spans="1:10" ht="20" x14ac:dyDescent="0.2">
      <c r="A627" s="161">
        <v>825</v>
      </c>
      <c r="B627" s="162">
        <v>44</v>
      </c>
      <c r="C627" s="162">
        <v>23</v>
      </c>
      <c r="D627" s="162">
        <v>1</v>
      </c>
      <c r="E627" s="162">
        <v>5510</v>
      </c>
      <c r="F627" s="162">
        <v>3.9</v>
      </c>
      <c r="G627" s="162">
        <v>1</v>
      </c>
      <c r="H627" s="162">
        <v>1</v>
      </c>
      <c r="I627" s="163">
        <v>371</v>
      </c>
      <c r="J627" s="169">
        <v>0</v>
      </c>
    </row>
    <row r="628" spans="1:10" ht="20" x14ac:dyDescent="0.2">
      <c r="A628" s="161">
        <v>827</v>
      </c>
      <c r="B628" s="162">
        <v>42</v>
      </c>
      <c r="C628" s="162">
        <v>29</v>
      </c>
      <c r="D628" s="162">
        <v>2</v>
      </c>
      <c r="E628" s="162">
        <v>7050</v>
      </c>
      <c r="F628" s="162">
        <v>7.5</v>
      </c>
      <c r="G628" s="162">
        <v>1</v>
      </c>
      <c r="H628" s="162">
        <v>1</v>
      </c>
      <c r="I628" s="163">
        <v>693</v>
      </c>
      <c r="J628" s="169">
        <v>0</v>
      </c>
    </row>
    <row r="629" spans="1:10" ht="20" x14ac:dyDescent="0.2">
      <c r="A629" s="161">
        <v>830</v>
      </c>
      <c r="B629" s="162">
        <v>39</v>
      </c>
      <c r="C629" s="162">
        <v>20</v>
      </c>
      <c r="D629" s="162">
        <v>1</v>
      </c>
      <c r="E629" s="162">
        <v>5760</v>
      </c>
      <c r="F629" s="162">
        <v>9.4</v>
      </c>
      <c r="G629" s="162">
        <v>1</v>
      </c>
      <c r="H629" s="162">
        <v>1</v>
      </c>
      <c r="I629" s="163">
        <v>310</v>
      </c>
      <c r="J629" s="169">
        <v>0</v>
      </c>
    </row>
    <row r="630" spans="1:10" ht="20" x14ac:dyDescent="0.2">
      <c r="A630" s="161">
        <v>832</v>
      </c>
      <c r="B630" s="162">
        <v>32</v>
      </c>
      <c r="C630" s="162">
        <v>23</v>
      </c>
      <c r="D630" s="162">
        <v>1</v>
      </c>
      <c r="E630" s="162">
        <v>7400</v>
      </c>
      <c r="F630" s="162">
        <v>6.7</v>
      </c>
      <c r="G630" s="162">
        <v>1</v>
      </c>
      <c r="H630" s="162">
        <v>1</v>
      </c>
      <c r="I630" s="163">
        <v>949</v>
      </c>
      <c r="J630" s="169">
        <v>0</v>
      </c>
    </row>
    <row r="631" spans="1:10" ht="20" x14ac:dyDescent="0.2">
      <c r="A631" s="161">
        <v>834</v>
      </c>
      <c r="B631" s="162">
        <v>47</v>
      </c>
      <c r="C631" s="162">
        <v>17</v>
      </c>
      <c r="D631" s="162">
        <v>1</v>
      </c>
      <c r="E631" s="162">
        <v>5100</v>
      </c>
      <c r="F631" s="162">
        <v>8.1999999999999993</v>
      </c>
      <c r="G631" s="162">
        <v>1</v>
      </c>
      <c r="H631" s="162">
        <v>1</v>
      </c>
      <c r="I631" s="163">
        <v>387</v>
      </c>
      <c r="J631" s="169">
        <v>0</v>
      </c>
    </row>
    <row r="632" spans="1:10" ht="20" x14ac:dyDescent="0.2">
      <c r="A632" s="161">
        <v>835</v>
      </c>
      <c r="B632" s="162">
        <v>32</v>
      </c>
      <c r="C632" s="162">
        <v>13</v>
      </c>
      <c r="D632" s="162">
        <v>1</v>
      </c>
      <c r="E632" s="162">
        <v>5840</v>
      </c>
      <c r="F632" s="162">
        <v>4</v>
      </c>
      <c r="G632" s="162">
        <v>1</v>
      </c>
      <c r="H632" s="162">
        <v>0</v>
      </c>
      <c r="I632" s="163">
        <v>270</v>
      </c>
      <c r="J632" s="169">
        <v>0</v>
      </c>
    </row>
    <row r="633" spans="1:10" ht="20" x14ac:dyDescent="0.2">
      <c r="A633" s="161">
        <v>837</v>
      </c>
      <c r="B633" s="162">
        <v>39</v>
      </c>
      <c r="C633" s="162">
        <v>22</v>
      </c>
      <c r="D633" s="162">
        <v>2</v>
      </c>
      <c r="E633" s="162">
        <v>5760</v>
      </c>
      <c r="F633" s="162">
        <v>6.2</v>
      </c>
      <c r="G633" s="162">
        <v>1</v>
      </c>
      <c r="H633" s="162">
        <v>0</v>
      </c>
      <c r="I633" s="163">
        <v>379</v>
      </c>
      <c r="J633" s="169">
        <v>0</v>
      </c>
    </row>
    <row r="634" spans="1:10" ht="20" x14ac:dyDescent="0.2">
      <c r="A634" s="161">
        <v>838</v>
      </c>
      <c r="B634" s="162">
        <v>37</v>
      </c>
      <c r="C634" s="162">
        <v>17</v>
      </c>
      <c r="D634" s="162">
        <v>1</v>
      </c>
      <c r="E634" s="162">
        <v>5230</v>
      </c>
      <c r="F634" s="162">
        <v>7.1</v>
      </c>
      <c r="G634" s="162">
        <v>1</v>
      </c>
      <c r="H634" s="162">
        <v>1</v>
      </c>
      <c r="I634" s="163">
        <v>287</v>
      </c>
      <c r="J634" s="169">
        <v>0</v>
      </c>
    </row>
    <row r="635" spans="1:10" ht="20" x14ac:dyDescent="0.2">
      <c r="A635" s="161">
        <v>839</v>
      </c>
      <c r="B635" s="162">
        <v>41</v>
      </c>
      <c r="C635" s="162">
        <v>31</v>
      </c>
      <c r="D635" s="162">
        <v>1</v>
      </c>
      <c r="E635" s="162">
        <v>6630</v>
      </c>
      <c r="F635" s="162">
        <v>10.6</v>
      </c>
      <c r="G635" s="162">
        <v>1</v>
      </c>
      <c r="H635" s="162">
        <v>0</v>
      </c>
      <c r="I635" s="163">
        <v>416</v>
      </c>
      <c r="J635" s="169">
        <v>0</v>
      </c>
    </row>
    <row r="636" spans="1:10" ht="20" x14ac:dyDescent="0.2">
      <c r="A636" s="161">
        <v>840</v>
      </c>
      <c r="B636" s="162">
        <v>54</v>
      </c>
      <c r="C636" s="162">
        <v>44</v>
      </c>
      <c r="D636" s="162">
        <v>2</v>
      </c>
      <c r="E636" s="162">
        <v>26300</v>
      </c>
      <c r="F636" s="162">
        <v>2.6</v>
      </c>
      <c r="G636" s="162">
        <v>0</v>
      </c>
      <c r="H636" s="162">
        <v>0</v>
      </c>
      <c r="I636" s="163">
        <v>2169</v>
      </c>
      <c r="J636" s="169">
        <v>0</v>
      </c>
    </row>
    <row r="637" spans="1:10" ht="20" x14ac:dyDescent="0.2">
      <c r="A637" s="161">
        <v>841</v>
      </c>
      <c r="B637" s="162">
        <v>27</v>
      </c>
      <c r="C637" s="162">
        <v>12</v>
      </c>
      <c r="D637" s="162">
        <v>1</v>
      </c>
      <c r="E637" s="162">
        <v>4290</v>
      </c>
      <c r="F637" s="162">
        <v>2.6</v>
      </c>
      <c r="G637" s="162">
        <v>0</v>
      </c>
      <c r="H637" s="162">
        <v>0</v>
      </c>
      <c r="I637" s="163">
        <v>361</v>
      </c>
      <c r="J637" s="169">
        <v>0</v>
      </c>
    </row>
    <row r="638" spans="1:10" ht="20" x14ac:dyDescent="0.2">
      <c r="A638" s="161">
        <v>842</v>
      </c>
      <c r="B638" s="162">
        <v>25</v>
      </c>
      <c r="C638" s="162">
        <v>15</v>
      </c>
      <c r="D638" s="162">
        <v>1</v>
      </c>
      <c r="E638" s="162">
        <v>4570</v>
      </c>
      <c r="F638" s="162">
        <v>7.4</v>
      </c>
      <c r="G638" s="162">
        <v>1</v>
      </c>
      <c r="H638" s="162">
        <v>1</v>
      </c>
      <c r="I638" s="163">
        <v>325</v>
      </c>
      <c r="J638" s="169">
        <v>0</v>
      </c>
    </row>
    <row r="639" spans="1:10" ht="20" x14ac:dyDescent="0.2">
      <c r="A639" s="161">
        <v>843</v>
      </c>
      <c r="B639" s="162">
        <v>29</v>
      </c>
      <c r="C639" s="162">
        <v>16</v>
      </c>
      <c r="D639" s="162">
        <v>1</v>
      </c>
      <c r="E639" s="162">
        <v>5440</v>
      </c>
      <c r="F639" s="162">
        <v>5.9</v>
      </c>
      <c r="G639" s="162">
        <v>1</v>
      </c>
      <c r="H639" s="162">
        <v>1</v>
      </c>
      <c r="I639" s="163">
        <v>294</v>
      </c>
      <c r="J639" s="169">
        <v>0</v>
      </c>
    </row>
    <row r="640" spans="1:10" ht="20" x14ac:dyDescent="0.2">
      <c r="A640" s="161">
        <v>845</v>
      </c>
      <c r="B640" s="162">
        <v>56</v>
      </c>
      <c r="C640" s="162">
        <v>43</v>
      </c>
      <c r="D640" s="162">
        <v>1</v>
      </c>
      <c r="E640" s="162">
        <v>20540</v>
      </c>
      <c r="F640" s="162">
        <v>5.7</v>
      </c>
      <c r="G640" s="162">
        <v>1</v>
      </c>
      <c r="H640" s="162">
        <v>1</v>
      </c>
      <c r="I640" s="163">
        <v>3331</v>
      </c>
      <c r="J640" s="169">
        <v>0</v>
      </c>
    </row>
    <row r="641" spans="1:10" ht="20" x14ac:dyDescent="0.2">
      <c r="A641" s="161">
        <v>846</v>
      </c>
      <c r="B641" s="162">
        <v>49</v>
      </c>
      <c r="C641" s="162">
        <v>42</v>
      </c>
      <c r="D641" s="162">
        <v>1</v>
      </c>
      <c r="E641" s="162">
        <v>18290</v>
      </c>
      <c r="F641" s="162">
        <v>6.6</v>
      </c>
      <c r="G641" s="162">
        <v>1</v>
      </c>
      <c r="H641" s="162">
        <v>1</v>
      </c>
      <c r="I641" s="163">
        <v>667</v>
      </c>
      <c r="J641" s="169">
        <v>0</v>
      </c>
    </row>
    <row r="642" spans="1:10" ht="20" x14ac:dyDescent="0.2">
      <c r="A642" s="161">
        <v>847</v>
      </c>
      <c r="B642" s="162">
        <v>38</v>
      </c>
      <c r="C642" s="162">
        <v>12</v>
      </c>
      <c r="D642" s="162">
        <v>4</v>
      </c>
      <c r="E642" s="162">
        <v>8000</v>
      </c>
      <c r="F642" s="162">
        <v>4.4000000000000004</v>
      </c>
      <c r="G642" s="162">
        <v>1</v>
      </c>
      <c r="H642" s="162">
        <v>1</v>
      </c>
      <c r="I642" s="163">
        <v>556</v>
      </c>
      <c r="J642" s="169">
        <v>0</v>
      </c>
    </row>
    <row r="643" spans="1:10" ht="20" x14ac:dyDescent="0.2">
      <c r="A643" s="161">
        <v>848</v>
      </c>
      <c r="B643" s="162">
        <v>48</v>
      </c>
      <c r="C643" s="162">
        <v>35</v>
      </c>
      <c r="D643" s="162">
        <v>1</v>
      </c>
      <c r="E643" s="162">
        <v>10140</v>
      </c>
      <c r="F643" s="162">
        <v>5.9</v>
      </c>
      <c r="G643" s="162">
        <v>0</v>
      </c>
      <c r="H643" s="162">
        <v>0</v>
      </c>
      <c r="I643" s="163">
        <v>431</v>
      </c>
      <c r="J643" s="169">
        <v>0</v>
      </c>
    </row>
    <row r="644" spans="1:10" ht="20" x14ac:dyDescent="0.2">
      <c r="A644" s="161">
        <v>849</v>
      </c>
      <c r="B644" s="162">
        <v>38</v>
      </c>
      <c r="C644" s="162">
        <v>28</v>
      </c>
      <c r="D644" s="162">
        <v>1</v>
      </c>
      <c r="E644" s="162">
        <v>6840</v>
      </c>
      <c r="F644" s="162">
        <v>10.4</v>
      </c>
      <c r="G644" s="162">
        <v>0</v>
      </c>
      <c r="H644" s="162">
        <v>0</v>
      </c>
      <c r="I644" s="163">
        <v>634</v>
      </c>
      <c r="J644" s="169">
        <v>0</v>
      </c>
    </row>
    <row r="645" spans="1:10" ht="20" x14ac:dyDescent="0.2">
      <c r="A645" s="161">
        <v>850</v>
      </c>
      <c r="B645" s="162">
        <v>56</v>
      </c>
      <c r="C645" s="162">
        <v>29</v>
      </c>
      <c r="D645" s="162">
        <v>1</v>
      </c>
      <c r="E645" s="162">
        <v>7500</v>
      </c>
      <c r="F645" s="162">
        <v>6</v>
      </c>
      <c r="G645" s="162">
        <v>1</v>
      </c>
      <c r="H645" s="162">
        <v>1</v>
      </c>
      <c r="I645" s="163">
        <v>762</v>
      </c>
      <c r="J645" s="169">
        <v>0</v>
      </c>
    </row>
    <row r="646" spans="1:10" ht="20" x14ac:dyDescent="0.2">
      <c r="A646" s="161">
        <v>851</v>
      </c>
      <c r="B646" s="162">
        <v>44</v>
      </c>
      <c r="C646" s="162">
        <v>33</v>
      </c>
      <c r="D646" s="162">
        <v>2</v>
      </c>
      <c r="E646" s="162">
        <v>11120</v>
      </c>
      <c r="F646" s="162">
        <v>5.7</v>
      </c>
      <c r="G646" s="162">
        <v>0</v>
      </c>
      <c r="H646" s="162">
        <v>1</v>
      </c>
      <c r="I646" s="163">
        <v>423</v>
      </c>
      <c r="J646" s="169">
        <v>0</v>
      </c>
    </row>
    <row r="647" spans="1:10" ht="20" x14ac:dyDescent="0.2">
      <c r="A647" s="161">
        <v>853</v>
      </c>
      <c r="B647" s="162">
        <v>37</v>
      </c>
      <c r="C647" s="162">
        <v>19</v>
      </c>
      <c r="D647" s="162">
        <v>2</v>
      </c>
      <c r="E647" s="162">
        <v>7260</v>
      </c>
      <c r="F647" s="162">
        <v>3.5</v>
      </c>
      <c r="G647" s="162">
        <v>0</v>
      </c>
      <c r="H647" s="162">
        <v>1</v>
      </c>
      <c r="I647" s="163">
        <v>1987</v>
      </c>
      <c r="J647" s="169">
        <v>0</v>
      </c>
    </row>
    <row r="648" spans="1:10" ht="20" x14ac:dyDescent="0.2">
      <c r="A648" s="161">
        <v>854</v>
      </c>
      <c r="B648" s="162">
        <v>36</v>
      </c>
      <c r="C648" s="162">
        <v>20</v>
      </c>
      <c r="D648" s="162">
        <v>2</v>
      </c>
      <c r="E648" s="162">
        <v>7600</v>
      </c>
      <c r="F648" s="162">
        <v>3.9</v>
      </c>
      <c r="G648" s="162">
        <v>1</v>
      </c>
      <c r="H648" s="162">
        <v>1</v>
      </c>
      <c r="I648" s="163">
        <v>1245</v>
      </c>
      <c r="J648" s="169">
        <v>0</v>
      </c>
    </row>
    <row r="649" spans="1:10" ht="20" x14ac:dyDescent="0.2">
      <c r="A649" s="161">
        <v>855</v>
      </c>
      <c r="B649" s="162">
        <v>46</v>
      </c>
      <c r="C649" s="162">
        <v>27</v>
      </c>
      <c r="D649" s="162">
        <v>1</v>
      </c>
      <c r="E649" s="162">
        <v>6690</v>
      </c>
      <c r="F649" s="162">
        <v>6.4</v>
      </c>
      <c r="G649" s="162">
        <v>1</v>
      </c>
      <c r="H649" s="162">
        <v>1</v>
      </c>
      <c r="I649" s="163">
        <v>699</v>
      </c>
      <c r="J649" s="169">
        <v>0</v>
      </c>
    </row>
    <row r="650" spans="1:10" ht="20" x14ac:dyDescent="0.2">
      <c r="A650" s="161">
        <v>857</v>
      </c>
      <c r="B650" s="162">
        <v>30</v>
      </c>
      <c r="C650" s="162">
        <v>17</v>
      </c>
      <c r="D650" s="162">
        <v>1</v>
      </c>
      <c r="E650" s="162">
        <v>4910</v>
      </c>
      <c r="F650" s="162">
        <v>8.5</v>
      </c>
      <c r="G650" s="162">
        <v>1</v>
      </c>
      <c r="H650" s="162">
        <v>0</v>
      </c>
      <c r="I650" s="163">
        <v>260</v>
      </c>
      <c r="J650" s="169">
        <v>0</v>
      </c>
    </row>
    <row r="651" spans="1:10" ht="20" x14ac:dyDescent="0.2">
      <c r="A651" s="161">
        <v>858</v>
      </c>
      <c r="B651" s="162">
        <v>53</v>
      </c>
      <c r="C651" s="162">
        <v>28</v>
      </c>
      <c r="D651" s="162">
        <v>1</v>
      </c>
      <c r="E651" s="162">
        <v>6110</v>
      </c>
      <c r="F651" s="162">
        <v>6.3</v>
      </c>
      <c r="G651" s="162">
        <v>1</v>
      </c>
      <c r="H651" s="162">
        <v>1</v>
      </c>
      <c r="I651" s="163">
        <v>706</v>
      </c>
      <c r="J651" s="169">
        <v>0</v>
      </c>
    </row>
    <row r="652" spans="1:10" ht="20" x14ac:dyDescent="0.2">
      <c r="A652" s="161">
        <v>859</v>
      </c>
      <c r="B652" s="162">
        <v>56</v>
      </c>
      <c r="C652" s="162">
        <v>49</v>
      </c>
      <c r="D652" s="162">
        <v>1</v>
      </c>
      <c r="E652" s="162">
        <v>24770</v>
      </c>
      <c r="F652" s="162">
        <v>5.6</v>
      </c>
      <c r="G652" s="162">
        <v>0</v>
      </c>
      <c r="H652" s="162">
        <v>0</v>
      </c>
      <c r="I652" s="163">
        <v>827</v>
      </c>
      <c r="J652" s="169">
        <v>0</v>
      </c>
    </row>
    <row r="653" spans="1:10" ht="20" x14ac:dyDescent="0.2">
      <c r="A653" s="161">
        <v>861</v>
      </c>
      <c r="B653" s="162">
        <v>49</v>
      </c>
      <c r="C653" s="162">
        <v>30</v>
      </c>
      <c r="D653" s="162">
        <v>2</v>
      </c>
      <c r="E653" s="162">
        <v>11200</v>
      </c>
      <c r="F653" s="162">
        <v>3.2</v>
      </c>
      <c r="G653" s="162">
        <v>0</v>
      </c>
      <c r="H653" s="162">
        <v>1</v>
      </c>
      <c r="I653" s="163">
        <v>738</v>
      </c>
      <c r="J653" s="169">
        <v>0</v>
      </c>
    </row>
    <row r="654" spans="1:10" ht="20" x14ac:dyDescent="0.2">
      <c r="A654" s="161">
        <v>862</v>
      </c>
      <c r="B654" s="162">
        <v>36</v>
      </c>
      <c r="C654" s="162">
        <v>28</v>
      </c>
      <c r="D654" s="162">
        <v>1</v>
      </c>
      <c r="E654" s="162">
        <v>8410</v>
      </c>
      <c r="F654" s="162">
        <v>1.5</v>
      </c>
      <c r="G654" s="162">
        <v>1</v>
      </c>
      <c r="H654" s="162">
        <v>0</v>
      </c>
      <c r="I654" s="163">
        <v>735</v>
      </c>
      <c r="J654" s="169">
        <v>0</v>
      </c>
    </row>
    <row r="655" spans="1:10" ht="20" x14ac:dyDescent="0.2">
      <c r="A655" s="161">
        <v>863</v>
      </c>
      <c r="B655" s="162">
        <v>48</v>
      </c>
      <c r="C655" s="162">
        <v>14</v>
      </c>
      <c r="D655" s="162">
        <v>1</v>
      </c>
      <c r="E655" s="162">
        <v>4870</v>
      </c>
      <c r="F655" s="162">
        <v>6.1</v>
      </c>
      <c r="G655" s="162">
        <v>0</v>
      </c>
      <c r="H655" s="162">
        <v>1</v>
      </c>
      <c r="I655" s="163">
        <v>646</v>
      </c>
      <c r="J655" s="169">
        <v>0</v>
      </c>
    </row>
    <row r="656" spans="1:10" ht="20" x14ac:dyDescent="0.2">
      <c r="A656" s="161">
        <v>864</v>
      </c>
      <c r="B656" s="162">
        <v>34</v>
      </c>
      <c r="C656" s="162">
        <v>17</v>
      </c>
      <c r="D656" s="162">
        <v>4</v>
      </c>
      <c r="E656" s="162">
        <v>5840</v>
      </c>
      <c r="F656" s="162">
        <v>6.9</v>
      </c>
      <c r="G656" s="162">
        <v>1</v>
      </c>
      <c r="H656" s="162">
        <v>0</v>
      </c>
      <c r="I656" s="163">
        <v>1090</v>
      </c>
      <c r="J656" s="169">
        <v>0</v>
      </c>
    </row>
    <row r="657" spans="1:10" ht="20" x14ac:dyDescent="0.2">
      <c r="A657" s="161">
        <v>866</v>
      </c>
      <c r="B657" s="162">
        <v>42</v>
      </c>
      <c r="C657" s="162">
        <v>34</v>
      </c>
      <c r="D657" s="162">
        <v>1</v>
      </c>
      <c r="E657" s="162">
        <v>9420</v>
      </c>
      <c r="F657" s="162">
        <v>8.9</v>
      </c>
      <c r="G657" s="162">
        <v>1</v>
      </c>
      <c r="H657" s="162">
        <v>1</v>
      </c>
      <c r="I657" s="163">
        <v>1450</v>
      </c>
      <c r="J657" s="169">
        <v>0</v>
      </c>
    </row>
    <row r="658" spans="1:10" ht="20" x14ac:dyDescent="0.2">
      <c r="A658" s="161">
        <v>867</v>
      </c>
      <c r="B658" s="162">
        <v>51</v>
      </c>
      <c r="C658" s="162">
        <v>17</v>
      </c>
      <c r="D658" s="162">
        <v>4</v>
      </c>
      <c r="E658" s="162">
        <v>6870</v>
      </c>
      <c r="F658" s="162">
        <v>5.7</v>
      </c>
      <c r="G658" s="162">
        <v>0</v>
      </c>
      <c r="H658" s="162">
        <v>1</v>
      </c>
      <c r="I658" s="163">
        <v>998</v>
      </c>
      <c r="J658" s="169">
        <v>0</v>
      </c>
    </row>
    <row r="659" spans="1:10" ht="20" x14ac:dyDescent="0.2">
      <c r="A659" s="161">
        <v>868</v>
      </c>
      <c r="B659" s="162">
        <v>29</v>
      </c>
      <c r="C659" s="162">
        <v>20</v>
      </c>
      <c r="D659" s="162">
        <v>1</v>
      </c>
      <c r="E659" s="162">
        <v>5900</v>
      </c>
      <c r="F659" s="162">
        <v>6.3</v>
      </c>
      <c r="G659" s="162">
        <v>1</v>
      </c>
      <c r="H659" s="162">
        <v>0</v>
      </c>
      <c r="I659" s="163">
        <v>914</v>
      </c>
      <c r="J659" s="169">
        <v>0</v>
      </c>
    </row>
    <row r="660" spans="1:10" ht="20" x14ac:dyDescent="0.2">
      <c r="A660" s="161">
        <v>869</v>
      </c>
      <c r="B660" s="162">
        <v>48</v>
      </c>
      <c r="C660" s="162">
        <v>15</v>
      </c>
      <c r="D660" s="162">
        <v>2</v>
      </c>
      <c r="E660" s="162">
        <v>8470</v>
      </c>
      <c r="F660" s="162">
        <v>3</v>
      </c>
      <c r="G660" s="162">
        <v>1</v>
      </c>
      <c r="H660" s="162">
        <v>0</v>
      </c>
      <c r="I660" s="163">
        <v>111</v>
      </c>
      <c r="J660" s="169">
        <v>0</v>
      </c>
    </row>
    <row r="661" spans="1:10" ht="20" x14ac:dyDescent="0.2">
      <c r="A661" s="161">
        <v>870</v>
      </c>
      <c r="B661" s="162">
        <v>49</v>
      </c>
      <c r="C661" s="162">
        <v>39</v>
      </c>
      <c r="D661" s="162">
        <v>1</v>
      </c>
      <c r="E661" s="162">
        <v>11300</v>
      </c>
      <c r="F661" s="162">
        <v>4.2</v>
      </c>
      <c r="G661" s="162">
        <v>1</v>
      </c>
      <c r="H661" s="162">
        <v>0</v>
      </c>
      <c r="I661" s="163">
        <v>1012</v>
      </c>
      <c r="J661" s="169">
        <v>0</v>
      </c>
    </row>
    <row r="662" spans="1:10" ht="20" x14ac:dyDescent="0.2">
      <c r="A662" s="161">
        <v>872</v>
      </c>
      <c r="B662" s="162">
        <v>29</v>
      </c>
      <c r="C662" s="162">
        <v>18</v>
      </c>
      <c r="D662" s="162">
        <v>2</v>
      </c>
      <c r="E662" s="162">
        <v>5400</v>
      </c>
      <c r="F662" s="162">
        <v>7</v>
      </c>
      <c r="G662" s="162">
        <v>1</v>
      </c>
      <c r="H662" s="162">
        <v>0</v>
      </c>
      <c r="I662" s="163">
        <v>1344</v>
      </c>
      <c r="J662" s="169">
        <v>0</v>
      </c>
    </row>
    <row r="663" spans="1:10" ht="20" x14ac:dyDescent="0.2">
      <c r="A663" s="161">
        <v>873</v>
      </c>
      <c r="B663" s="162">
        <v>33</v>
      </c>
      <c r="C663" s="162">
        <v>18</v>
      </c>
      <c r="D663" s="162">
        <v>3</v>
      </c>
      <c r="E663" s="162">
        <v>6150</v>
      </c>
      <c r="F663" s="162">
        <v>7.3</v>
      </c>
      <c r="G663" s="162">
        <v>0</v>
      </c>
      <c r="H663" s="162">
        <v>1</v>
      </c>
      <c r="I663" s="163">
        <v>404</v>
      </c>
      <c r="J663" s="169">
        <v>0</v>
      </c>
    </row>
    <row r="664" spans="1:10" ht="20" x14ac:dyDescent="0.2">
      <c r="A664" s="161">
        <v>874</v>
      </c>
      <c r="B664" s="162">
        <v>37</v>
      </c>
      <c r="C664" s="162">
        <v>13</v>
      </c>
      <c r="D664" s="162">
        <v>1</v>
      </c>
      <c r="E664" s="162">
        <v>5410</v>
      </c>
      <c r="F664" s="162">
        <v>2.2999999999999998</v>
      </c>
      <c r="G664" s="162">
        <v>1</v>
      </c>
      <c r="H664" s="162">
        <v>1</v>
      </c>
      <c r="I664" s="163">
        <v>416</v>
      </c>
      <c r="J664" s="169">
        <v>0</v>
      </c>
    </row>
    <row r="665" spans="1:10" ht="20" x14ac:dyDescent="0.2">
      <c r="A665" s="161">
        <v>875</v>
      </c>
      <c r="B665" s="162">
        <v>30</v>
      </c>
      <c r="C665" s="162">
        <v>17</v>
      </c>
      <c r="D665" s="162">
        <v>1</v>
      </c>
      <c r="E665" s="162">
        <v>5060</v>
      </c>
      <c r="F665" s="162">
        <v>4.7</v>
      </c>
      <c r="G665" s="162">
        <v>1</v>
      </c>
      <c r="H665" s="162">
        <v>1</v>
      </c>
      <c r="I665" s="163">
        <v>177</v>
      </c>
      <c r="J665" s="169">
        <v>0</v>
      </c>
    </row>
    <row r="666" spans="1:10" ht="20" x14ac:dyDescent="0.2">
      <c r="A666" s="161">
        <v>876</v>
      </c>
      <c r="B666" s="162">
        <v>47</v>
      </c>
      <c r="C666" s="162">
        <v>39</v>
      </c>
      <c r="D666" s="162">
        <v>1</v>
      </c>
      <c r="E666" s="162">
        <v>12500</v>
      </c>
      <c r="F666" s="162">
        <v>8.6</v>
      </c>
      <c r="G666" s="162">
        <v>0</v>
      </c>
      <c r="H666" s="162">
        <v>0</v>
      </c>
      <c r="I666" s="163">
        <v>1062</v>
      </c>
      <c r="J666" s="169">
        <v>0</v>
      </c>
    </row>
    <row r="667" spans="1:10" ht="20" x14ac:dyDescent="0.2">
      <c r="A667" s="161">
        <v>877</v>
      </c>
      <c r="B667" s="162">
        <v>33</v>
      </c>
      <c r="C667" s="162">
        <v>12</v>
      </c>
      <c r="D667" s="162">
        <v>2</v>
      </c>
      <c r="E667" s="162">
        <v>5000</v>
      </c>
      <c r="F667" s="162">
        <v>4.9000000000000004</v>
      </c>
      <c r="G667" s="162">
        <v>0</v>
      </c>
      <c r="H667" s="162">
        <v>0</v>
      </c>
      <c r="I667" s="163">
        <v>101</v>
      </c>
      <c r="J667" s="169">
        <v>0</v>
      </c>
    </row>
    <row r="668" spans="1:10" ht="20" x14ac:dyDescent="0.2">
      <c r="A668" s="161">
        <v>878</v>
      </c>
      <c r="B668" s="162">
        <v>46</v>
      </c>
      <c r="C668" s="162">
        <v>17</v>
      </c>
      <c r="D668" s="162">
        <v>1</v>
      </c>
      <c r="E668" s="162">
        <v>5460</v>
      </c>
      <c r="F668" s="162">
        <v>0.3</v>
      </c>
      <c r="G668" s="162">
        <v>0</v>
      </c>
      <c r="H668" s="162">
        <v>1</v>
      </c>
      <c r="I668" s="163">
        <v>255</v>
      </c>
      <c r="J668" s="169">
        <v>0</v>
      </c>
    </row>
    <row r="669" spans="1:10" ht="20" x14ac:dyDescent="0.2">
      <c r="A669" s="161">
        <v>880</v>
      </c>
      <c r="B669" s="162">
        <v>39</v>
      </c>
      <c r="C669" s="162">
        <v>25</v>
      </c>
      <c r="D669" s="162">
        <v>1</v>
      </c>
      <c r="E669" s="162">
        <v>7080</v>
      </c>
      <c r="F669" s="162">
        <v>5.6</v>
      </c>
      <c r="G669" s="162">
        <v>1</v>
      </c>
      <c r="H669" s="162">
        <v>0</v>
      </c>
      <c r="I669" s="163">
        <v>1603</v>
      </c>
      <c r="J669" s="169">
        <v>0</v>
      </c>
    </row>
    <row r="670" spans="1:10" ht="20" x14ac:dyDescent="0.2">
      <c r="A670" s="161">
        <v>881</v>
      </c>
      <c r="B670" s="162">
        <v>34</v>
      </c>
      <c r="C670" s="162">
        <v>20</v>
      </c>
      <c r="D670" s="162">
        <v>1</v>
      </c>
      <c r="E670" s="162">
        <v>6190</v>
      </c>
      <c r="F670" s="162">
        <v>6.6</v>
      </c>
      <c r="G670" s="162">
        <v>0</v>
      </c>
      <c r="H670" s="162">
        <v>0</v>
      </c>
      <c r="I670" s="163">
        <v>201</v>
      </c>
      <c r="J670" s="169">
        <v>0</v>
      </c>
    </row>
    <row r="671" spans="1:10" ht="20" x14ac:dyDescent="0.2">
      <c r="A671" s="161">
        <v>882</v>
      </c>
      <c r="B671" s="162">
        <v>28</v>
      </c>
      <c r="C671" s="162">
        <v>16</v>
      </c>
      <c r="D671" s="162">
        <v>1</v>
      </c>
      <c r="E671" s="162">
        <v>5000</v>
      </c>
      <c r="F671" s="162">
        <v>3.1</v>
      </c>
      <c r="G671" s="162">
        <v>1</v>
      </c>
      <c r="H671" s="162">
        <v>0</v>
      </c>
      <c r="I671" s="163">
        <v>1093</v>
      </c>
      <c r="J671" s="169">
        <v>0</v>
      </c>
    </row>
    <row r="672" spans="1:10" ht="20" x14ac:dyDescent="0.2">
      <c r="A672" s="161">
        <v>883</v>
      </c>
      <c r="B672" s="162">
        <v>43</v>
      </c>
      <c r="C672" s="162">
        <v>21</v>
      </c>
      <c r="D672" s="162">
        <v>3</v>
      </c>
      <c r="E672" s="162">
        <v>23050</v>
      </c>
      <c r="F672" s="162">
        <v>4.0999999999999996</v>
      </c>
      <c r="G672" s="162">
        <v>1</v>
      </c>
      <c r="H672" s="162">
        <v>0</v>
      </c>
      <c r="I672" s="163">
        <v>779</v>
      </c>
      <c r="J672" s="169">
        <v>0</v>
      </c>
    </row>
    <row r="673" spans="1:10" ht="20" x14ac:dyDescent="0.2">
      <c r="A673" s="161">
        <v>884</v>
      </c>
      <c r="B673" s="162">
        <v>33</v>
      </c>
      <c r="C673" s="162">
        <v>14</v>
      </c>
      <c r="D673" s="162">
        <v>2</v>
      </c>
      <c r="E673" s="162">
        <v>4970</v>
      </c>
      <c r="F673" s="162">
        <v>4.8</v>
      </c>
      <c r="G673" s="162">
        <v>1</v>
      </c>
      <c r="H673" s="162">
        <v>0</v>
      </c>
      <c r="I673" s="163">
        <v>1148</v>
      </c>
      <c r="J673" s="169">
        <v>0</v>
      </c>
    </row>
    <row r="674" spans="1:10" ht="20" x14ac:dyDescent="0.2">
      <c r="A674" s="161">
        <v>885</v>
      </c>
      <c r="B674" s="162">
        <v>45</v>
      </c>
      <c r="C674" s="162">
        <v>15</v>
      </c>
      <c r="D674" s="162">
        <v>4</v>
      </c>
      <c r="E674" s="162">
        <v>5640</v>
      </c>
      <c r="F674" s="162">
        <v>6.6</v>
      </c>
      <c r="G674" s="162">
        <v>1</v>
      </c>
      <c r="H674" s="162">
        <v>1</v>
      </c>
      <c r="I674" s="163">
        <v>112</v>
      </c>
      <c r="J674" s="169">
        <v>0</v>
      </c>
    </row>
    <row r="675" spans="1:10" ht="20" x14ac:dyDescent="0.2">
      <c r="A675" s="161">
        <v>888</v>
      </c>
      <c r="B675" s="162">
        <v>30</v>
      </c>
      <c r="C675" s="162">
        <v>17</v>
      </c>
      <c r="D675" s="162">
        <v>3</v>
      </c>
      <c r="E675" s="162">
        <v>7060</v>
      </c>
      <c r="F675" s="162">
        <v>3.7</v>
      </c>
      <c r="G675" s="162">
        <v>0</v>
      </c>
      <c r="H675" s="162">
        <v>0</v>
      </c>
      <c r="I675" s="163">
        <v>744</v>
      </c>
      <c r="J675" s="169">
        <v>0</v>
      </c>
    </row>
    <row r="676" spans="1:10" ht="20" x14ac:dyDescent="0.2">
      <c r="A676" s="161">
        <v>889</v>
      </c>
      <c r="B676" s="162">
        <v>24</v>
      </c>
      <c r="C676" s="162">
        <v>14</v>
      </c>
      <c r="D676" s="162">
        <v>1</v>
      </c>
      <c r="E676" s="162">
        <v>4530</v>
      </c>
      <c r="F676" s="162">
        <v>4.7</v>
      </c>
      <c r="G676" s="162">
        <v>1</v>
      </c>
      <c r="H676" s="162">
        <v>0</v>
      </c>
      <c r="I676" s="163">
        <v>538</v>
      </c>
      <c r="J676" s="169">
        <v>0</v>
      </c>
    </row>
    <row r="677" spans="1:10" ht="20" x14ac:dyDescent="0.2">
      <c r="A677" s="161">
        <v>891</v>
      </c>
      <c r="B677" s="162">
        <v>41</v>
      </c>
      <c r="C677" s="162">
        <v>19</v>
      </c>
      <c r="D677" s="162">
        <v>2</v>
      </c>
      <c r="E677" s="162">
        <v>7150</v>
      </c>
      <c r="F677" s="162">
        <v>0.1</v>
      </c>
      <c r="G677" s="162">
        <v>1</v>
      </c>
      <c r="H677" s="162">
        <v>1</v>
      </c>
      <c r="I677" s="163">
        <v>974</v>
      </c>
      <c r="J677" s="169">
        <v>0</v>
      </c>
    </row>
    <row r="678" spans="1:10" ht="20" x14ac:dyDescent="0.2">
      <c r="A678" s="161">
        <v>892</v>
      </c>
      <c r="B678" s="162">
        <v>31</v>
      </c>
      <c r="C678" s="162">
        <v>19</v>
      </c>
      <c r="D678" s="162">
        <v>2</v>
      </c>
      <c r="E678" s="162">
        <v>5050</v>
      </c>
      <c r="F678" s="162">
        <v>6.1</v>
      </c>
      <c r="G678" s="162">
        <v>0</v>
      </c>
      <c r="H678" s="162">
        <v>0</v>
      </c>
      <c r="I678" s="163">
        <v>266</v>
      </c>
      <c r="J678" s="169">
        <v>0</v>
      </c>
    </row>
    <row r="679" spans="1:10" ht="20" x14ac:dyDescent="0.2">
      <c r="A679" s="161">
        <v>893</v>
      </c>
      <c r="B679" s="162">
        <v>32</v>
      </c>
      <c r="C679" s="162">
        <v>23</v>
      </c>
      <c r="D679" s="162">
        <v>1</v>
      </c>
      <c r="E679" s="162">
        <v>8100</v>
      </c>
      <c r="F679" s="162">
        <v>6.9</v>
      </c>
      <c r="G679" s="162">
        <v>1</v>
      </c>
      <c r="H679" s="162">
        <v>1</v>
      </c>
      <c r="I679" s="163">
        <v>2539</v>
      </c>
      <c r="J679" s="169">
        <v>0</v>
      </c>
    </row>
    <row r="680" spans="1:10" ht="20" x14ac:dyDescent="0.2">
      <c r="A680" s="161">
        <v>894</v>
      </c>
      <c r="B680" s="162">
        <v>32</v>
      </c>
      <c r="C680" s="162">
        <v>19</v>
      </c>
      <c r="D680" s="162">
        <v>2</v>
      </c>
      <c r="E680" s="162">
        <v>7940.0000000000009</v>
      </c>
      <c r="F680" s="162">
        <v>3</v>
      </c>
      <c r="G680" s="162">
        <v>1</v>
      </c>
      <c r="H680" s="162">
        <v>0</v>
      </c>
      <c r="I680" s="163">
        <v>1113</v>
      </c>
      <c r="J680" s="169">
        <v>0</v>
      </c>
    </row>
    <row r="681" spans="1:10" ht="20" x14ac:dyDescent="0.2">
      <c r="A681" s="161">
        <v>895</v>
      </c>
      <c r="B681" s="162">
        <v>41</v>
      </c>
      <c r="C681" s="162">
        <v>32</v>
      </c>
      <c r="D681" s="162">
        <v>1</v>
      </c>
      <c r="E681" s="162">
        <v>9740</v>
      </c>
      <c r="F681" s="162">
        <v>3.5</v>
      </c>
      <c r="G681" s="162">
        <v>0</v>
      </c>
      <c r="H681" s="162">
        <v>0</v>
      </c>
      <c r="I681" s="163">
        <v>362</v>
      </c>
      <c r="J681" s="169">
        <v>0</v>
      </c>
    </row>
    <row r="682" spans="1:10" ht="20" x14ac:dyDescent="0.2">
      <c r="A682" s="161">
        <v>899</v>
      </c>
      <c r="B682" s="162">
        <v>35</v>
      </c>
      <c r="C682" s="162">
        <v>20</v>
      </c>
      <c r="D682" s="162">
        <v>3</v>
      </c>
      <c r="E682" s="162">
        <v>5390</v>
      </c>
      <c r="F682" s="162">
        <v>3.6</v>
      </c>
      <c r="G682" s="162">
        <v>1</v>
      </c>
      <c r="H682" s="162">
        <v>0</v>
      </c>
      <c r="I682" s="163">
        <v>68</v>
      </c>
      <c r="J682" s="169">
        <v>0</v>
      </c>
    </row>
    <row r="683" spans="1:10" ht="20" x14ac:dyDescent="0.2">
      <c r="A683" s="161">
        <v>900</v>
      </c>
      <c r="B683" s="162">
        <v>24</v>
      </c>
      <c r="C683" s="162">
        <v>13</v>
      </c>
      <c r="D683" s="162">
        <v>1</v>
      </c>
      <c r="E683" s="162">
        <v>4500</v>
      </c>
      <c r="F683" s="162">
        <v>2.7</v>
      </c>
      <c r="G683" s="162">
        <v>1</v>
      </c>
      <c r="H683" s="162">
        <v>1</v>
      </c>
      <c r="I683" s="163">
        <v>616</v>
      </c>
      <c r="J683" s="169">
        <v>0</v>
      </c>
    </row>
    <row r="684" spans="1:10" ht="20" x14ac:dyDescent="0.2">
      <c r="A684" s="161">
        <v>902</v>
      </c>
      <c r="B684" s="162">
        <v>31</v>
      </c>
      <c r="C684" s="162">
        <v>21</v>
      </c>
      <c r="D684" s="162">
        <v>1</v>
      </c>
      <c r="E684" s="162">
        <v>6110</v>
      </c>
      <c r="F684" s="162">
        <v>1</v>
      </c>
      <c r="G684" s="162">
        <v>1</v>
      </c>
      <c r="H684" s="162">
        <v>1</v>
      </c>
      <c r="I684" s="163">
        <v>835</v>
      </c>
      <c r="J684" s="169">
        <v>0</v>
      </c>
    </row>
    <row r="685" spans="1:10" ht="20" x14ac:dyDescent="0.2">
      <c r="A685" s="161">
        <v>903</v>
      </c>
      <c r="B685" s="162">
        <v>36</v>
      </c>
      <c r="C685" s="162">
        <v>29</v>
      </c>
      <c r="D685" s="162">
        <v>1</v>
      </c>
      <c r="E685" s="162">
        <v>5820</v>
      </c>
      <c r="F685" s="162">
        <v>5.5</v>
      </c>
      <c r="G685" s="162">
        <v>1</v>
      </c>
      <c r="H685" s="162">
        <v>1</v>
      </c>
      <c r="I685" s="163">
        <v>290</v>
      </c>
      <c r="J685" s="169">
        <v>0</v>
      </c>
    </row>
    <row r="686" spans="1:10" ht="20" x14ac:dyDescent="0.2">
      <c r="A686" s="161">
        <v>904</v>
      </c>
      <c r="B686" s="162">
        <v>49</v>
      </c>
      <c r="C686" s="162">
        <v>19</v>
      </c>
      <c r="D686" s="162">
        <v>4</v>
      </c>
      <c r="E686" s="162">
        <v>42130</v>
      </c>
      <c r="F686" s="162">
        <v>5.7</v>
      </c>
      <c r="G686" s="162">
        <v>1</v>
      </c>
      <c r="H686" s="162">
        <v>1</v>
      </c>
      <c r="I686" s="163">
        <v>3193</v>
      </c>
      <c r="J686" s="169">
        <v>0</v>
      </c>
    </row>
    <row r="687" spans="1:10" ht="20" x14ac:dyDescent="0.2">
      <c r="A687" s="161">
        <v>905</v>
      </c>
      <c r="B687" s="162">
        <v>51</v>
      </c>
      <c r="C687" s="162">
        <v>16</v>
      </c>
      <c r="D687" s="162">
        <v>2</v>
      </c>
      <c r="E687" s="162">
        <v>6210</v>
      </c>
      <c r="F687" s="162">
        <v>4.7</v>
      </c>
      <c r="G687" s="162">
        <v>1</v>
      </c>
      <c r="H687" s="162">
        <v>0</v>
      </c>
      <c r="I687" s="163">
        <v>316</v>
      </c>
      <c r="J687" s="169">
        <v>0</v>
      </c>
    </row>
    <row r="688" spans="1:10" ht="20" x14ac:dyDescent="0.2">
      <c r="A688" s="161">
        <v>906</v>
      </c>
      <c r="B688" s="162">
        <v>53</v>
      </c>
      <c r="C688" s="162">
        <v>36</v>
      </c>
      <c r="D688" s="162">
        <v>1</v>
      </c>
      <c r="E688" s="162">
        <v>12620</v>
      </c>
      <c r="F688" s="162">
        <v>6.6</v>
      </c>
      <c r="G688" s="162">
        <v>1</v>
      </c>
      <c r="H688" s="162">
        <v>0</v>
      </c>
      <c r="I688" s="163">
        <v>170</v>
      </c>
      <c r="J688" s="169">
        <v>0</v>
      </c>
    </row>
    <row r="689" spans="1:10" ht="20" x14ac:dyDescent="0.2">
      <c r="A689" s="161">
        <v>907</v>
      </c>
      <c r="B689" s="162">
        <v>34</v>
      </c>
      <c r="C689" s="162">
        <v>16</v>
      </c>
      <c r="D689" s="162">
        <v>1</v>
      </c>
      <c r="E689" s="162">
        <v>5440</v>
      </c>
      <c r="F689" s="162">
        <v>8.3000000000000007</v>
      </c>
      <c r="G689" s="162">
        <v>1</v>
      </c>
      <c r="H689" s="162">
        <v>1</v>
      </c>
      <c r="I689" s="163">
        <v>375</v>
      </c>
      <c r="J689" s="169">
        <v>0</v>
      </c>
    </row>
    <row r="690" spans="1:10" ht="20" x14ac:dyDescent="0.2">
      <c r="A690" s="161">
        <v>908</v>
      </c>
      <c r="B690" s="162">
        <v>35</v>
      </c>
      <c r="C690" s="162">
        <v>21</v>
      </c>
      <c r="D690" s="162">
        <v>2</v>
      </c>
      <c r="E690" s="162">
        <v>8000</v>
      </c>
      <c r="F690" s="162">
        <v>5.6</v>
      </c>
      <c r="G690" s="162">
        <v>0</v>
      </c>
      <c r="H690" s="162">
        <v>1</v>
      </c>
      <c r="I690" s="163">
        <v>1745</v>
      </c>
      <c r="J690" s="169">
        <v>0</v>
      </c>
    </row>
    <row r="691" spans="1:10" ht="20" x14ac:dyDescent="0.2">
      <c r="A691" s="161">
        <v>909</v>
      </c>
      <c r="B691" s="162">
        <v>36</v>
      </c>
      <c r="C691" s="162">
        <v>17</v>
      </c>
      <c r="D691" s="162">
        <v>1</v>
      </c>
      <c r="E691" s="162">
        <v>4940</v>
      </c>
      <c r="F691" s="162">
        <v>5.2</v>
      </c>
      <c r="G691" s="162">
        <v>0</v>
      </c>
      <c r="H691" s="162">
        <v>0</v>
      </c>
      <c r="I691" s="163">
        <v>507</v>
      </c>
      <c r="J691" s="169">
        <v>0</v>
      </c>
    </row>
    <row r="692" spans="1:10" ht="20" x14ac:dyDescent="0.2">
      <c r="A692" s="161">
        <v>910</v>
      </c>
      <c r="B692" s="162">
        <v>44</v>
      </c>
      <c r="C692" s="162">
        <v>16</v>
      </c>
      <c r="D692" s="162">
        <v>2</v>
      </c>
      <c r="E692" s="162">
        <v>6790</v>
      </c>
      <c r="F692" s="162">
        <v>3.6</v>
      </c>
      <c r="G692" s="162">
        <v>1</v>
      </c>
      <c r="H692" s="162">
        <v>0</v>
      </c>
      <c r="I692" s="163">
        <v>266</v>
      </c>
      <c r="J692" s="169">
        <v>0</v>
      </c>
    </row>
    <row r="693" spans="1:10" ht="20" x14ac:dyDescent="0.2">
      <c r="A693" s="161">
        <v>911</v>
      </c>
      <c r="B693" s="162">
        <v>40</v>
      </c>
      <c r="C693" s="162">
        <v>22</v>
      </c>
      <c r="D693" s="162">
        <v>2</v>
      </c>
      <c r="E693" s="162">
        <v>10310</v>
      </c>
      <c r="F693" s="162">
        <v>7.3</v>
      </c>
      <c r="G693" s="162">
        <v>1</v>
      </c>
      <c r="H693" s="162">
        <v>0</v>
      </c>
      <c r="I693" s="163">
        <v>582</v>
      </c>
      <c r="J693" s="169">
        <v>0</v>
      </c>
    </row>
    <row r="694" spans="1:10" ht="20" x14ac:dyDescent="0.2">
      <c r="A694" s="161">
        <v>912</v>
      </c>
      <c r="B694" s="162">
        <v>41</v>
      </c>
      <c r="C694" s="162">
        <v>20</v>
      </c>
      <c r="D694" s="162">
        <v>2</v>
      </c>
      <c r="E694" s="162">
        <v>6630</v>
      </c>
      <c r="F694" s="162">
        <v>4.4000000000000004</v>
      </c>
      <c r="G694" s="162">
        <v>0</v>
      </c>
      <c r="H694" s="162">
        <v>0</v>
      </c>
      <c r="I694" s="163">
        <v>90</v>
      </c>
      <c r="J694" s="169">
        <v>0</v>
      </c>
    </row>
    <row r="695" spans="1:10" ht="20" x14ac:dyDescent="0.2">
      <c r="A695" s="161">
        <v>914</v>
      </c>
      <c r="B695" s="162">
        <v>45</v>
      </c>
      <c r="C695" s="162">
        <v>34</v>
      </c>
      <c r="D695" s="162">
        <v>2</v>
      </c>
      <c r="E695" s="162">
        <v>13600</v>
      </c>
      <c r="F695" s="162">
        <v>4.3</v>
      </c>
      <c r="G695" s="162">
        <v>1</v>
      </c>
      <c r="H695" s="162">
        <v>0</v>
      </c>
      <c r="I695" s="163">
        <v>1126</v>
      </c>
      <c r="J695" s="169">
        <v>0</v>
      </c>
    </row>
    <row r="696" spans="1:10" ht="20" x14ac:dyDescent="0.2">
      <c r="A696" s="161">
        <v>915</v>
      </c>
      <c r="B696" s="162">
        <v>39</v>
      </c>
      <c r="C696" s="162">
        <v>22</v>
      </c>
      <c r="D696" s="162">
        <v>2</v>
      </c>
      <c r="E696" s="162">
        <v>6640</v>
      </c>
      <c r="F696" s="162">
        <v>5.6</v>
      </c>
      <c r="G696" s="162">
        <v>1</v>
      </c>
      <c r="H696" s="162">
        <v>0</v>
      </c>
      <c r="I696" s="163">
        <v>357</v>
      </c>
      <c r="J696" s="169">
        <v>0</v>
      </c>
    </row>
    <row r="697" spans="1:10" ht="20" x14ac:dyDescent="0.2">
      <c r="A697" s="161">
        <v>916</v>
      </c>
      <c r="B697" s="162">
        <v>43</v>
      </c>
      <c r="C697" s="162">
        <v>32</v>
      </c>
      <c r="D697" s="162">
        <v>2</v>
      </c>
      <c r="E697" s="162">
        <v>13750</v>
      </c>
      <c r="F697" s="162">
        <v>3</v>
      </c>
      <c r="G697" s="162">
        <v>1</v>
      </c>
      <c r="H697" s="162">
        <v>1</v>
      </c>
      <c r="I697" s="163">
        <v>1271</v>
      </c>
      <c r="J697" s="169">
        <v>0</v>
      </c>
    </row>
    <row r="698" spans="1:10" ht="20" x14ac:dyDescent="0.2">
      <c r="A698" s="161">
        <v>917</v>
      </c>
      <c r="B698" s="162">
        <v>40</v>
      </c>
      <c r="C698" s="162">
        <v>13</v>
      </c>
      <c r="D698" s="162">
        <v>3</v>
      </c>
      <c r="E698" s="162">
        <v>5560</v>
      </c>
      <c r="F698" s="162">
        <v>8.5</v>
      </c>
      <c r="G698" s="162">
        <v>0</v>
      </c>
      <c r="H698" s="162">
        <v>1</v>
      </c>
      <c r="I698" s="163">
        <v>205</v>
      </c>
      <c r="J698" s="169">
        <v>0</v>
      </c>
    </row>
    <row r="699" spans="1:10" ht="20" x14ac:dyDescent="0.2">
      <c r="A699" s="161">
        <v>920</v>
      </c>
      <c r="B699" s="162">
        <v>32</v>
      </c>
      <c r="C699" s="162">
        <v>21</v>
      </c>
      <c r="D699" s="162">
        <v>1</v>
      </c>
      <c r="E699" s="162">
        <v>7030</v>
      </c>
      <c r="F699" s="162">
        <v>10.4</v>
      </c>
      <c r="G699" s="162">
        <v>1</v>
      </c>
      <c r="H699" s="162">
        <v>0</v>
      </c>
      <c r="I699" s="163">
        <v>473</v>
      </c>
      <c r="J699" s="169">
        <v>0</v>
      </c>
    </row>
    <row r="700" spans="1:10" ht="20" x14ac:dyDescent="0.2">
      <c r="A700" s="161">
        <v>921</v>
      </c>
      <c r="B700" s="162">
        <v>31</v>
      </c>
      <c r="C700" s="162">
        <v>21</v>
      </c>
      <c r="D700" s="162">
        <v>1</v>
      </c>
      <c r="E700" s="162">
        <v>5170</v>
      </c>
      <c r="F700" s="162">
        <v>1</v>
      </c>
      <c r="G700" s="162">
        <v>0</v>
      </c>
      <c r="H700" s="162">
        <v>0</v>
      </c>
      <c r="I700" s="163">
        <v>432</v>
      </c>
      <c r="J700" s="169">
        <v>0</v>
      </c>
    </row>
    <row r="701" spans="1:10" ht="20" x14ac:dyDescent="0.2">
      <c r="A701" s="161">
        <v>922</v>
      </c>
      <c r="B701" s="162">
        <v>47</v>
      </c>
      <c r="C701" s="162">
        <v>26</v>
      </c>
      <c r="D701" s="162">
        <v>2</v>
      </c>
      <c r="E701" s="162">
        <v>7720</v>
      </c>
      <c r="F701" s="162">
        <v>3.9</v>
      </c>
      <c r="G701" s="162">
        <v>1</v>
      </c>
      <c r="H701" s="162">
        <v>0</v>
      </c>
      <c r="I701" s="163">
        <v>1762</v>
      </c>
      <c r="J701" s="169">
        <v>0</v>
      </c>
    </row>
    <row r="702" spans="1:10" ht="20" x14ac:dyDescent="0.2">
      <c r="A702" s="161">
        <v>923</v>
      </c>
      <c r="B702" s="162">
        <v>43</v>
      </c>
      <c r="C702" s="162">
        <v>32</v>
      </c>
      <c r="D702" s="162">
        <v>1</v>
      </c>
      <c r="E702" s="162">
        <v>8300</v>
      </c>
      <c r="F702" s="162">
        <v>1.7</v>
      </c>
      <c r="G702" s="162">
        <v>1</v>
      </c>
      <c r="H702" s="162">
        <v>0</v>
      </c>
      <c r="I702" s="163">
        <v>756</v>
      </c>
      <c r="J702" s="169">
        <v>0</v>
      </c>
    </row>
    <row r="703" spans="1:10" ht="20" x14ac:dyDescent="0.2">
      <c r="A703" s="161">
        <v>924</v>
      </c>
      <c r="B703" s="162">
        <v>27</v>
      </c>
      <c r="C703" s="162">
        <v>13</v>
      </c>
      <c r="D703" s="162">
        <v>1</v>
      </c>
      <c r="E703" s="162">
        <v>4650</v>
      </c>
      <c r="F703" s="162">
        <v>5.9</v>
      </c>
      <c r="G703" s="162">
        <v>0</v>
      </c>
      <c r="H703" s="162">
        <v>0</v>
      </c>
      <c r="I703" s="163">
        <v>677</v>
      </c>
      <c r="J703" s="169">
        <v>0</v>
      </c>
    </row>
    <row r="704" spans="1:10" ht="20" x14ac:dyDescent="0.2">
      <c r="A704" s="161">
        <v>925</v>
      </c>
      <c r="B704" s="162">
        <v>53</v>
      </c>
      <c r="C704" s="162">
        <v>23</v>
      </c>
      <c r="D704" s="162">
        <v>2</v>
      </c>
      <c r="E704" s="162">
        <v>6520</v>
      </c>
      <c r="F704" s="162">
        <v>4.7</v>
      </c>
      <c r="G704" s="162">
        <v>1</v>
      </c>
      <c r="H704" s="162">
        <v>1</v>
      </c>
      <c r="I704" s="163">
        <v>695</v>
      </c>
      <c r="J704" s="169">
        <v>0</v>
      </c>
    </row>
    <row r="705" spans="1:10" ht="20" x14ac:dyDescent="0.2">
      <c r="A705" s="161">
        <v>927</v>
      </c>
      <c r="B705" s="162">
        <v>35</v>
      </c>
      <c r="C705" s="162">
        <v>15</v>
      </c>
      <c r="D705" s="162">
        <v>1</v>
      </c>
      <c r="E705" s="162">
        <v>5580</v>
      </c>
      <c r="F705" s="162">
        <v>5.8</v>
      </c>
      <c r="G705" s="162">
        <v>1</v>
      </c>
      <c r="H705" s="162">
        <v>0</v>
      </c>
      <c r="I705" s="163">
        <v>126</v>
      </c>
      <c r="J705" s="169">
        <v>0</v>
      </c>
    </row>
    <row r="706" spans="1:10" ht="20" x14ac:dyDescent="0.2">
      <c r="A706" s="161">
        <v>929</v>
      </c>
      <c r="B706" s="162">
        <v>37</v>
      </c>
      <c r="C706" s="162">
        <v>14</v>
      </c>
      <c r="D706" s="162">
        <v>3</v>
      </c>
      <c r="E706" s="162">
        <v>4770</v>
      </c>
      <c r="F706" s="162">
        <v>0.8</v>
      </c>
      <c r="G706" s="162">
        <v>0</v>
      </c>
      <c r="H706" s="162">
        <v>1</v>
      </c>
      <c r="I706" s="163">
        <v>324</v>
      </c>
      <c r="J706" s="169">
        <v>0</v>
      </c>
    </row>
    <row r="707" spans="1:10" ht="20" x14ac:dyDescent="0.2">
      <c r="A707" s="161">
        <v>931</v>
      </c>
      <c r="B707" s="162">
        <v>39</v>
      </c>
      <c r="C707" s="162">
        <v>27</v>
      </c>
      <c r="D707" s="162">
        <v>2</v>
      </c>
      <c r="E707" s="162">
        <v>6320</v>
      </c>
      <c r="F707" s="162">
        <v>7.7</v>
      </c>
      <c r="G707" s="162">
        <v>0</v>
      </c>
      <c r="H707" s="162">
        <v>0</v>
      </c>
      <c r="I707" s="163">
        <v>606</v>
      </c>
      <c r="J707" s="169">
        <v>0</v>
      </c>
    </row>
    <row r="708" spans="1:10" ht="20" x14ac:dyDescent="0.2">
      <c r="A708" s="161">
        <v>932</v>
      </c>
      <c r="B708" s="162">
        <v>27</v>
      </c>
      <c r="C708" s="162">
        <v>14</v>
      </c>
      <c r="D708" s="162">
        <v>1</v>
      </c>
      <c r="E708" s="162">
        <v>4560</v>
      </c>
      <c r="F708" s="162">
        <v>2.8</v>
      </c>
      <c r="G708" s="162">
        <v>1</v>
      </c>
      <c r="H708" s="162">
        <v>1</v>
      </c>
      <c r="I708" s="163">
        <v>149</v>
      </c>
      <c r="J708" s="169">
        <v>0</v>
      </c>
    </row>
    <row r="709" spans="1:10" ht="20" x14ac:dyDescent="0.2">
      <c r="A709" s="161">
        <v>933</v>
      </c>
      <c r="B709" s="162">
        <v>35</v>
      </c>
      <c r="C709" s="162">
        <v>15</v>
      </c>
      <c r="D709" s="162">
        <v>1</v>
      </c>
      <c r="E709" s="162">
        <v>4690</v>
      </c>
      <c r="F709" s="162">
        <v>7.7</v>
      </c>
      <c r="G709" s="162">
        <v>0</v>
      </c>
      <c r="H709" s="162">
        <v>0</v>
      </c>
      <c r="I709" s="163">
        <v>676</v>
      </c>
      <c r="J709" s="169">
        <v>0</v>
      </c>
    </row>
    <row r="710" spans="1:10" ht="20" x14ac:dyDescent="0.2">
      <c r="A710" s="161">
        <v>934</v>
      </c>
      <c r="B710" s="162">
        <v>48</v>
      </c>
      <c r="C710" s="162">
        <v>29</v>
      </c>
      <c r="D710" s="162">
        <v>1</v>
      </c>
      <c r="E710" s="162">
        <v>8960</v>
      </c>
      <c r="F710" s="162">
        <v>1.1000000000000001</v>
      </c>
      <c r="G710" s="162">
        <v>0</v>
      </c>
      <c r="H710" s="162">
        <v>0</v>
      </c>
      <c r="I710" s="163">
        <v>620</v>
      </c>
      <c r="J710" s="169">
        <v>0</v>
      </c>
    </row>
    <row r="711" spans="1:10" ht="20" x14ac:dyDescent="0.2">
      <c r="A711" s="161">
        <v>936</v>
      </c>
      <c r="B711" s="162">
        <v>38</v>
      </c>
      <c r="C711" s="162">
        <v>14</v>
      </c>
      <c r="D711" s="162">
        <v>2</v>
      </c>
      <c r="E711" s="162">
        <v>5600</v>
      </c>
      <c r="F711" s="162">
        <v>4.7</v>
      </c>
      <c r="G711" s="162">
        <v>1</v>
      </c>
      <c r="H711" s="162">
        <v>0</v>
      </c>
      <c r="I711" s="163">
        <v>644</v>
      </c>
      <c r="J711" s="169">
        <v>0</v>
      </c>
    </row>
    <row r="712" spans="1:10" ht="20" x14ac:dyDescent="0.2">
      <c r="A712" s="161">
        <v>937</v>
      </c>
      <c r="B712" s="162">
        <v>28</v>
      </c>
      <c r="C712" s="162">
        <v>14</v>
      </c>
      <c r="D712" s="162">
        <v>3</v>
      </c>
      <c r="E712" s="162">
        <v>4960</v>
      </c>
      <c r="F712" s="162">
        <v>6.6</v>
      </c>
      <c r="G712" s="162">
        <v>1</v>
      </c>
      <c r="H712" s="162">
        <v>0</v>
      </c>
      <c r="I712" s="163">
        <v>128</v>
      </c>
      <c r="J712" s="169">
        <v>0</v>
      </c>
    </row>
    <row r="713" spans="1:10" ht="20" x14ac:dyDescent="0.2">
      <c r="A713" s="161">
        <v>938</v>
      </c>
      <c r="B713" s="162">
        <v>33</v>
      </c>
      <c r="C713" s="162">
        <v>16</v>
      </c>
      <c r="D713" s="162">
        <v>2</v>
      </c>
      <c r="E713" s="162">
        <v>6790</v>
      </c>
      <c r="F713" s="162">
        <v>7.8</v>
      </c>
      <c r="G713" s="162">
        <v>0</v>
      </c>
      <c r="H713" s="162">
        <v>0</v>
      </c>
      <c r="I713" s="163">
        <v>1185</v>
      </c>
      <c r="J713" s="169">
        <v>0</v>
      </c>
    </row>
    <row r="714" spans="1:10" ht="20" x14ac:dyDescent="0.2">
      <c r="A714" s="161">
        <v>939</v>
      </c>
      <c r="B714" s="162">
        <v>47</v>
      </c>
      <c r="C714" s="162">
        <v>33</v>
      </c>
      <c r="D714" s="162">
        <v>4</v>
      </c>
      <c r="E714" s="162">
        <v>24120</v>
      </c>
      <c r="F714" s="162">
        <v>4.0999999999999996</v>
      </c>
      <c r="G714" s="162">
        <v>1</v>
      </c>
      <c r="H714" s="162">
        <v>0</v>
      </c>
      <c r="I714" s="163">
        <v>1965</v>
      </c>
      <c r="J714" s="169">
        <v>0</v>
      </c>
    </row>
    <row r="715" spans="1:10" ht="20" x14ac:dyDescent="0.2">
      <c r="A715" s="161">
        <v>941</v>
      </c>
      <c r="B715" s="162">
        <v>41</v>
      </c>
      <c r="C715" s="162">
        <v>27</v>
      </c>
      <c r="D715" s="162">
        <v>2</v>
      </c>
      <c r="E715" s="162">
        <v>12330.000000000002</v>
      </c>
      <c r="F715" s="162">
        <v>6.7</v>
      </c>
      <c r="G715" s="162">
        <v>0</v>
      </c>
      <c r="H715" s="162">
        <v>1</v>
      </c>
      <c r="I715" s="163">
        <v>833</v>
      </c>
      <c r="J715" s="169">
        <v>0</v>
      </c>
    </row>
    <row r="716" spans="1:10" ht="20" x14ac:dyDescent="0.2">
      <c r="A716" s="161">
        <v>942</v>
      </c>
      <c r="B716" s="162">
        <v>44</v>
      </c>
      <c r="C716" s="162">
        <v>33</v>
      </c>
      <c r="D716" s="162">
        <v>1</v>
      </c>
      <c r="E716" s="162">
        <v>8720</v>
      </c>
      <c r="F716" s="162">
        <v>3.1</v>
      </c>
      <c r="G716" s="162">
        <v>1</v>
      </c>
      <c r="H716" s="162">
        <v>1</v>
      </c>
      <c r="I716" s="163">
        <v>544</v>
      </c>
      <c r="J716" s="169">
        <v>0</v>
      </c>
    </row>
    <row r="717" spans="1:10" ht="20" x14ac:dyDescent="0.2">
      <c r="A717" s="161">
        <v>943</v>
      </c>
      <c r="B717" s="162">
        <v>49</v>
      </c>
      <c r="C717" s="162">
        <v>21</v>
      </c>
      <c r="D717" s="162">
        <v>1</v>
      </c>
      <c r="E717" s="162">
        <v>6370</v>
      </c>
      <c r="F717" s="162">
        <v>3.3</v>
      </c>
      <c r="G717" s="162">
        <v>0</v>
      </c>
      <c r="H717" s="162">
        <v>1</v>
      </c>
      <c r="I717" s="163">
        <v>160</v>
      </c>
      <c r="J717" s="169">
        <v>0</v>
      </c>
    </row>
    <row r="718" spans="1:10" ht="20" x14ac:dyDescent="0.2">
      <c r="A718" s="161">
        <v>945</v>
      </c>
      <c r="B718" s="162">
        <v>52</v>
      </c>
      <c r="C718" s="162">
        <v>32</v>
      </c>
      <c r="D718" s="162">
        <v>1</v>
      </c>
      <c r="E718" s="162">
        <v>10640</v>
      </c>
      <c r="F718" s="162">
        <v>6.3</v>
      </c>
      <c r="G718" s="162">
        <v>1</v>
      </c>
      <c r="H718" s="162">
        <v>1</v>
      </c>
      <c r="I718" s="163">
        <v>1170</v>
      </c>
      <c r="J718" s="169">
        <v>0</v>
      </c>
    </row>
    <row r="719" spans="1:10" ht="20" x14ac:dyDescent="0.2">
      <c r="A719" s="161">
        <v>947</v>
      </c>
      <c r="B719" s="162">
        <v>57</v>
      </c>
      <c r="C719" s="162">
        <v>38</v>
      </c>
      <c r="D719" s="162">
        <v>5</v>
      </c>
      <c r="E719" s="162">
        <v>41980</v>
      </c>
      <c r="F719" s="162">
        <v>7.9</v>
      </c>
      <c r="G719" s="162">
        <v>1</v>
      </c>
      <c r="H719" s="162">
        <v>0</v>
      </c>
      <c r="I719" s="163">
        <v>1251</v>
      </c>
      <c r="J719" s="169">
        <v>0</v>
      </c>
    </row>
    <row r="720" spans="1:10" ht="20" x14ac:dyDescent="0.2">
      <c r="A720" s="161">
        <v>948</v>
      </c>
      <c r="B720" s="162">
        <v>60</v>
      </c>
      <c r="C720" s="162">
        <v>22</v>
      </c>
      <c r="D720" s="162">
        <v>1</v>
      </c>
      <c r="E720" s="162">
        <v>8540</v>
      </c>
      <c r="F720" s="162">
        <v>7.3</v>
      </c>
      <c r="G720" s="162">
        <v>1</v>
      </c>
      <c r="H720" s="162">
        <v>1</v>
      </c>
      <c r="I720" s="163">
        <v>98</v>
      </c>
      <c r="J720" s="169">
        <v>0</v>
      </c>
    </row>
    <row r="721" spans="1:10" ht="20" x14ac:dyDescent="0.2">
      <c r="A721" s="161">
        <v>950</v>
      </c>
      <c r="B721" s="162">
        <v>42</v>
      </c>
      <c r="C721" s="162">
        <v>27</v>
      </c>
      <c r="D721" s="162">
        <v>2</v>
      </c>
      <c r="E721" s="162">
        <v>7780</v>
      </c>
      <c r="F721" s="162">
        <v>4.8</v>
      </c>
      <c r="G721" s="162">
        <v>0</v>
      </c>
      <c r="H721" s="162">
        <v>0</v>
      </c>
      <c r="I721" s="163">
        <v>82</v>
      </c>
      <c r="J721" s="169">
        <v>0</v>
      </c>
    </row>
    <row r="722" spans="1:10" ht="20" x14ac:dyDescent="0.2">
      <c r="A722" s="161">
        <v>951</v>
      </c>
      <c r="B722" s="162">
        <v>38</v>
      </c>
      <c r="C722" s="162">
        <v>20</v>
      </c>
      <c r="D722" s="162">
        <v>2</v>
      </c>
      <c r="E722" s="162">
        <v>5720</v>
      </c>
      <c r="F722" s="162">
        <v>3.1</v>
      </c>
      <c r="G722" s="162">
        <v>1</v>
      </c>
      <c r="H722" s="162">
        <v>0</v>
      </c>
      <c r="I722" s="163">
        <v>218</v>
      </c>
      <c r="J722" s="169">
        <v>0</v>
      </c>
    </row>
    <row r="723" spans="1:10" ht="20" x14ac:dyDescent="0.2">
      <c r="A723" s="161">
        <v>953</v>
      </c>
      <c r="B723" s="162">
        <v>25</v>
      </c>
      <c r="C723" s="162">
        <v>18</v>
      </c>
      <c r="D723" s="162">
        <v>1</v>
      </c>
      <c r="E723" s="162">
        <v>4960</v>
      </c>
      <c r="F723" s="162">
        <v>3.6</v>
      </c>
      <c r="G723" s="162">
        <v>1</v>
      </c>
      <c r="H723" s="162">
        <v>1</v>
      </c>
      <c r="I723" s="163">
        <v>472</v>
      </c>
      <c r="J723" s="169">
        <v>0</v>
      </c>
    </row>
    <row r="724" spans="1:10" ht="20" x14ac:dyDescent="0.2">
      <c r="A724" s="161">
        <v>954</v>
      </c>
      <c r="B724" s="162">
        <v>47</v>
      </c>
      <c r="C724" s="162">
        <v>18</v>
      </c>
      <c r="D724" s="162">
        <v>3</v>
      </c>
      <c r="E724" s="162">
        <v>6820</v>
      </c>
      <c r="F724" s="162">
        <v>6.1</v>
      </c>
      <c r="G724" s="162">
        <v>1</v>
      </c>
      <c r="H724" s="162">
        <v>0</v>
      </c>
      <c r="I724" s="163">
        <v>34</v>
      </c>
      <c r="J724" s="169">
        <v>0</v>
      </c>
    </row>
    <row r="725" spans="1:10" ht="20" x14ac:dyDescent="0.2">
      <c r="A725" s="161">
        <v>955</v>
      </c>
      <c r="B725" s="162">
        <v>48</v>
      </c>
      <c r="C725" s="162">
        <v>29</v>
      </c>
      <c r="D725" s="162">
        <v>1</v>
      </c>
      <c r="E725" s="162">
        <v>8800</v>
      </c>
      <c r="F725" s="162">
        <v>1.4</v>
      </c>
      <c r="G725" s="162">
        <v>0</v>
      </c>
      <c r="H725" s="162">
        <v>0</v>
      </c>
      <c r="I725" s="163">
        <v>1138</v>
      </c>
      <c r="J725" s="169">
        <v>0</v>
      </c>
    </row>
    <row r="726" spans="1:10" ht="20" x14ac:dyDescent="0.2">
      <c r="A726" s="161">
        <v>957</v>
      </c>
      <c r="B726" s="162">
        <v>36</v>
      </c>
      <c r="C726" s="162">
        <v>28</v>
      </c>
      <c r="D726" s="162">
        <v>1</v>
      </c>
      <c r="E726" s="162">
        <v>10520</v>
      </c>
      <c r="F726" s="162">
        <v>6.9</v>
      </c>
      <c r="G726" s="162">
        <v>0</v>
      </c>
      <c r="H726" s="162">
        <v>1</v>
      </c>
      <c r="I726" s="163">
        <v>348</v>
      </c>
      <c r="J726" s="169">
        <v>0</v>
      </c>
    </row>
    <row r="727" spans="1:10" ht="20" x14ac:dyDescent="0.2">
      <c r="A727" s="161">
        <v>958</v>
      </c>
      <c r="B727" s="162">
        <v>40</v>
      </c>
      <c r="C727" s="162">
        <v>29</v>
      </c>
      <c r="D727" s="162">
        <v>2</v>
      </c>
      <c r="E727" s="162">
        <v>7160</v>
      </c>
      <c r="F727" s="162">
        <v>1.1000000000000001</v>
      </c>
      <c r="G727" s="162">
        <v>1</v>
      </c>
      <c r="H727" s="162">
        <v>1</v>
      </c>
      <c r="I727" s="163">
        <v>826</v>
      </c>
      <c r="J727" s="169">
        <v>0</v>
      </c>
    </row>
    <row r="728" spans="1:10" ht="20" x14ac:dyDescent="0.2">
      <c r="A728" s="161">
        <v>959</v>
      </c>
      <c r="B728" s="162">
        <v>33</v>
      </c>
      <c r="C728" s="162">
        <v>20</v>
      </c>
      <c r="D728" s="162">
        <v>1</v>
      </c>
      <c r="E728" s="162">
        <v>5730</v>
      </c>
      <c r="F728" s="162">
        <v>6.3</v>
      </c>
      <c r="G728" s="162">
        <v>1</v>
      </c>
      <c r="H728" s="162">
        <v>0</v>
      </c>
      <c r="I728" s="163">
        <v>275</v>
      </c>
      <c r="J728" s="169">
        <v>0</v>
      </c>
    </row>
    <row r="729" spans="1:10" ht="20" x14ac:dyDescent="0.2">
      <c r="A729" s="161">
        <v>960</v>
      </c>
      <c r="B729" s="162">
        <v>49</v>
      </c>
      <c r="C729" s="162">
        <v>34</v>
      </c>
      <c r="D729" s="162">
        <v>2</v>
      </c>
      <c r="E729" s="162">
        <v>12420</v>
      </c>
      <c r="F729" s="162">
        <v>6.2</v>
      </c>
      <c r="G729" s="162">
        <v>1</v>
      </c>
      <c r="H729" s="162">
        <v>0</v>
      </c>
      <c r="I729" s="163">
        <v>974</v>
      </c>
      <c r="J729" s="169">
        <v>0</v>
      </c>
    </row>
    <row r="730" spans="1:10" ht="20" x14ac:dyDescent="0.2">
      <c r="A730" s="161">
        <v>961</v>
      </c>
      <c r="B730" s="162">
        <v>38</v>
      </c>
      <c r="C730" s="162">
        <v>21</v>
      </c>
      <c r="D730" s="162">
        <v>3</v>
      </c>
      <c r="E730" s="162">
        <v>6420</v>
      </c>
      <c r="F730" s="162">
        <v>6.7</v>
      </c>
      <c r="G730" s="162">
        <v>0</v>
      </c>
      <c r="H730" s="162">
        <v>0</v>
      </c>
      <c r="I730" s="163">
        <v>446</v>
      </c>
      <c r="J730" s="169">
        <v>0</v>
      </c>
    </row>
    <row r="731" spans="1:10" ht="20" x14ac:dyDescent="0.2">
      <c r="A731" s="161">
        <v>962</v>
      </c>
      <c r="B731" s="162">
        <v>41</v>
      </c>
      <c r="C731" s="162">
        <v>24</v>
      </c>
      <c r="D731" s="162">
        <v>2</v>
      </c>
      <c r="E731" s="162">
        <v>8910</v>
      </c>
      <c r="F731" s="162">
        <v>6.6</v>
      </c>
      <c r="G731" s="162">
        <v>1</v>
      </c>
      <c r="H731" s="162">
        <v>0</v>
      </c>
      <c r="I731" s="163">
        <v>454</v>
      </c>
      <c r="J731" s="169">
        <v>0</v>
      </c>
    </row>
    <row r="732" spans="1:10" ht="20" x14ac:dyDescent="0.2">
      <c r="A732" s="161">
        <v>963</v>
      </c>
      <c r="B732" s="162">
        <v>31</v>
      </c>
      <c r="C732" s="162">
        <v>13</v>
      </c>
      <c r="D732" s="162">
        <v>1</v>
      </c>
      <c r="E732" s="162">
        <v>5810</v>
      </c>
      <c r="F732" s="162">
        <v>8</v>
      </c>
      <c r="G732" s="162">
        <v>1</v>
      </c>
      <c r="H732" s="162">
        <v>0</v>
      </c>
      <c r="I732" s="163">
        <v>365</v>
      </c>
      <c r="J732" s="169">
        <v>0</v>
      </c>
    </row>
    <row r="733" spans="1:10" ht="20" x14ac:dyDescent="0.2">
      <c r="A733" s="161">
        <v>964</v>
      </c>
      <c r="B733" s="162">
        <v>54</v>
      </c>
      <c r="C733" s="162">
        <v>17</v>
      </c>
      <c r="D733" s="162">
        <v>2</v>
      </c>
      <c r="E733" s="162">
        <v>5770</v>
      </c>
      <c r="F733" s="162">
        <v>5.3</v>
      </c>
      <c r="G733" s="162">
        <v>0</v>
      </c>
      <c r="H733" s="162">
        <v>0</v>
      </c>
      <c r="I733" s="163">
        <v>740</v>
      </c>
      <c r="J733" s="169">
        <v>0</v>
      </c>
    </row>
    <row r="734" spans="1:10" ht="20" x14ac:dyDescent="0.2">
      <c r="A734" s="161">
        <v>965</v>
      </c>
      <c r="B734" s="162">
        <v>53</v>
      </c>
      <c r="C734" s="162">
        <v>38</v>
      </c>
      <c r="D734" s="162">
        <v>1</v>
      </c>
      <c r="E734" s="162">
        <v>22120</v>
      </c>
      <c r="F734" s="162">
        <v>0.6</v>
      </c>
      <c r="G734" s="162">
        <v>1</v>
      </c>
      <c r="H734" s="162">
        <v>0</v>
      </c>
      <c r="I734" s="163">
        <v>703</v>
      </c>
      <c r="J734" s="169">
        <v>0</v>
      </c>
    </row>
    <row r="735" spans="1:10" ht="20" x14ac:dyDescent="0.2">
      <c r="A735" s="161">
        <v>966</v>
      </c>
      <c r="B735" s="162">
        <v>48</v>
      </c>
      <c r="C735" s="162">
        <v>20</v>
      </c>
      <c r="D735" s="162">
        <v>1</v>
      </c>
      <c r="E735" s="162">
        <v>6500</v>
      </c>
      <c r="F735" s="162">
        <v>0.7</v>
      </c>
      <c r="G735" s="162">
        <v>0</v>
      </c>
      <c r="H735" s="162">
        <v>0</v>
      </c>
      <c r="I735" s="163">
        <v>1047</v>
      </c>
      <c r="J735" s="169">
        <v>0</v>
      </c>
    </row>
    <row r="736" spans="1:10" ht="20" x14ac:dyDescent="0.2">
      <c r="A736" s="161">
        <v>967</v>
      </c>
      <c r="B736" s="162">
        <v>32</v>
      </c>
      <c r="C736" s="162">
        <v>13</v>
      </c>
      <c r="D736" s="162">
        <v>1</v>
      </c>
      <c r="E736" s="162">
        <v>5290</v>
      </c>
      <c r="F736" s="162">
        <v>7.1</v>
      </c>
      <c r="G736" s="162">
        <v>0</v>
      </c>
      <c r="H736" s="162">
        <v>0</v>
      </c>
      <c r="I736" s="163">
        <v>53</v>
      </c>
      <c r="J736" s="169">
        <v>0</v>
      </c>
    </row>
    <row r="737" spans="1:10" ht="20" x14ac:dyDescent="0.2">
      <c r="A737" s="161">
        <v>969</v>
      </c>
      <c r="B737" s="162">
        <v>34</v>
      </c>
      <c r="C737" s="162">
        <v>17</v>
      </c>
      <c r="D737" s="162">
        <v>1</v>
      </c>
      <c r="E737" s="162">
        <v>5250</v>
      </c>
      <c r="F737" s="162">
        <v>5.4</v>
      </c>
      <c r="G737" s="162">
        <v>1</v>
      </c>
      <c r="H737" s="162">
        <v>1</v>
      </c>
      <c r="I737" s="163">
        <v>656</v>
      </c>
      <c r="J737" s="169">
        <v>0</v>
      </c>
    </row>
    <row r="738" spans="1:10" ht="20" x14ac:dyDescent="0.2">
      <c r="A738" s="161">
        <v>970</v>
      </c>
      <c r="B738" s="162">
        <v>42</v>
      </c>
      <c r="C738" s="162">
        <v>28</v>
      </c>
      <c r="D738" s="162">
        <v>1</v>
      </c>
      <c r="E738" s="162">
        <v>6570</v>
      </c>
      <c r="F738" s="162">
        <v>3.9</v>
      </c>
      <c r="G738" s="162">
        <v>0</v>
      </c>
      <c r="H738" s="162">
        <v>0</v>
      </c>
      <c r="I738" s="163">
        <v>774</v>
      </c>
      <c r="J738" s="169">
        <v>0</v>
      </c>
    </row>
    <row r="739" spans="1:10" ht="20" x14ac:dyDescent="0.2">
      <c r="A739" s="161">
        <v>971</v>
      </c>
      <c r="B739" s="162">
        <v>29</v>
      </c>
      <c r="C739" s="162">
        <v>21</v>
      </c>
      <c r="D739" s="162">
        <v>1</v>
      </c>
      <c r="E739" s="162">
        <v>6110</v>
      </c>
      <c r="F739" s="162">
        <v>2.9</v>
      </c>
      <c r="G739" s="162">
        <v>0</v>
      </c>
      <c r="H739" s="162">
        <v>0</v>
      </c>
      <c r="I739" s="163">
        <v>430</v>
      </c>
      <c r="J739" s="169">
        <v>0</v>
      </c>
    </row>
    <row r="740" spans="1:10" ht="20" x14ac:dyDescent="0.2">
      <c r="A740" s="161">
        <v>972</v>
      </c>
      <c r="B740" s="162">
        <v>38</v>
      </c>
      <c r="C740" s="162">
        <v>28</v>
      </c>
      <c r="D740" s="162">
        <v>1</v>
      </c>
      <c r="E740" s="162">
        <v>10800</v>
      </c>
      <c r="F740" s="162">
        <v>2.8</v>
      </c>
      <c r="G740" s="162">
        <v>1</v>
      </c>
      <c r="H740" s="162">
        <v>0</v>
      </c>
      <c r="I740" s="163">
        <v>1652</v>
      </c>
      <c r="J740" s="169">
        <v>0</v>
      </c>
    </row>
    <row r="741" spans="1:10" ht="20" x14ac:dyDescent="0.2">
      <c r="A741" s="161">
        <v>973</v>
      </c>
      <c r="B741" s="162">
        <v>58</v>
      </c>
      <c r="C741" s="162">
        <v>12</v>
      </c>
      <c r="D741" s="162">
        <v>1</v>
      </c>
      <c r="E741" s="162">
        <v>5290</v>
      </c>
      <c r="F741" s="162">
        <v>5.4</v>
      </c>
      <c r="G741" s="162">
        <v>1</v>
      </c>
      <c r="H741" s="162">
        <v>0</v>
      </c>
      <c r="I741" s="163">
        <v>203</v>
      </c>
      <c r="J741" s="169">
        <v>0</v>
      </c>
    </row>
    <row r="742" spans="1:10" ht="20" x14ac:dyDescent="0.2">
      <c r="A742" s="161">
        <v>974</v>
      </c>
      <c r="B742" s="162">
        <v>34</v>
      </c>
      <c r="C742" s="162">
        <v>17</v>
      </c>
      <c r="D742" s="162">
        <v>3</v>
      </c>
      <c r="E742" s="162">
        <v>8050</v>
      </c>
      <c r="F742" s="162">
        <v>1.4</v>
      </c>
      <c r="G742" s="162">
        <v>1</v>
      </c>
      <c r="H742" s="162">
        <v>1</v>
      </c>
      <c r="I742" s="163">
        <v>378</v>
      </c>
      <c r="J742" s="169">
        <v>0</v>
      </c>
    </row>
    <row r="743" spans="1:10" ht="20" x14ac:dyDescent="0.2">
      <c r="A743" s="161">
        <v>976</v>
      </c>
      <c r="B743" s="162">
        <v>42</v>
      </c>
      <c r="C743" s="162">
        <v>19</v>
      </c>
      <c r="D743" s="162">
        <v>1</v>
      </c>
      <c r="E743" s="162">
        <v>9170</v>
      </c>
      <c r="F743" s="162">
        <v>7.1</v>
      </c>
      <c r="G743" s="162">
        <v>0</v>
      </c>
      <c r="H743" s="162">
        <v>1</v>
      </c>
      <c r="I743" s="163">
        <v>268</v>
      </c>
      <c r="J743" s="169">
        <v>0</v>
      </c>
    </row>
    <row r="744" spans="1:10" ht="20" x14ac:dyDescent="0.2">
      <c r="A744" s="161">
        <v>977</v>
      </c>
      <c r="B744" s="162">
        <v>29</v>
      </c>
      <c r="C744" s="162">
        <v>19</v>
      </c>
      <c r="D744" s="162">
        <v>2</v>
      </c>
      <c r="E744" s="162">
        <v>5710</v>
      </c>
      <c r="F744" s="162">
        <v>6.1</v>
      </c>
      <c r="G744" s="162">
        <v>1</v>
      </c>
      <c r="H744" s="162">
        <v>0</v>
      </c>
      <c r="I744" s="163">
        <v>271</v>
      </c>
      <c r="J744" s="169">
        <v>0</v>
      </c>
    </row>
    <row r="745" spans="1:10" ht="20" x14ac:dyDescent="0.2">
      <c r="A745" s="161">
        <v>978</v>
      </c>
      <c r="B745" s="162">
        <v>52</v>
      </c>
      <c r="C745" s="162">
        <v>41</v>
      </c>
      <c r="D745" s="162">
        <v>1</v>
      </c>
      <c r="E745" s="162">
        <v>23200</v>
      </c>
      <c r="F745" s="162">
        <v>8.5</v>
      </c>
      <c r="G745" s="162">
        <v>1</v>
      </c>
      <c r="H745" s="162">
        <v>0</v>
      </c>
      <c r="I745" s="163">
        <v>3192</v>
      </c>
      <c r="J745" s="169">
        <v>0</v>
      </c>
    </row>
    <row r="746" spans="1:10" ht="20" x14ac:dyDescent="0.2">
      <c r="A746" s="161">
        <v>979</v>
      </c>
      <c r="B746" s="162">
        <v>38</v>
      </c>
      <c r="C746" s="162">
        <v>23</v>
      </c>
      <c r="D746" s="162">
        <v>1</v>
      </c>
      <c r="E746" s="162">
        <v>5750</v>
      </c>
      <c r="F746" s="162">
        <v>1.4</v>
      </c>
      <c r="G746" s="162">
        <v>0</v>
      </c>
      <c r="H746" s="162">
        <v>0</v>
      </c>
      <c r="I746" s="163">
        <v>391</v>
      </c>
      <c r="J746" s="169">
        <v>0</v>
      </c>
    </row>
    <row r="747" spans="1:10" ht="20" x14ac:dyDescent="0.2">
      <c r="A747" s="161">
        <v>980</v>
      </c>
      <c r="B747" s="162">
        <v>30</v>
      </c>
      <c r="C747" s="162">
        <v>15</v>
      </c>
      <c r="D747" s="162">
        <v>1</v>
      </c>
      <c r="E747" s="162">
        <v>4400</v>
      </c>
      <c r="F747" s="162">
        <v>4.4000000000000004</v>
      </c>
      <c r="G747" s="162">
        <v>1</v>
      </c>
      <c r="H747" s="162">
        <v>0</v>
      </c>
      <c r="I747" s="163">
        <v>285</v>
      </c>
      <c r="J747" s="169">
        <v>0</v>
      </c>
    </row>
    <row r="748" spans="1:10" ht="20" x14ac:dyDescent="0.2">
      <c r="A748" s="161">
        <v>981</v>
      </c>
      <c r="B748" s="162">
        <v>48</v>
      </c>
      <c r="C748" s="162">
        <v>30</v>
      </c>
      <c r="D748" s="162">
        <v>1</v>
      </c>
      <c r="E748" s="162">
        <v>8910</v>
      </c>
      <c r="F748" s="162">
        <v>4.8</v>
      </c>
      <c r="G748" s="162">
        <v>0</v>
      </c>
      <c r="H748" s="162">
        <v>1</v>
      </c>
      <c r="I748" s="163">
        <v>522</v>
      </c>
      <c r="J748" s="169">
        <v>0</v>
      </c>
    </row>
    <row r="749" spans="1:10" ht="20" x14ac:dyDescent="0.2">
      <c r="A749" s="161">
        <v>982</v>
      </c>
      <c r="B749" s="162">
        <v>41</v>
      </c>
      <c r="C749" s="162">
        <v>20</v>
      </c>
      <c r="D749" s="162">
        <v>3</v>
      </c>
      <c r="E749" s="162">
        <v>8430</v>
      </c>
      <c r="F749" s="162">
        <v>2</v>
      </c>
      <c r="G749" s="162">
        <v>1</v>
      </c>
      <c r="H749" s="162">
        <v>1</v>
      </c>
      <c r="I749" s="163">
        <v>1330</v>
      </c>
      <c r="J749" s="169">
        <v>0</v>
      </c>
    </row>
    <row r="750" spans="1:10" ht="20" x14ac:dyDescent="0.2">
      <c r="A750" s="161">
        <v>983</v>
      </c>
      <c r="B750" s="162">
        <v>32</v>
      </c>
      <c r="C750" s="162">
        <v>20</v>
      </c>
      <c r="D750" s="162">
        <v>2</v>
      </c>
      <c r="E750" s="162">
        <v>8190.0000000000009</v>
      </c>
      <c r="F750" s="162">
        <v>6.3</v>
      </c>
      <c r="G750" s="162">
        <v>1</v>
      </c>
      <c r="H750" s="162">
        <v>0</v>
      </c>
      <c r="I750" s="163">
        <v>742</v>
      </c>
      <c r="J750" s="169">
        <v>0</v>
      </c>
    </row>
    <row r="751" spans="1:10" ht="20" x14ac:dyDescent="0.2">
      <c r="A751" s="161">
        <v>984</v>
      </c>
      <c r="B751" s="162">
        <v>30</v>
      </c>
      <c r="C751" s="162">
        <v>21</v>
      </c>
      <c r="D751" s="162">
        <v>1</v>
      </c>
      <c r="E751" s="162">
        <v>6000</v>
      </c>
      <c r="F751" s="162">
        <v>5.6</v>
      </c>
      <c r="G751" s="162">
        <v>0</v>
      </c>
      <c r="H751" s="162">
        <v>0</v>
      </c>
      <c r="I751" s="163">
        <v>822</v>
      </c>
      <c r="J751" s="169">
        <v>0</v>
      </c>
    </row>
    <row r="752" spans="1:10" ht="20" x14ac:dyDescent="0.2">
      <c r="A752" s="161">
        <v>985</v>
      </c>
      <c r="B752" s="162">
        <v>31</v>
      </c>
      <c r="C752" s="162">
        <v>13</v>
      </c>
      <c r="D752" s="162">
        <v>2</v>
      </c>
      <c r="E752" s="162">
        <v>5400</v>
      </c>
      <c r="F752" s="162">
        <v>4.5999999999999996</v>
      </c>
      <c r="G752" s="162">
        <v>1</v>
      </c>
      <c r="H752" s="162">
        <v>0</v>
      </c>
      <c r="I752" s="163">
        <v>289</v>
      </c>
      <c r="J752" s="169">
        <v>0</v>
      </c>
    </row>
    <row r="753" spans="1:10" ht="20" x14ac:dyDescent="0.2">
      <c r="A753" s="161">
        <v>986</v>
      </c>
      <c r="B753" s="162">
        <v>27</v>
      </c>
      <c r="C753" s="162">
        <v>14</v>
      </c>
      <c r="D753" s="162">
        <v>1</v>
      </c>
      <c r="E753" s="162">
        <v>4840</v>
      </c>
      <c r="F753" s="162">
        <v>4.8</v>
      </c>
      <c r="G753" s="162">
        <v>1</v>
      </c>
      <c r="H753" s="162">
        <v>0</v>
      </c>
      <c r="I753" s="163">
        <v>467</v>
      </c>
      <c r="J753" s="169">
        <v>0</v>
      </c>
    </row>
    <row r="754" spans="1:10" ht="20" x14ac:dyDescent="0.2">
      <c r="A754" s="161">
        <v>987</v>
      </c>
      <c r="B754" s="162">
        <v>35</v>
      </c>
      <c r="C754" s="162">
        <v>22</v>
      </c>
      <c r="D754" s="162">
        <v>1</v>
      </c>
      <c r="E754" s="162">
        <v>6090</v>
      </c>
      <c r="F754" s="162">
        <v>4.5</v>
      </c>
      <c r="G754" s="162">
        <v>1</v>
      </c>
      <c r="H754" s="162">
        <v>0</v>
      </c>
      <c r="I754" s="163">
        <v>950</v>
      </c>
      <c r="J754" s="169">
        <v>0</v>
      </c>
    </row>
    <row r="755" spans="1:10" ht="20" x14ac:dyDescent="0.2">
      <c r="A755" s="161">
        <v>988</v>
      </c>
      <c r="B755" s="162">
        <v>42</v>
      </c>
      <c r="C755" s="162">
        <v>20</v>
      </c>
      <c r="D755" s="162">
        <v>1</v>
      </c>
      <c r="E755" s="162">
        <v>5290</v>
      </c>
      <c r="F755" s="162">
        <v>5.8</v>
      </c>
      <c r="G755" s="162">
        <v>1</v>
      </c>
      <c r="H755" s="162">
        <v>0</v>
      </c>
      <c r="I755" s="163">
        <v>201</v>
      </c>
      <c r="J755" s="169">
        <v>0</v>
      </c>
    </row>
    <row r="756" spans="1:10" ht="20" x14ac:dyDescent="0.2">
      <c r="A756" s="161">
        <v>989</v>
      </c>
      <c r="B756" s="162">
        <v>39</v>
      </c>
      <c r="C756" s="162">
        <v>27</v>
      </c>
      <c r="D756" s="162">
        <v>1</v>
      </c>
      <c r="E756" s="162">
        <v>5770</v>
      </c>
      <c r="F756" s="162">
        <v>4</v>
      </c>
      <c r="G756" s="162">
        <v>1</v>
      </c>
      <c r="H756" s="162">
        <v>1</v>
      </c>
      <c r="I756" s="163">
        <v>793</v>
      </c>
      <c r="J756" s="169">
        <v>0</v>
      </c>
    </row>
    <row r="757" spans="1:10" ht="20" x14ac:dyDescent="0.2">
      <c r="A757" s="161">
        <v>990</v>
      </c>
      <c r="B757" s="162">
        <v>44</v>
      </c>
      <c r="C757" s="162">
        <v>16</v>
      </c>
      <c r="D757" s="162">
        <v>3</v>
      </c>
      <c r="E757" s="162">
        <v>11610</v>
      </c>
      <c r="F757" s="162">
        <v>3.3</v>
      </c>
      <c r="G757" s="162">
        <v>0</v>
      </c>
      <c r="H757" s="162">
        <v>0</v>
      </c>
      <c r="I757" s="163">
        <v>680</v>
      </c>
      <c r="J757" s="169">
        <v>0</v>
      </c>
    </row>
    <row r="758" spans="1:10" ht="20" x14ac:dyDescent="0.2">
      <c r="A758" s="161">
        <v>991</v>
      </c>
      <c r="B758" s="162">
        <v>42</v>
      </c>
      <c r="C758" s="162">
        <v>18</v>
      </c>
      <c r="D758" s="162">
        <v>1</v>
      </c>
      <c r="E758" s="162">
        <v>6440</v>
      </c>
      <c r="F758" s="162">
        <v>7.9</v>
      </c>
      <c r="G758" s="162">
        <v>1</v>
      </c>
      <c r="H758" s="162">
        <v>0</v>
      </c>
      <c r="I758" s="163">
        <v>186</v>
      </c>
      <c r="J758" s="169">
        <v>0</v>
      </c>
    </row>
    <row r="759" spans="1:10" ht="20" x14ac:dyDescent="0.2">
      <c r="A759" s="161">
        <v>992</v>
      </c>
      <c r="B759" s="162">
        <v>25</v>
      </c>
      <c r="C759" s="162">
        <v>16</v>
      </c>
      <c r="D759" s="162">
        <v>1</v>
      </c>
      <c r="E759" s="162">
        <v>5270</v>
      </c>
      <c r="F759" s="162">
        <v>3.7</v>
      </c>
      <c r="G759" s="162">
        <v>1</v>
      </c>
      <c r="H759" s="162">
        <v>0</v>
      </c>
      <c r="I759" s="163">
        <v>417</v>
      </c>
      <c r="J759" s="169">
        <v>0</v>
      </c>
    </row>
    <row r="760" spans="1:10" ht="20" x14ac:dyDescent="0.2">
      <c r="A760" s="161">
        <v>993</v>
      </c>
      <c r="B760" s="162">
        <v>45</v>
      </c>
      <c r="C760" s="162">
        <v>28</v>
      </c>
      <c r="D760" s="162">
        <v>1</v>
      </c>
      <c r="E760" s="162">
        <v>8880</v>
      </c>
      <c r="F760" s="162">
        <v>8.8000000000000007</v>
      </c>
      <c r="G760" s="162">
        <v>1</v>
      </c>
      <c r="H760" s="162">
        <v>1</v>
      </c>
      <c r="I760" s="163">
        <v>927</v>
      </c>
      <c r="J760" s="169">
        <v>0</v>
      </c>
    </row>
    <row r="761" spans="1:10" ht="20" x14ac:dyDescent="0.2">
      <c r="A761" s="161">
        <v>995</v>
      </c>
      <c r="B761" s="162">
        <v>42</v>
      </c>
      <c r="C761" s="162">
        <v>15</v>
      </c>
      <c r="D761" s="162">
        <v>1</v>
      </c>
      <c r="E761" s="162">
        <v>5010</v>
      </c>
      <c r="F761" s="162">
        <v>7.8</v>
      </c>
      <c r="G761" s="162">
        <v>0</v>
      </c>
      <c r="H761" s="162">
        <v>1</v>
      </c>
      <c r="I761" s="163">
        <v>176</v>
      </c>
      <c r="J761" s="169">
        <v>0</v>
      </c>
    </row>
    <row r="762" spans="1:10" ht="20" x14ac:dyDescent="0.2">
      <c r="A762" s="161">
        <v>996</v>
      </c>
      <c r="B762" s="162">
        <v>37</v>
      </c>
      <c r="C762" s="162">
        <v>24</v>
      </c>
      <c r="D762" s="162">
        <v>1</v>
      </c>
      <c r="E762" s="162">
        <v>5430</v>
      </c>
      <c r="F762" s="162">
        <v>5.3</v>
      </c>
      <c r="G762" s="162">
        <v>1</v>
      </c>
      <c r="H762" s="162">
        <v>1</v>
      </c>
      <c r="I762" s="163">
        <v>532</v>
      </c>
      <c r="J762" s="169">
        <v>0</v>
      </c>
    </row>
    <row r="763" spans="1:10" ht="20" x14ac:dyDescent="0.2">
      <c r="A763" s="161">
        <v>997</v>
      </c>
      <c r="B763" s="162">
        <v>40</v>
      </c>
      <c r="C763" s="162">
        <v>29</v>
      </c>
      <c r="D763" s="162">
        <v>1</v>
      </c>
      <c r="E763" s="162">
        <v>7580</v>
      </c>
      <c r="F763" s="162">
        <v>4.3</v>
      </c>
      <c r="G763" s="162">
        <v>1</v>
      </c>
      <c r="H763" s="162">
        <v>1</v>
      </c>
      <c r="I763" s="163">
        <v>624</v>
      </c>
      <c r="J763" s="169">
        <v>0</v>
      </c>
    </row>
    <row r="764" spans="1:10" ht="20" x14ac:dyDescent="0.2">
      <c r="A764" s="161">
        <v>998</v>
      </c>
      <c r="B764" s="162">
        <v>35</v>
      </c>
      <c r="C764" s="162">
        <v>13</v>
      </c>
      <c r="D764" s="162">
        <v>1</v>
      </c>
      <c r="E764" s="162">
        <v>5300</v>
      </c>
      <c r="F764" s="162">
        <v>5.0999999999999996</v>
      </c>
      <c r="G764" s="162">
        <v>1</v>
      </c>
      <c r="H764" s="162">
        <v>0</v>
      </c>
      <c r="I764" s="163">
        <v>267</v>
      </c>
      <c r="J764" s="169">
        <v>0</v>
      </c>
    </row>
    <row r="765" spans="1:10" ht="20" x14ac:dyDescent="0.2">
      <c r="A765" s="161">
        <v>1000</v>
      </c>
      <c r="B765" s="162">
        <v>28</v>
      </c>
      <c r="C765" s="162">
        <v>18</v>
      </c>
      <c r="D765" s="162">
        <v>1</v>
      </c>
      <c r="E765" s="162">
        <v>5800</v>
      </c>
      <c r="F765" s="162">
        <v>3.5</v>
      </c>
      <c r="G765" s="162">
        <v>1</v>
      </c>
      <c r="H765" s="162">
        <v>1</v>
      </c>
      <c r="I765" s="163">
        <v>375</v>
      </c>
      <c r="J765" s="169">
        <v>0</v>
      </c>
    </row>
    <row r="766" spans="1:10" ht="20" x14ac:dyDescent="0.2">
      <c r="A766" s="161">
        <v>1001</v>
      </c>
      <c r="B766" s="162">
        <v>27</v>
      </c>
      <c r="C766" s="162">
        <v>18</v>
      </c>
      <c r="D766" s="162">
        <v>1</v>
      </c>
      <c r="E766" s="162">
        <v>5150</v>
      </c>
      <c r="F766" s="162">
        <v>7.6</v>
      </c>
      <c r="G766" s="162">
        <v>1</v>
      </c>
      <c r="H766" s="162">
        <v>0</v>
      </c>
      <c r="I766" s="163">
        <v>162</v>
      </c>
      <c r="J766" s="169">
        <v>0</v>
      </c>
    </row>
    <row r="767" spans="1:10" ht="20" x14ac:dyDescent="0.2">
      <c r="A767" s="161">
        <v>1002</v>
      </c>
      <c r="B767" s="162">
        <v>35</v>
      </c>
      <c r="C767" s="162">
        <v>14</v>
      </c>
      <c r="D767" s="162">
        <v>1</v>
      </c>
      <c r="E767" s="162">
        <v>5940</v>
      </c>
      <c r="F767" s="162">
        <v>1.8</v>
      </c>
      <c r="G767" s="162">
        <v>0</v>
      </c>
      <c r="H767" s="162">
        <v>0</v>
      </c>
      <c r="I767" s="163">
        <v>298</v>
      </c>
      <c r="J767" s="169">
        <v>0</v>
      </c>
    </row>
    <row r="768" spans="1:10" ht="20" x14ac:dyDescent="0.2">
      <c r="A768" s="161">
        <v>1003</v>
      </c>
      <c r="B768" s="162">
        <v>25</v>
      </c>
      <c r="C768" s="162">
        <v>12</v>
      </c>
      <c r="D768" s="162">
        <v>1</v>
      </c>
      <c r="E768" s="162">
        <v>4750</v>
      </c>
      <c r="F768" s="162">
        <v>8.6</v>
      </c>
      <c r="G768" s="162">
        <v>0</v>
      </c>
      <c r="H768" s="162">
        <v>1</v>
      </c>
      <c r="I768" s="163">
        <v>319</v>
      </c>
      <c r="J768" s="169">
        <v>0</v>
      </c>
    </row>
    <row r="769" spans="1:10" ht="20" x14ac:dyDescent="0.2">
      <c r="A769" s="161">
        <v>1006</v>
      </c>
      <c r="B769" s="162">
        <v>42</v>
      </c>
      <c r="C769" s="162">
        <v>16</v>
      </c>
      <c r="D769" s="162">
        <v>2</v>
      </c>
      <c r="E769" s="162">
        <v>6340</v>
      </c>
      <c r="F769" s="162">
        <v>7.5</v>
      </c>
      <c r="G769" s="162">
        <v>1</v>
      </c>
      <c r="H769" s="162">
        <v>0</v>
      </c>
      <c r="I769" s="163">
        <v>135</v>
      </c>
      <c r="J769" s="169">
        <v>0</v>
      </c>
    </row>
    <row r="770" spans="1:10" ht="20" x14ac:dyDescent="0.2">
      <c r="A770" s="161">
        <v>1007</v>
      </c>
      <c r="B770" s="162">
        <v>42</v>
      </c>
      <c r="C770" s="162">
        <v>17</v>
      </c>
      <c r="D770" s="162">
        <v>1</v>
      </c>
      <c r="E770" s="162">
        <v>5210</v>
      </c>
      <c r="F770" s="162">
        <v>5.6</v>
      </c>
      <c r="G770" s="162">
        <v>0</v>
      </c>
      <c r="H770" s="162">
        <v>0</v>
      </c>
      <c r="I770" s="163">
        <v>910</v>
      </c>
      <c r="J770" s="169">
        <v>0</v>
      </c>
    </row>
    <row r="771" spans="1:10" ht="20" x14ac:dyDescent="0.2">
      <c r="A771" s="161">
        <v>1008</v>
      </c>
      <c r="B771" s="162">
        <v>55</v>
      </c>
      <c r="C771" s="162">
        <v>15</v>
      </c>
      <c r="D771" s="162">
        <v>1</v>
      </c>
      <c r="E771" s="162">
        <v>7780</v>
      </c>
      <c r="F771" s="162">
        <v>4.8</v>
      </c>
      <c r="G771" s="162">
        <v>1</v>
      </c>
      <c r="H771" s="162">
        <v>1</v>
      </c>
      <c r="I771" s="163">
        <v>459</v>
      </c>
      <c r="J771" s="169">
        <v>0</v>
      </c>
    </row>
    <row r="772" spans="1:10" ht="20" x14ac:dyDescent="0.2">
      <c r="A772" s="161">
        <v>1009</v>
      </c>
      <c r="B772" s="162">
        <v>25</v>
      </c>
      <c r="C772" s="162">
        <v>17</v>
      </c>
      <c r="D772" s="162">
        <v>1</v>
      </c>
      <c r="E772" s="162">
        <v>4840</v>
      </c>
      <c r="F772" s="162">
        <v>6.1</v>
      </c>
      <c r="G772" s="162">
        <v>1</v>
      </c>
      <c r="H772" s="162">
        <v>0</v>
      </c>
      <c r="I772" s="163">
        <v>226</v>
      </c>
      <c r="J772" s="169">
        <v>0</v>
      </c>
    </row>
    <row r="773" spans="1:10" ht="20" x14ac:dyDescent="0.2">
      <c r="A773" s="161">
        <v>1010</v>
      </c>
      <c r="B773" s="162">
        <v>54</v>
      </c>
      <c r="C773" s="162">
        <v>42</v>
      </c>
      <c r="D773" s="162">
        <v>1</v>
      </c>
      <c r="E773" s="162">
        <v>8560</v>
      </c>
      <c r="F773" s="162">
        <v>5.5</v>
      </c>
      <c r="G773" s="162">
        <v>0</v>
      </c>
      <c r="H773" s="162">
        <v>1</v>
      </c>
      <c r="I773" s="163">
        <v>540</v>
      </c>
      <c r="J773" s="169">
        <v>0</v>
      </c>
    </row>
    <row r="774" spans="1:10" ht="20" x14ac:dyDescent="0.2">
      <c r="A774" s="161">
        <v>1012</v>
      </c>
      <c r="B774" s="162">
        <v>31</v>
      </c>
      <c r="C774" s="162">
        <v>14</v>
      </c>
      <c r="D774" s="162">
        <v>2</v>
      </c>
      <c r="E774" s="162">
        <v>5530</v>
      </c>
      <c r="F774" s="162">
        <v>4</v>
      </c>
      <c r="G774" s="162">
        <v>1</v>
      </c>
      <c r="H774" s="162">
        <v>1</v>
      </c>
      <c r="I774" s="163">
        <v>194</v>
      </c>
      <c r="J774" s="169">
        <v>0</v>
      </c>
    </row>
    <row r="775" spans="1:10" ht="20" x14ac:dyDescent="0.2">
      <c r="A775" s="161">
        <v>1013</v>
      </c>
      <c r="B775" s="162">
        <v>39</v>
      </c>
      <c r="C775" s="162">
        <v>23</v>
      </c>
      <c r="D775" s="162">
        <v>1</v>
      </c>
      <c r="E775" s="162">
        <v>6350</v>
      </c>
      <c r="F775" s="162">
        <v>8.3000000000000007</v>
      </c>
      <c r="G775" s="162">
        <v>0</v>
      </c>
      <c r="H775" s="162">
        <v>1</v>
      </c>
      <c r="I775" s="163">
        <v>556</v>
      </c>
      <c r="J775" s="169">
        <v>0</v>
      </c>
    </row>
    <row r="776" spans="1:10" ht="20" x14ac:dyDescent="0.2">
      <c r="A776" s="161">
        <v>1014</v>
      </c>
      <c r="B776" s="162">
        <v>52</v>
      </c>
      <c r="C776" s="162">
        <v>25</v>
      </c>
      <c r="D776" s="162">
        <v>1</v>
      </c>
      <c r="E776" s="162">
        <v>7790.0000000000009</v>
      </c>
      <c r="F776" s="162">
        <v>4.3</v>
      </c>
      <c r="G776" s="162">
        <v>1</v>
      </c>
      <c r="H776" s="162">
        <v>1</v>
      </c>
      <c r="I776" s="163">
        <v>795</v>
      </c>
      <c r="J776" s="169">
        <v>0</v>
      </c>
    </row>
    <row r="777" spans="1:10" ht="20" x14ac:dyDescent="0.2">
      <c r="A777" s="161">
        <v>1016</v>
      </c>
      <c r="B777" s="162">
        <v>43</v>
      </c>
      <c r="C777" s="162">
        <v>14</v>
      </c>
      <c r="D777" s="162">
        <v>1</v>
      </c>
      <c r="E777" s="162">
        <v>6160</v>
      </c>
      <c r="F777" s="162">
        <v>4.5999999999999996</v>
      </c>
      <c r="G777" s="162">
        <v>1</v>
      </c>
      <c r="H777" s="162">
        <v>0</v>
      </c>
      <c r="I777" s="163">
        <v>1333</v>
      </c>
      <c r="J777" s="169">
        <v>0</v>
      </c>
    </row>
    <row r="778" spans="1:10" ht="20" x14ac:dyDescent="0.2">
      <c r="A778" s="161">
        <v>1018</v>
      </c>
      <c r="B778" s="162">
        <v>26</v>
      </c>
      <c r="C778" s="162">
        <v>14</v>
      </c>
      <c r="D778" s="162">
        <v>1</v>
      </c>
      <c r="E778" s="162">
        <v>4840</v>
      </c>
      <c r="F778" s="162">
        <v>5.4</v>
      </c>
      <c r="G778" s="162">
        <v>1</v>
      </c>
      <c r="H778" s="162">
        <v>1</v>
      </c>
      <c r="I778" s="163">
        <v>72</v>
      </c>
      <c r="J778" s="169">
        <v>0</v>
      </c>
    </row>
    <row r="779" spans="1:10" ht="20" x14ac:dyDescent="0.2">
      <c r="A779" s="161">
        <v>1020</v>
      </c>
      <c r="B779" s="162">
        <v>34</v>
      </c>
      <c r="C779" s="162">
        <v>14</v>
      </c>
      <c r="D779" s="162">
        <v>1</v>
      </c>
      <c r="E779" s="162">
        <v>5220</v>
      </c>
      <c r="F779" s="162">
        <v>3.7</v>
      </c>
      <c r="G779" s="162">
        <v>1</v>
      </c>
      <c r="H779" s="162">
        <v>1</v>
      </c>
      <c r="I779" s="163">
        <v>934</v>
      </c>
      <c r="J779" s="169">
        <v>0</v>
      </c>
    </row>
    <row r="780" spans="1:10" ht="20" x14ac:dyDescent="0.2">
      <c r="A780" s="161">
        <v>1021</v>
      </c>
      <c r="B780" s="162">
        <v>38</v>
      </c>
      <c r="C780" s="162">
        <v>18</v>
      </c>
      <c r="D780" s="162">
        <v>2</v>
      </c>
      <c r="E780" s="162">
        <v>6340</v>
      </c>
      <c r="F780" s="162">
        <v>2.5</v>
      </c>
      <c r="G780" s="162">
        <v>1</v>
      </c>
      <c r="H780" s="162">
        <v>0</v>
      </c>
      <c r="I780" s="163">
        <v>538</v>
      </c>
      <c r="J780" s="169">
        <v>0</v>
      </c>
    </row>
    <row r="781" spans="1:10" ht="20" x14ac:dyDescent="0.2">
      <c r="A781" s="161">
        <v>1023</v>
      </c>
      <c r="B781" s="162">
        <v>30</v>
      </c>
      <c r="C781" s="162">
        <v>16</v>
      </c>
      <c r="D781" s="162">
        <v>1</v>
      </c>
      <c r="E781" s="162">
        <v>4260</v>
      </c>
      <c r="F781" s="162">
        <v>3.6</v>
      </c>
      <c r="G781" s="162">
        <v>1</v>
      </c>
      <c r="H781" s="162">
        <v>1</v>
      </c>
      <c r="I781" s="163">
        <v>874</v>
      </c>
      <c r="J781" s="169">
        <v>0</v>
      </c>
    </row>
    <row r="782" spans="1:10" ht="20" x14ac:dyDescent="0.2">
      <c r="A782" s="161">
        <v>1024</v>
      </c>
      <c r="B782" s="162">
        <v>34</v>
      </c>
      <c r="C782" s="162">
        <v>18</v>
      </c>
      <c r="D782" s="162">
        <v>1</v>
      </c>
      <c r="E782" s="162">
        <v>5660</v>
      </c>
      <c r="F782" s="162">
        <v>6.8</v>
      </c>
      <c r="G782" s="162">
        <v>0</v>
      </c>
      <c r="H782" s="162">
        <v>0</v>
      </c>
      <c r="I782" s="163">
        <v>138</v>
      </c>
      <c r="J782" s="169">
        <v>0</v>
      </c>
    </row>
    <row r="783" spans="1:10" ht="20" x14ac:dyDescent="0.2">
      <c r="A783" s="161">
        <v>1025</v>
      </c>
      <c r="B783" s="162">
        <v>40</v>
      </c>
      <c r="C783" s="162">
        <v>27</v>
      </c>
      <c r="D783" s="162">
        <v>2</v>
      </c>
      <c r="E783" s="162">
        <v>6840</v>
      </c>
      <c r="F783" s="162">
        <v>4.8</v>
      </c>
      <c r="G783" s="162">
        <v>1</v>
      </c>
      <c r="H783" s="162">
        <v>1</v>
      </c>
      <c r="I783" s="163">
        <v>247</v>
      </c>
      <c r="J783" s="169">
        <v>0</v>
      </c>
    </row>
    <row r="784" spans="1:10" ht="20" x14ac:dyDescent="0.2">
      <c r="A784" s="161">
        <v>1028</v>
      </c>
      <c r="B784" s="162">
        <v>32</v>
      </c>
      <c r="C784" s="162">
        <v>24</v>
      </c>
      <c r="D784" s="162">
        <v>1</v>
      </c>
      <c r="E784" s="162">
        <v>5750</v>
      </c>
      <c r="F784" s="162">
        <v>5.8</v>
      </c>
      <c r="G784" s="162">
        <v>0</v>
      </c>
      <c r="H784" s="162">
        <v>0</v>
      </c>
      <c r="I784" s="163">
        <v>1032</v>
      </c>
      <c r="J784" s="169">
        <v>0</v>
      </c>
    </row>
    <row r="785" spans="1:10" ht="20" x14ac:dyDescent="0.2">
      <c r="A785" s="161">
        <v>1029</v>
      </c>
      <c r="B785" s="162">
        <v>34</v>
      </c>
      <c r="C785" s="162">
        <v>16</v>
      </c>
      <c r="D785" s="162">
        <v>2</v>
      </c>
      <c r="E785" s="162">
        <v>4850</v>
      </c>
      <c r="F785" s="162">
        <v>3.8</v>
      </c>
      <c r="G785" s="162">
        <v>1</v>
      </c>
      <c r="H785" s="162">
        <v>0</v>
      </c>
      <c r="I785" s="163">
        <v>456</v>
      </c>
      <c r="J785" s="169">
        <v>0</v>
      </c>
    </row>
    <row r="786" spans="1:10" ht="20" x14ac:dyDescent="0.2">
      <c r="A786" s="161">
        <v>1030</v>
      </c>
      <c r="B786" s="162">
        <v>51</v>
      </c>
      <c r="C786" s="162">
        <v>33</v>
      </c>
      <c r="D786" s="162">
        <v>2</v>
      </c>
      <c r="E786" s="162">
        <v>12230.000000000002</v>
      </c>
      <c r="F786" s="162">
        <v>4.2</v>
      </c>
      <c r="G786" s="162">
        <v>1</v>
      </c>
      <c r="H786" s="162">
        <v>1</v>
      </c>
      <c r="I786" s="163">
        <v>2158</v>
      </c>
      <c r="J786" s="169">
        <v>0</v>
      </c>
    </row>
    <row r="787" spans="1:10" ht="20" x14ac:dyDescent="0.2">
      <c r="A787" s="161">
        <v>1031</v>
      </c>
      <c r="B787" s="162">
        <v>55</v>
      </c>
      <c r="C787" s="162">
        <v>27</v>
      </c>
      <c r="D787" s="162">
        <v>2</v>
      </c>
      <c r="E787" s="162">
        <v>7880</v>
      </c>
      <c r="F787" s="162">
        <v>7.1</v>
      </c>
      <c r="G787" s="162">
        <v>1</v>
      </c>
      <c r="H787" s="162">
        <v>0</v>
      </c>
      <c r="I787" s="163">
        <v>2085</v>
      </c>
      <c r="J787" s="169">
        <v>0</v>
      </c>
    </row>
    <row r="788" spans="1:10" ht="20" x14ac:dyDescent="0.2">
      <c r="A788" s="161">
        <v>1032</v>
      </c>
      <c r="B788" s="162">
        <v>27</v>
      </c>
      <c r="C788" s="162">
        <v>19</v>
      </c>
      <c r="D788" s="162">
        <v>1</v>
      </c>
      <c r="E788" s="162">
        <v>5700</v>
      </c>
      <c r="F788" s="162">
        <v>3.1</v>
      </c>
      <c r="G788" s="162">
        <v>0</v>
      </c>
      <c r="H788" s="162">
        <v>0</v>
      </c>
      <c r="I788" s="163">
        <v>899</v>
      </c>
      <c r="J788" s="169">
        <v>0</v>
      </c>
    </row>
    <row r="789" spans="1:10" ht="20" x14ac:dyDescent="0.2">
      <c r="A789" s="161">
        <v>1033</v>
      </c>
      <c r="B789" s="162">
        <v>32</v>
      </c>
      <c r="C789" s="162">
        <v>20</v>
      </c>
      <c r="D789" s="162">
        <v>3</v>
      </c>
      <c r="E789" s="162">
        <v>6470</v>
      </c>
      <c r="F789" s="162">
        <v>1.3</v>
      </c>
      <c r="G789" s="162">
        <v>1</v>
      </c>
      <c r="H789" s="162">
        <v>1</v>
      </c>
      <c r="I789" s="163">
        <v>874</v>
      </c>
      <c r="J789" s="169">
        <v>0</v>
      </c>
    </row>
    <row r="790" spans="1:10" ht="20" x14ac:dyDescent="0.2">
      <c r="A790" s="161">
        <v>1034</v>
      </c>
      <c r="B790" s="162">
        <v>48</v>
      </c>
      <c r="C790" s="162">
        <v>15</v>
      </c>
      <c r="D790" s="162">
        <v>2</v>
      </c>
      <c r="E790" s="162">
        <v>5550</v>
      </c>
      <c r="F790" s="162">
        <v>4.9000000000000004</v>
      </c>
      <c r="G790" s="162">
        <v>1</v>
      </c>
      <c r="H790" s="162">
        <v>0</v>
      </c>
      <c r="I790" s="163">
        <v>632</v>
      </c>
      <c r="J790" s="169">
        <v>0</v>
      </c>
    </row>
    <row r="791" spans="1:10" ht="20" x14ac:dyDescent="0.2">
      <c r="A791" s="161">
        <v>1035</v>
      </c>
      <c r="B791" s="162">
        <v>39</v>
      </c>
      <c r="C791" s="162">
        <v>12</v>
      </c>
      <c r="D791" s="162">
        <v>1</v>
      </c>
      <c r="E791" s="162">
        <v>4910</v>
      </c>
      <c r="F791" s="162">
        <v>4.5</v>
      </c>
      <c r="G791" s="162">
        <v>1</v>
      </c>
      <c r="H791" s="162">
        <v>0</v>
      </c>
      <c r="I791" s="163">
        <v>80</v>
      </c>
      <c r="J791" s="169">
        <v>0</v>
      </c>
    </row>
    <row r="792" spans="1:10" ht="20" x14ac:dyDescent="0.2">
      <c r="A792" s="161">
        <v>1038</v>
      </c>
      <c r="B792" s="162">
        <v>50</v>
      </c>
      <c r="C792" s="162">
        <v>29</v>
      </c>
      <c r="D792" s="162">
        <v>2</v>
      </c>
      <c r="E792" s="162">
        <v>11570</v>
      </c>
      <c r="F792" s="162">
        <v>2.2999999999999998</v>
      </c>
      <c r="G792" s="162">
        <v>0</v>
      </c>
      <c r="H792" s="162">
        <v>1</v>
      </c>
      <c r="I792" s="163">
        <v>1042</v>
      </c>
      <c r="J792" s="169">
        <v>0</v>
      </c>
    </row>
    <row r="793" spans="1:10" ht="20" x14ac:dyDescent="0.2">
      <c r="A793" s="161">
        <v>1039</v>
      </c>
      <c r="B793" s="162">
        <v>37</v>
      </c>
      <c r="C793" s="162">
        <v>15</v>
      </c>
      <c r="D793" s="162">
        <v>1</v>
      </c>
      <c r="E793" s="162">
        <v>5070</v>
      </c>
      <c r="F793" s="162">
        <v>4.7</v>
      </c>
      <c r="G793" s="162">
        <v>1</v>
      </c>
      <c r="H793" s="162">
        <v>0</v>
      </c>
      <c r="I793" s="163">
        <v>406</v>
      </c>
      <c r="J793" s="169">
        <v>0</v>
      </c>
    </row>
    <row r="794" spans="1:10" ht="20" x14ac:dyDescent="0.2">
      <c r="A794" s="161">
        <v>1040</v>
      </c>
      <c r="B794" s="162">
        <v>52</v>
      </c>
      <c r="C794" s="162">
        <v>28</v>
      </c>
      <c r="D794" s="162">
        <v>3</v>
      </c>
      <c r="E794" s="162">
        <v>9430</v>
      </c>
      <c r="F794" s="162">
        <v>5.6</v>
      </c>
      <c r="G794" s="162">
        <v>0</v>
      </c>
      <c r="H794" s="162">
        <v>1</v>
      </c>
      <c r="I794" s="163">
        <v>271</v>
      </c>
      <c r="J794" s="169">
        <v>0</v>
      </c>
    </row>
    <row r="795" spans="1:10" ht="20" x14ac:dyDescent="0.2">
      <c r="A795" s="161">
        <v>1042</v>
      </c>
      <c r="B795" s="162">
        <v>42</v>
      </c>
      <c r="C795" s="162">
        <v>26</v>
      </c>
      <c r="D795" s="162">
        <v>3</v>
      </c>
      <c r="E795" s="162">
        <v>10170</v>
      </c>
      <c r="F795" s="162">
        <v>2.4</v>
      </c>
      <c r="G795" s="162">
        <v>0</v>
      </c>
      <c r="H795" s="162">
        <v>0</v>
      </c>
      <c r="I795" s="163">
        <v>394</v>
      </c>
      <c r="J795" s="169">
        <v>0</v>
      </c>
    </row>
    <row r="796" spans="1:10" ht="20" x14ac:dyDescent="0.2">
      <c r="A796" s="161">
        <v>1043</v>
      </c>
      <c r="B796" s="162">
        <v>41</v>
      </c>
      <c r="C796" s="162">
        <v>22</v>
      </c>
      <c r="D796" s="162">
        <v>1</v>
      </c>
      <c r="E796" s="162">
        <v>6960</v>
      </c>
      <c r="F796" s="162">
        <v>6.3</v>
      </c>
      <c r="G796" s="162">
        <v>0</v>
      </c>
      <c r="H796" s="162">
        <v>0</v>
      </c>
      <c r="I796" s="163">
        <v>1256</v>
      </c>
      <c r="J796" s="169">
        <v>0</v>
      </c>
    </row>
    <row r="797" spans="1:10" ht="20" x14ac:dyDescent="0.2">
      <c r="A797" s="161">
        <v>1044</v>
      </c>
      <c r="B797" s="162">
        <v>46</v>
      </c>
      <c r="C797" s="162">
        <v>13</v>
      </c>
      <c r="D797" s="162">
        <v>2</v>
      </c>
      <c r="E797" s="162">
        <v>8420</v>
      </c>
      <c r="F797" s="162">
        <v>4.0999999999999996</v>
      </c>
      <c r="G797" s="162">
        <v>0</v>
      </c>
      <c r="H797" s="162">
        <v>1</v>
      </c>
      <c r="I797" s="163">
        <v>496</v>
      </c>
      <c r="J797" s="169">
        <v>0</v>
      </c>
    </row>
    <row r="798" spans="1:10" ht="20" x14ac:dyDescent="0.2">
      <c r="A798" s="161">
        <v>1046</v>
      </c>
      <c r="B798" s="162">
        <v>38</v>
      </c>
      <c r="C798" s="162">
        <v>22</v>
      </c>
      <c r="D798" s="162">
        <v>1</v>
      </c>
      <c r="E798" s="162">
        <v>6260</v>
      </c>
      <c r="F798" s="162">
        <v>4.7</v>
      </c>
      <c r="G798" s="162">
        <v>1</v>
      </c>
      <c r="H798" s="162">
        <v>0</v>
      </c>
      <c r="I798" s="163">
        <v>853</v>
      </c>
      <c r="J798" s="169">
        <v>0</v>
      </c>
    </row>
    <row r="799" spans="1:10" ht="20" x14ac:dyDescent="0.2">
      <c r="A799" s="161">
        <v>1047</v>
      </c>
      <c r="B799" s="162">
        <v>28</v>
      </c>
      <c r="C799" s="162">
        <v>13</v>
      </c>
      <c r="D799" s="162">
        <v>4</v>
      </c>
      <c r="E799" s="162">
        <v>6980</v>
      </c>
      <c r="F799" s="162">
        <v>3.1</v>
      </c>
      <c r="G799" s="162">
        <v>1</v>
      </c>
      <c r="H799" s="162">
        <v>1</v>
      </c>
      <c r="I799" s="163">
        <v>620</v>
      </c>
      <c r="J799" s="169">
        <v>0</v>
      </c>
    </row>
    <row r="800" spans="1:10" ht="20" x14ac:dyDescent="0.2">
      <c r="A800" s="161">
        <v>1048</v>
      </c>
      <c r="B800" s="162">
        <v>26</v>
      </c>
      <c r="C800" s="162">
        <v>13</v>
      </c>
      <c r="D800" s="162">
        <v>1</v>
      </c>
      <c r="E800" s="162">
        <v>4910</v>
      </c>
      <c r="F800" s="162">
        <v>6.4</v>
      </c>
      <c r="G800" s="162">
        <v>1</v>
      </c>
      <c r="H800" s="162">
        <v>1</v>
      </c>
      <c r="I800" s="163">
        <v>747</v>
      </c>
      <c r="J800" s="169">
        <v>0</v>
      </c>
    </row>
    <row r="801" spans="1:10" ht="20" x14ac:dyDescent="0.2">
      <c r="A801" s="161">
        <v>1049</v>
      </c>
      <c r="B801" s="162">
        <v>36</v>
      </c>
      <c r="C801" s="162">
        <v>28</v>
      </c>
      <c r="D801" s="162">
        <v>1</v>
      </c>
      <c r="E801" s="162">
        <v>5780</v>
      </c>
      <c r="F801" s="162">
        <v>2.4</v>
      </c>
      <c r="G801" s="162">
        <v>1</v>
      </c>
      <c r="H801" s="162">
        <v>0</v>
      </c>
      <c r="I801" s="163">
        <v>220</v>
      </c>
      <c r="J801" s="169">
        <v>0</v>
      </c>
    </row>
    <row r="802" spans="1:10" ht="20" x14ac:dyDescent="0.2">
      <c r="A802" s="161">
        <v>1051</v>
      </c>
      <c r="B802" s="162">
        <v>42</v>
      </c>
      <c r="C802" s="162">
        <v>28</v>
      </c>
      <c r="D802" s="162">
        <v>2</v>
      </c>
      <c r="E802" s="162">
        <v>10730</v>
      </c>
      <c r="F802" s="162">
        <v>4.0999999999999996</v>
      </c>
      <c r="G802" s="162">
        <v>0</v>
      </c>
      <c r="H802" s="162">
        <v>0</v>
      </c>
      <c r="I802" s="163">
        <v>1615</v>
      </c>
      <c r="J802" s="169">
        <v>0</v>
      </c>
    </row>
    <row r="803" spans="1:10" ht="20" x14ac:dyDescent="0.2">
      <c r="A803" s="161">
        <v>1053</v>
      </c>
      <c r="B803" s="162">
        <v>44</v>
      </c>
      <c r="C803" s="162">
        <v>32</v>
      </c>
      <c r="D803" s="162">
        <v>1</v>
      </c>
      <c r="E803" s="162">
        <v>9820</v>
      </c>
      <c r="F803" s="162">
        <v>5.2</v>
      </c>
      <c r="G803" s="162">
        <v>0</v>
      </c>
      <c r="H803" s="162">
        <v>1</v>
      </c>
      <c r="I803" s="163">
        <v>748</v>
      </c>
      <c r="J803" s="169">
        <v>0</v>
      </c>
    </row>
    <row r="804" spans="1:10" ht="20" x14ac:dyDescent="0.2">
      <c r="A804" s="161">
        <v>1054</v>
      </c>
      <c r="B804" s="162">
        <v>44</v>
      </c>
      <c r="C804" s="162">
        <v>25</v>
      </c>
      <c r="D804" s="162">
        <v>2</v>
      </c>
      <c r="E804" s="162">
        <v>10190</v>
      </c>
      <c r="F804" s="162">
        <v>4.9000000000000004</v>
      </c>
      <c r="G804" s="162">
        <v>0</v>
      </c>
      <c r="H804" s="162">
        <v>0</v>
      </c>
      <c r="I804" s="163">
        <v>204</v>
      </c>
      <c r="J804" s="169">
        <v>0</v>
      </c>
    </row>
    <row r="805" spans="1:10" ht="20" x14ac:dyDescent="0.2">
      <c r="A805" s="161">
        <v>1055</v>
      </c>
      <c r="B805" s="162">
        <v>50</v>
      </c>
      <c r="C805" s="162">
        <v>15</v>
      </c>
      <c r="D805" s="162">
        <v>1</v>
      </c>
      <c r="E805" s="162">
        <v>5450</v>
      </c>
      <c r="F805" s="162">
        <v>2.7</v>
      </c>
      <c r="G805" s="162">
        <v>1</v>
      </c>
      <c r="H805" s="162">
        <v>0</v>
      </c>
      <c r="I805" s="163">
        <v>391</v>
      </c>
      <c r="J805" s="169">
        <v>0</v>
      </c>
    </row>
    <row r="806" spans="1:10" ht="20" x14ac:dyDescent="0.2">
      <c r="A806" s="161">
        <v>1056</v>
      </c>
      <c r="B806" s="162">
        <v>49</v>
      </c>
      <c r="C806" s="162">
        <v>38</v>
      </c>
      <c r="D806" s="162">
        <v>1</v>
      </c>
      <c r="E806" s="162">
        <v>11270</v>
      </c>
      <c r="F806" s="162">
        <v>5.8</v>
      </c>
      <c r="G806" s="162">
        <v>1</v>
      </c>
      <c r="H806" s="162">
        <v>0</v>
      </c>
      <c r="I806" s="163">
        <v>990</v>
      </c>
      <c r="J806" s="169">
        <v>0</v>
      </c>
    </row>
    <row r="807" spans="1:10" ht="20" x14ac:dyDescent="0.2">
      <c r="A807" s="161">
        <v>1057</v>
      </c>
      <c r="B807" s="162">
        <v>40</v>
      </c>
      <c r="C807" s="162">
        <v>17</v>
      </c>
      <c r="D807" s="162">
        <v>1</v>
      </c>
      <c r="E807" s="162">
        <v>6310</v>
      </c>
      <c r="F807" s="162">
        <v>1.5</v>
      </c>
      <c r="G807" s="162">
        <v>0</v>
      </c>
      <c r="H807" s="162">
        <v>0</v>
      </c>
      <c r="I807" s="163">
        <v>318</v>
      </c>
      <c r="J807" s="169">
        <v>0</v>
      </c>
    </row>
    <row r="808" spans="1:10" ht="20" x14ac:dyDescent="0.2">
      <c r="A808" s="161">
        <v>1058</v>
      </c>
      <c r="B808" s="162">
        <v>30</v>
      </c>
      <c r="C808" s="162">
        <v>16</v>
      </c>
      <c r="D808" s="162">
        <v>3</v>
      </c>
      <c r="E808" s="162">
        <v>5800</v>
      </c>
      <c r="F808" s="162">
        <v>7.8</v>
      </c>
      <c r="G808" s="162">
        <v>1</v>
      </c>
      <c r="H808" s="162">
        <v>0</v>
      </c>
      <c r="I808" s="163">
        <v>484</v>
      </c>
      <c r="J808" s="169">
        <v>0</v>
      </c>
    </row>
    <row r="809" spans="1:10" ht="20" x14ac:dyDescent="0.2">
      <c r="A809" s="161">
        <v>1059</v>
      </c>
      <c r="B809" s="162">
        <v>31</v>
      </c>
      <c r="C809" s="162">
        <v>19</v>
      </c>
      <c r="D809" s="162">
        <v>2</v>
      </c>
      <c r="E809" s="162">
        <v>6400</v>
      </c>
      <c r="F809" s="162">
        <v>1.8</v>
      </c>
      <c r="G809" s="162">
        <v>0</v>
      </c>
      <c r="H809" s="162">
        <v>0</v>
      </c>
      <c r="I809" s="163">
        <v>243</v>
      </c>
      <c r="J809" s="169">
        <v>0</v>
      </c>
    </row>
    <row r="810" spans="1:10" ht="20" x14ac:dyDescent="0.2">
      <c r="A810" s="161">
        <v>1060</v>
      </c>
      <c r="B810" s="162">
        <v>41</v>
      </c>
      <c r="C810" s="162">
        <v>15</v>
      </c>
      <c r="D810" s="162">
        <v>1</v>
      </c>
      <c r="E810" s="162">
        <v>5190</v>
      </c>
      <c r="F810" s="162">
        <v>6.9</v>
      </c>
      <c r="G810" s="162">
        <v>0</v>
      </c>
      <c r="H810" s="162">
        <v>1</v>
      </c>
      <c r="I810" s="163">
        <v>148</v>
      </c>
      <c r="J810" s="169">
        <v>0</v>
      </c>
    </row>
    <row r="811" spans="1:10" ht="20" x14ac:dyDescent="0.2">
      <c r="A811" s="161">
        <v>1061</v>
      </c>
      <c r="B811" s="162">
        <v>36</v>
      </c>
      <c r="C811" s="162">
        <v>27</v>
      </c>
      <c r="D811" s="162">
        <v>1</v>
      </c>
      <c r="E811" s="162">
        <v>6500</v>
      </c>
      <c r="F811" s="162">
        <v>0.8</v>
      </c>
      <c r="G811" s="162">
        <v>0</v>
      </c>
      <c r="H811" s="162">
        <v>1</v>
      </c>
      <c r="I811" s="163">
        <v>419</v>
      </c>
      <c r="J811" s="169">
        <v>0</v>
      </c>
    </row>
    <row r="812" spans="1:10" ht="20" x14ac:dyDescent="0.2">
      <c r="A812" s="161">
        <v>1064</v>
      </c>
      <c r="B812" s="162">
        <v>48</v>
      </c>
      <c r="C812" s="162">
        <v>32</v>
      </c>
      <c r="D812" s="162">
        <v>3</v>
      </c>
      <c r="E812" s="162">
        <v>15740</v>
      </c>
      <c r="F812" s="162">
        <v>8.9</v>
      </c>
      <c r="G812" s="162">
        <v>1</v>
      </c>
      <c r="H812" s="162">
        <v>1</v>
      </c>
      <c r="I812" s="163">
        <v>1416</v>
      </c>
      <c r="J812" s="169">
        <v>0</v>
      </c>
    </row>
    <row r="813" spans="1:10" ht="20" x14ac:dyDescent="0.2">
      <c r="A813" s="161">
        <v>1065</v>
      </c>
      <c r="B813" s="162">
        <v>30</v>
      </c>
      <c r="C813" s="162">
        <v>15</v>
      </c>
      <c r="D813" s="162">
        <v>1</v>
      </c>
      <c r="E813" s="162">
        <v>4740</v>
      </c>
      <c r="F813" s="162">
        <v>8.6</v>
      </c>
      <c r="G813" s="162">
        <v>1</v>
      </c>
      <c r="H813" s="162">
        <v>0</v>
      </c>
      <c r="I813" s="163">
        <v>526</v>
      </c>
      <c r="J813" s="169">
        <v>0</v>
      </c>
    </row>
    <row r="814" spans="1:10" ht="20" x14ac:dyDescent="0.2">
      <c r="A814" s="161">
        <v>1067</v>
      </c>
      <c r="B814" s="162">
        <v>39</v>
      </c>
      <c r="C814" s="162">
        <v>25</v>
      </c>
      <c r="D814" s="162">
        <v>2</v>
      </c>
      <c r="E814" s="162">
        <v>6070</v>
      </c>
      <c r="F814" s="162">
        <v>4</v>
      </c>
      <c r="G814" s="162">
        <v>1</v>
      </c>
      <c r="H814" s="162">
        <v>0</v>
      </c>
      <c r="I814" s="163">
        <v>417</v>
      </c>
      <c r="J814" s="169">
        <v>0</v>
      </c>
    </row>
    <row r="815" spans="1:10" ht="20" x14ac:dyDescent="0.2">
      <c r="A815" s="161">
        <v>1068</v>
      </c>
      <c r="B815" s="162">
        <v>31</v>
      </c>
      <c r="C815" s="162">
        <v>19</v>
      </c>
      <c r="D815" s="162">
        <v>1</v>
      </c>
      <c r="E815" s="162">
        <v>5160</v>
      </c>
      <c r="F815" s="162">
        <v>3.2</v>
      </c>
      <c r="G815" s="162">
        <v>0</v>
      </c>
      <c r="H815" s="162">
        <v>0</v>
      </c>
      <c r="I815" s="163">
        <v>600</v>
      </c>
      <c r="J815" s="169">
        <v>0</v>
      </c>
    </row>
    <row r="816" spans="1:10" ht="20" x14ac:dyDescent="0.2">
      <c r="A816" s="161">
        <v>1070</v>
      </c>
      <c r="B816" s="162">
        <v>47</v>
      </c>
      <c r="C816" s="162">
        <v>29</v>
      </c>
      <c r="D816" s="162">
        <v>1</v>
      </c>
      <c r="E816" s="162">
        <v>14120</v>
      </c>
      <c r="F816" s="162">
        <v>4</v>
      </c>
      <c r="G816" s="162">
        <v>1</v>
      </c>
      <c r="H816" s="162">
        <v>1</v>
      </c>
      <c r="I816" s="163">
        <v>1831</v>
      </c>
      <c r="J816" s="169">
        <v>0</v>
      </c>
    </row>
    <row r="817" spans="1:10" ht="20" x14ac:dyDescent="0.2">
      <c r="A817" s="161">
        <v>1072</v>
      </c>
      <c r="B817" s="162">
        <v>40</v>
      </c>
      <c r="C817" s="162">
        <v>12</v>
      </c>
      <c r="D817" s="162">
        <v>2</v>
      </c>
      <c r="E817" s="162">
        <v>4560</v>
      </c>
      <c r="F817" s="162">
        <v>5.2</v>
      </c>
      <c r="G817" s="162">
        <v>1</v>
      </c>
      <c r="H817" s="162">
        <v>0</v>
      </c>
      <c r="I817" s="163">
        <v>532</v>
      </c>
      <c r="J817" s="169">
        <v>0</v>
      </c>
    </row>
    <row r="818" spans="1:10" ht="20" x14ac:dyDescent="0.2">
      <c r="A818" s="161">
        <v>1073</v>
      </c>
      <c r="B818" s="162">
        <v>27</v>
      </c>
      <c r="C818" s="162">
        <v>20</v>
      </c>
      <c r="D818" s="162">
        <v>1</v>
      </c>
      <c r="E818" s="162">
        <v>4850</v>
      </c>
      <c r="F818" s="162">
        <v>4.0999999999999996</v>
      </c>
      <c r="G818" s="162">
        <v>1</v>
      </c>
      <c r="H818" s="162">
        <v>0</v>
      </c>
      <c r="I818" s="163">
        <v>121</v>
      </c>
      <c r="J818" s="169">
        <v>0</v>
      </c>
    </row>
    <row r="819" spans="1:10" ht="20" x14ac:dyDescent="0.2">
      <c r="A819" s="161">
        <v>1076</v>
      </c>
      <c r="B819" s="162">
        <v>32</v>
      </c>
      <c r="C819" s="162">
        <v>23</v>
      </c>
      <c r="D819" s="162">
        <v>1</v>
      </c>
      <c r="E819" s="162">
        <v>8750</v>
      </c>
      <c r="F819" s="162">
        <v>5.5</v>
      </c>
      <c r="G819" s="162">
        <v>1</v>
      </c>
      <c r="H819" s="162">
        <v>0</v>
      </c>
      <c r="I819" s="163">
        <v>267</v>
      </c>
      <c r="J819" s="169">
        <v>0</v>
      </c>
    </row>
    <row r="820" spans="1:10" ht="20" x14ac:dyDescent="0.2">
      <c r="A820" s="161">
        <v>1077</v>
      </c>
      <c r="B820" s="162">
        <v>34</v>
      </c>
      <c r="C820" s="162">
        <v>21</v>
      </c>
      <c r="D820" s="162">
        <v>1</v>
      </c>
      <c r="E820" s="162">
        <v>7270</v>
      </c>
      <c r="F820" s="162">
        <v>3.9</v>
      </c>
      <c r="G820" s="162">
        <v>1</v>
      </c>
      <c r="H820" s="162">
        <v>0</v>
      </c>
      <c r="I820" s="163">
        <v>266</v>
      </c>
      <c r="J820" s="169">
        <v>0</v>
      </c>
    </row>
    <row r="821" spans="1:10" ht="20" x14ac:dyDescent="0.2">
      <c r="A821" s="161">
        <v>1079</v>
      </c>
      <c r="B821" s="162">
        <v>30</v>
      </c>
      <c r="C821" s="162">
        <v>22</v>
      </c>
      <c r="D821" s="162">
        <v>1</v>
      </c>
      <c r="E821" s="162">
        <v>5940</v>
      </c>
      <c r="F821" s="162">
        <v>5.7</v>
      </c>
      <c r="G821" s="162">
        <v>1</v>
      </c>
      <c r="H821" s="162">
        <v>0</v>
      </c>
      <c r="I821" s="163">
        <v>462</v>
      </c>
      <c r="J821" s="169">
        <v>0</v>
      </c>
    </row>
    <row r="822" spans="1:10" ht="20" x14ac:dyDescent="0.2">
      <c r="A822" s="161">
        <v>1080</v>
      </c>
      <c r="B822" s="162">
        <v>36</v>
      </c>
      <c r="C822" s="162">
        <v>13</v>
      </c>
      <c r="D822" s="162">
        <v>1</v>
      </c>
      <c r="E822" s="162">
        <v>5380</v>
      </c>
      <c r="F822" s="162">
        <v>5.7</v>
      </c>
      <c r="G822" s="162">
        <v>1</v>
      </c>
      <c r="H822" s="162">
        <v>0</v>
      </c>
      <c r="I822" s="163">
        <v>1188</v>
      </c>
      <c r="J822" s="169">
        <v>0</v>
      </c>
    </row>
    <row r="823" spans="1:10" ht="20" x14ac:dyDescent="0.2">
      <c r="A823" s="161">
        <v>1081</v>
      </c>
      <c r="B823" s="162">
        <v>54</v>
      </c>
      <c r="C823" s="162">
        <v>26</v>
      </c>
      <c r="D823" s="162">
        <v>1</v>
      </c>
      <c r="E823" s="162">
        <v>7040</v>
      </c>
      <c r="F823" s="162">
        <v>3.4</v>
      </c>
      <c r="G823" s="162">
        <v>1</v>
      </c>
      <c r="H823" s="162">
        <v>1</v>
      </c>
      <c r="I823" s="163">
        <v>237</v>
      </c>
      <c r="J823" s="169">
        <v>0</v>
      </c>
    </row>
    <row r="824" spans="1:10" ht="20" x14ac:dyDescent="0.2">
      <c r="A824" s="161">
        <v>1082</v>
      </c>
      <c r="B824" s="162">
        <v>31</v>
      </c>
      <c r="C824" s="162">
        <v>16</v>
      </c>
      <c r="D824" s="162">
        <v>1</v>
      </c>
      <c r="E824" s="162">
        <v>4920</v>
      </c>
      <c r="F824" s="162">
        <v>4.0999999999999996</v>
      </c>
      <c r="G824" s="162">
        <v>0</v>
      </c>
      <c r="H824" s="162">
        <v>1</v>
      </c>
      <c r="I824" s="163">
        <v>549</v>
      </c>
      <c r="J824" s="169">
        <v>0</v>
      </c>
    </row>
    <row r="825" spans="1:10" ht="20" x14ac:dyDescent="0.2">
      <c r="A825" s="161">
        <v>1083</v>
      </c>
      <c r="B825" s="162">
        <v>29</v>
      </c>
      <c r="C825" s="162">
        <v>13</v>
      </c>
      <c r="D825" s="162">
        <v>1</v>
      </c>
      <c r="E825" s="162">
        <v>4970</v>
      </c>
      <c r="F825" s="162">
        <v>3.6</v>
      </c>
      <c r="G825" s="162">
        <v>1</v>
      </c>
      <c r="H825" s="162">
        <v>1</v>
      </c>
      <c r="I825" s="163">
        <v>164</v>
      </c>
      <c r="J825" s="169">
        <v>0</v>
      </c>
    </row>
    <row r="826" spans="1:10" ht="20" x14ac:dyDescent="0.2">
      <c r="A826" s="161">
        <v>1084</v>
      </c>
      <c r="B826" s="162">
        <v>36</v>
      </c>
      <c r="C826" s="162">
        <v>17</v>
      </c>
      <c r="D826" s="162">
        <v>2</v>
      </c>
      <c r="E826" s="162">
        <v>8030</v>
      </c>
      <c r="F826" s="162">
        <v>2.6</v>
      </c>
      <c r="G826" s="162">
        <v>1</v>
      </c>
      <c r="H826" s="162">
        <v>0</v>
      </c>
      <c r="I826" s="163">
        <v>521</v>
      </c>
      <c r="J826" s="169">
        <v>0</v>
      </c>
    </row>
    <row r="827" spans="1:10" ht="20" x14ac:dyDescent="0.2">
      <c r="A827" s="161">
        <v>1085</v>
      </c>
      <c r="B827" s="162">
        <v>53</v>
      </c>
      <c r="C827" s="162">
        <v>36</v>
      </c>
      <c r="D827" s="162">
        <v>4</v>
      </c>
      <c r="E827" s="162">
        <v>25590</v>
      </c>
      <c r="F827" s="162">
        <v>4.3</v>
      </c>
      <c r="G827" s="162">
        <v>0</v>
      </c>
      <c r="H827" s="162">
        <v>0</v>
      </c>
      <c r="I827" s="163">
        <v>4017</v>
      </c>
      <c r="J827" s="169">
        <v>0</v>
      </c>
    </row>
    <row r="828" spans="1:10" ht="20" x14ac:dyDescent="0.2">
      <c r="A828" s="161">
        <v>1086</v>
      </c>
      <c r="B828" s="162">
        <v>48</v>
      </c>
      <c r="C828" s="162">
        <v>25</v>
      </c>
      <c r="D828" s="162">
        <v>2</v>
      </c>
      <c r="E828" s="162">
        <v>6840</v>
      </c>
      <c r="F828" s="162">
        <v>3.1</v>
      </c>
      <c r="G828" s="162">
        <v>1</v>
      </c>
      <c r="H828" s="162">
        <v>1</v>
      </c>
      <c r="I828" s="163">
        <v>157</v>
      </c>
      <c r="J828" s="169">
        <v>0</v>
      </c>
    </row>
    <row r="829" spans="1:10" ht="20" x14ac:dyDescent="0.2">
      <c r="A829" s="161">
        <v>1087</v>
      </c>
      <c r="B829" s="162">
        <v>38</v>
      </c>
      <c r="C829" s="162">
        <v>20</v>
      </c>
      <c r="D829" s="162">
        <v>1</v>
      </c>
      <c r="E829" s="162">
        <v>6540</v>
      </c>
      <c r="F829" s="162">
        <v>4</v>
      </c>
      <c r="G829" s="162">
        <v>1</v>
      </c>
      <c r="H829" s="162">
        <v>0</v>
      </c>
      <c r="I829" s="163">
        <v>616</v>
      </c>
      <c r="J829" s="169">
        <v>0</v>
      </c>
    </row>
    <row r="830" spans="1:10" ht="20" x14ac:dyDescent="0.2">
      <c r="A830" s="161">
        <v>1088</v>
      </c>
      <c r="B830" s="162">
        <v>43</v>
      </c>
      <c r="C830" s="162">
        <v>34</v>
      </c>
      <c r="D830" s="162">
        <v>1</v>
      </c>
      <c r="E830" s="162">
        <v>8760</v>
      </c>
      <c r="F830" s="162">
        <v>2.9</v>
      </c>
      <c r="G830" s="162">
        <v>1</v>
      </c>
      <c r="H830" s="162">
        <v>0</v>
      </c>
      <c r="I830" s="163">
        <v>498</v>
      </c>
      <c r="J830" s="169">
        <v>0</v>
      </c>
    </row>
    <row r="831" spans="1:10" ht="20" x14ac:dyDescent="0.2">
      <c r="A831" s="161">
        <v>1089</v>
      </c>
      <c r="B831" s="162">
        <v>40</v>
      </c>
      <c r="C831" s="162">
        <v>25</v>
      </c>
      <c r="D831" s="162">
        <v>2</v>
      </c>
      <c r="E831" s="162">
        <v>13120</v>
      </c>
      <c r="F831" s="162">
        <v>9.6999999999999993</v>
      </c>
      <c r="G831" s="162">
        <v>1</v>
      </c>
      <c r="H831" s="162">
        <v>0</v>
      </c>
      <c r="I831" s="163">
        <v>2337</v>
      </c>
      <c r="J831" s="169">
        <v>0</v>
      </c>
    </row>
    <row r="832" spans="1:10" ht="20" x14ac:dyDescent="0.2">
      <c r="A832" s="161">
        <v>1091</v>
      </c>
      <c r="B832" s="162">
        <v>41</v>
      </c>
      <c r="C832" s="162">
        <v>33</v>
      </c>
      <c r="D832" s="162">
        <v>1</v>
      </c>
      <c r="E832" s="162">
        <v>9420</v>
      </c>
      <c r="F832" s="162">
        <v>6.4</v>
      </c>
      <c r="G832" s="162">
        <v>1</v>
      </c>
      <c r="H832" s="162">
        <v>1</v>
      </c>
      <c r="I832" s="163">
        <v>442</v>
      </c>
      <c r="J832" s="169">
        <v>0</v>
      </c>
    </row>
    <row r="833" spans="1:10" ht="20" x14ac:dyDescent="0.2">
      <c r="A833" s="161">
        <v>1092</v>
      </c>
      <c r="B833" s="162">
        <v>24</v>
      </c>
      <c r="C833" s="162">
        <v>16</v>
      </c>
      <c r="D833" s="162">
        <v>1</v>
      </c>
      <c r="E833" s="162">
        <v>6450</v>
      </c>
      <c r="F833" s="162">
        <v>9.4</v>
      </c>
      <c r="G833" s="162">
        <v>0</v>
      </c>
      <c r="H833" s="162">
        <v>0</v>
      </c>
      <c r="I833" s="163">
        <v>534</v>
      </c>
      <c r="J833" s="169">
        <v>0</v>
      </c>
    </row>
    <row r="834" spans="1:10" ht="20" x14ac:dyDescent="0.2">
      <c r="A834" s="161">
        <v>1094</v>
      </c>
      <c r="B834" s="162">
        <v>30</v>
      </c>
      <c r="C834" s="162">
        <v>12</v>
      </c>
      <c r="D834" s="162">
        <v>1</v>
      </c>
      <c r="E834" s="162">
        <v>4780</v>
      </c>
      <c r="F834" s="162">
        <v>5.4</v>
      </c>
      <c r="G834" s="162">
        <v>1</v>
      </c>
      <c r="H834" s="162">
        <v>0</v>
      </c>
      <c r="I834" s="163">
        <v>188</v>
      </c>
      <c r="J834" s="169">
        <v>0</v>
      </c>
    </row>
    <row r="835" spans="1:10" ht="20" x14ac:dyDescent="0.2">
      <c r="A835" s="161">
        <v>1095</v>
      </c>
      <c r="B835" s="162">
        <v>27</v>
      </c>
      <c r="C835" s="162">
        <v>19</v>
      </c>
      <c r="D835" s="162">
        <v>1</v>
      </c>
      <c r="E835" s="162">
        <v>4670</v>
      </c>
      <c r="F835" s="162">
        <v>5.6</v>
      </c>
      <c r="G835" s="162">
        <v>1</v>
      </c>
      <c r="H835" s="162">
        <v>1</v>
      </c>
      <c r="I835" s="163">
        <v>113</v>
      </c>
      <c r="J835" s="169">
        <v>0</v>
      </c>
    </row>
    <row r="836" spans="1:10" ht="20" x14ac:dyDescent="0.2">
      <c r="A836" s="161">
        <v>1096</v>
      </c>
      <c r="B836" s="162">
        <v>32</v>
      </c>
      <c r="C836" s="162">
        <v>22</v>
      </c>
      <c r="D836" s="162">
        <v>2</v>
      </c>
      <c r="E836" s="162">
        <v>6890</v>
      </c>
      <c r="F836" s="162">
        <v>3</v>
      </c>
      <c r="G836" s="162">
        <v>1</v>
      </c>
      <c r="H836" s="162">
        <v>0</v>
      </c>
      <c r="I836" s="163">
        <v>429</v>
      </c>
      <c r="J836" s="169">
        <v>0</v>
      </c>
    </row>
    <row r="837" spans="1:10" ht="20" x14ac:dyDescent="0.2">
      <c r="A837" s="161">
        <v>1097</v>
      </c>
      <c r="B837" s="162">
        <v>42</v>
      </c>
      <c r="C837" s="162">
        <v>16</v>
      </c>
      <c r="D837" s="162">
        <v>4</v>
      </c>
      <c r="E837" s="162">
        <v>6660</v>
      </c>
      <c r="F837" s="162">
        <v>5.5</v>
      </c>
      <c r="G837" s="162">
        <v>1</v>
      </c>
      <c r="H837" s="162">
        <v>0</v>
      </c>
      <c r="I837" s="163">
        <v>91</v>
      </c>
      <c r="J837" s="169">
        <v>0</v>
      </c>
    </row>
    <row r="838" spans="1:10" ht="20" x14ac:dyDescent="0.2">
      <c r="A838" s="161">
        <v>1098</v>
      </c>
      <c r="B838" s="162">
        <v>55</v>
      </c>
      <c r="C838" s="162">
        <v>46</v>
      </c>
      <c r="D838" s="162">
        <v>1</v>
      </c>
      <c r="E838" s="162">
        <v>19090</v>
      </c>
      <c r="F838" s="162">
        <v>0.7</v>
      </c>
      <c r="G838" s="162">
        <v>1</v>
      </c>
      <c r="H838" s="162">
        <v>0</v>
      </c>
      <c r="I838" s="163">
        <v>2057</v>
      </c>
      <c r="J838" s="169">
        <v>0</v>
      </c>
    </row>
    <row r="839" spans="1:10" ht="20" x14ac:dyDescent="0.2">
      <c r="A839" s="161">
        <v>1099</v>
      </c>
      <c r="B839" s="162">
        <v>41</v>
      </c>
      <c r="C839" s="162">
        <v>27</v>
      </c>
      <c r="D839" s="162">
        <v>2</v>
      </c>
      <c r="E839" s="162">
        <v>9470</v>
      </c>
      <c r="F839" s="162">
        <v>6</v>
      </c>
      <c r="G839" s="162">
        <v>1</v>
      </c>
      <c r="H839" s="162">
        <v>0</v>
      </c>
      <c r="I839" s="163">
        <v>802</v>
      </c>
      <c r="J839" s="169">
        <v>0</v>
      </c>
    </row>
    <row r="840" spans="1:10" ht="20" x14ac:dyDescent="0.2">
      <c r="A840" s="161">
        <v>1100</v>
      </c>
      <c r="B840" s="162">
        <v>40</v>
      </c>
      <c r="C840" s="162">
        <v>25</v>
      </c>
      <c r="D840" s="162">
        <v>1</v>
      </c>
      <c r="E840" s="162">
        <v>7920</v>
      </c>
      <c r="F840" s="162">
        <v>6.5</v>
      </c>
      <c r="G840" s="162">
        <v>1</v>
      </c>
      <c r="H840" s="162">
        <v>0</v>
      </c>
      <c r="I840" s="163">
        <v>934</v>
      </c>
      <c r="J840" s="169">
        <v>0</v>
      </c>
    </row>
    <row r="841" spans="1:10" ht="20" x14ac:dyDescent="0.2">
      <c r="A841" s="161">
        <v>1101</v>
      </c>
      <c r="B841" s="162">
        <v>43</v>
      </c>
      <c r="C841" s="162">
        <v>20</v>
      </c>
      <c r="D841" s="162">
        <v>2</v>
      </c>
      <c r="E841" s="162">
        <v>8610</v>
      </c>
      <c r="F841" s="162">
        <v>8.6999999999999993</v>
      </c>
      <c r="G841" s="162">
        <v>1</v>
      </c>
      <c r="H841" s="162">
        <v>0</v>
      </c>
      <c r="I841" s="163">
        <v>643</v>
      </c>
      <c r="J841" s="169">
        <v>0</v>
      </c>
    </row>
    <row r="842" spans="1:10" ht="20" x14ac:dyDescent="0.2">
      <c r="A842" s="161">
        <v>1102</v>
      </c>
      <c r="B842" s="162">
        <v>49</v>
      </c>
      <c r="C842" s="162">
        <v>23</v>
      </c>
      <c r="D842" s="162">
        <v>2</v>
      </c>
      <c r="E842" s="162">
        <v>6560</v>
      </c>
      <c r="F842" s="162">
        <v>5.3</v>
      </c>
      <c r="G842" s="162">
        <v>0</v>
      </c>
      <c r="H842" s="162">
        <v>0</v>
      </c>
      <c r="I842" s="163">
        <v>627</v>
      </c>
      <c r="J842" s="169">
        <v>0</v>
      </c>
    </row>
    <row r="843" spans="1:10" ht="20" x14ac:dyDescent="0.2">
      <c r="A843" s="161">
        <v>1103</v>
      </c>
      <c r="B843" s="162">
        <v>35</v>
      </c>
      <c r="C843" s="162">
        <v>28</v>
      </c>
      <c r="D843" s="162">
        <v>1</v>
      </c>
      <c r="E843" s="162">
        <v>11370</v>
      </c>
      <c r="F843" s="162">
        <v>5.8</v>
      </c>
      <c r="G843" s="162">
        <v>1</v>
      </c>
      <c r="H843" s="162">
        <v>0</v>
      </c>
      <c r="I843" s="163">
        <v>696</v>
      </c>
      <c r="J843" s="169">
        <v>0</v>
      </c>
    </row>
    <row r="844" spans="1:10" ht="20" x14ac:dyDescent="0.2">
      <c r="A844" s="161">
        <v>1104</v>
      </c>
      <c r="B844" s="162">
        <v>32</v>
      </c>
      <c r="C844" s="162">
        <v>17</v>
      </c>
      <c r="D844" s="162">
        <v>4</v>
      </c>
      <c r="E844" s="162">
        <v>8320</v>
      </c>
      <c r="F844" s="162">
        <v>6.6</v>
      </c>
      <c r="G844" s="162">
        <v>1</v>
      </c>
      <c r="H844" s="162">
        <v>1</v>
      </c>
      <c r="I844" s="163">
        <v>259</v>
      </c>
      <c r="J844" s="169">
        <v>0</v>
      </c>
    </row>
    <row r="845" spans="1:10" ht="20" x14ac:dyDescent="0.2">
      <c r="A845" s="161">
        <v>1105</v>
      </c>
      <c r="B845" s="162">
        <v>34</v>
      </c>
      <c r="C845" s="162">
        <v>27</v>
      </c>
      <c r="D845" s="162">
        <v>1</v>
      </c>
      <c r="E845" s="162">
        <v>7250</v>
      </c>
      <c r="F845" s="162">
        <v>0.9</v>
      </c>
      <c r="G845" s="162">
        <v>0</v>
      </c>
      <c r="H845" s="162">
        <v>0</v>
      </c>
      <c r="I845" s="163">
        <v>501</v>
      </c>
      <c r="J845" s="169">
        <v>0</v>
      </c>
    </row>
    <row r="846" spans="1:10" ht="20" x14ac:dyDescent="0.2">
      <c r="A846" s="161">
        <v>1106</v>
      </c>
      <c r="B846" s="162">
        <v>41</v>
      </c>
      <c r="C846" s="162">
        <v>14</v>
      </c>
      <c r="D846" s="162">
        <v>3</v>
      </c>
      <c r="E846" s="162">
        <v>5250</v>
      </c>
      <c r="F846" s="162">
        <v>5.5</v>
      </c>
      <c r="G846" s="162">
        <v>1</v>
      </c>
      <c r="H846" s="162">
        <v>0</v>
      </c>
      <c r="I846" s="163">
        <v>168</v>
      </c>
      <c r="J846" s="169">
        <v>0</v>
      </c>
    </row>
    <row r="847" spans="1:10" ht="20" x14ac:dyDescent="0.2">
      <c r="A847" s="161">
        <v>1107</v>
      </c>
      <c r="B847" s="162">
        <v>39</v>
      </c>
      <c r="C847" s="162">
        <v>27</v>
      </c>
      <c r="D847" s="162">
        <v>1</v>
      </c>
      <c r="E847" s="162">
        <v>6470</v>
      </c>
      <c r="F847" s="162">
        <v>6.9</v>
      </c>
      <c r="G847" s="162">
        <v>0</v>
      </c>
      <c r="H847" s="162">
        <v>0</v>
      </c>
      <c r="I847" s="163">
        <v>519</v>
      </c>
      <c r="J847" s="169">
        <v>0</v>
      </c>
    </row>
    <row r="848" spans="1:10" ht="20" x14ac:dyDescent="0.2">
      <c r="A848" s="161">
        <v>1108</v>
      </c>
      <c r="B848" s="162">
        <v>41</v>
      </c>
      <c r="C848" s="162">
        <v>18</v>
      </c>
      <c r="D848" s="162">
        <v>2</v>
      </c>
      <c r="E848" s="162">
        <v>15130.000000000002</v>
      </c>
      <c r="F848" s="162">
        <v>5.8</v>
      </c>
      <c r="G848" s="162">
        <v>0</v>
      </c>
      <c r="H848" s="162">
        <v>1</v>
      </c>
      <c r="I848" s="163">
        <v>1500</v>
      </c>
      <c r="J848" s="169">
        <v>0</v>
      </c>
    </row>
    <row r="849" spans="1:10" ht="20" x14ac:dyDescent="0.2">
      <c r="A849" s="161">
        <v>1109</v>
      </c>
      <c r="B849" s="162">
        <v>32</v>
      </c>
      <c r="C849" s="162">
        <v>12</v>
      </c>
      <c r="D849" s="162">
        <v>3</v>
      </c>
      <c r="E849" s="162">
        <v>6290</v>
      </c>
      <c r="F849" s="162">
        <v>4</v>
      </c>
      <c r="G849" s="162">
        <v>1</v>
      </c>
      <c r="H849" s="162">
        <v>0</v>
      </c>
      <c r="I849" s="163">
        <v>1007</v>
      </c>
      <c r="J849" s="169">
        <v>0</v>
      </c>
    </row>
    <row r="850" spans="1:10" ht="20" x14ac:dyDescent="0.2">
      <c r="A850" s="161">
        <v>1111</v>
      </c>
      <c r="B850" s="162">
        <v>45</v>
      </c>
      <c r="C850" s="162">
        <v>25</v>
      </c>
      <c r="D850" s="162">
        <v>1</v>
      </c>
      <c r="E850" s="162">
        <v>12180.000000000002</v>
      </c>
      <c r="F850" s="162">
        <v>7.4</v>
      </c>
      <c r="G850" s="162">
        <v>1</v>
      </c>
      <c r="H850" s="162">
        <v>1</v>
      </c>
      <c r="I850" s="163">
        <v>649</v>
      </c>
      <c r="J850" s="169">
        <v>0</v>
      </c>
    </row>
    <row r="851" spans="1:10" ht="20" x14ac:dyDescent="0.2">
      <c r="A851" s="161">
        <v>1113</v>
      </c>
      <c r="B851" s="162">
        <v>46</v>
      </c>
      <c r="C851" s="162">
        <v>19</v>
      </c>
      <c r="D851" s="162">
        <v>3</v>
      </c>
      <c r="E851" s="162">
        <v>6000</v>
      </c>
      <c r="F851" s="162">
        <v>5.5</v>
      </c>
      <c r="G851" s="162">
        <v>1</v>
      </c>
      <c r="H851" s="162">
        <v>0</v>
      </c>
      <c r="I851" s="163">
        <v>1051</v>
      </c>
      <c r="J851" s="169">
        <v>0</v>
      </c>
    </row>
    <row r="852" spans="1:10" ht="20" x14ac:dyDescent="0.2">
      <c r="A852" s="161">
        <v>1114</v>
      </c>
      <c r="B852" s="162">
        <v>39</v>
      </c>
      <c r="C852" s="162">
        <v>30</v>
      </c>
      <c r="D852" s="162">
        <v>1</v>
      </c>
      <c r="E852" s="162">
        <v>6030</v>
      </c>
      <c r="F852" s="162">
        <v>3.6</v>
      </c>
      <c r="G852" s="162">
        <v>1</v>
      </c>
      <c r="H852" s="162">
        <v>0</v>
      </c>
      <c r="I852" s="163">
        <v>469</v>
      </c>
      <c r="J852" s="169">
        <v>0</v>
      </c>
    </row>
    <row r="853" spans="1:10" ht="20" x14ac:dyDescent="0.2">
      <c r="A853" s="161">
        <v>1115</v>
      </c>
      <c r="B853" s="162">
        <v>36</v>
      </c>
      <c r="C853" s="162">
        <v>29</v>
      </c>
      <c r="D853" s="162">
        <v>1</v>
      </c>
      <c r="E853" s="162">
        <v>8000</v>
      </c>
      <c r="F853" s="162">
        <v>2.6</v>
      </c>
      <c r="G853" s="162">
        <v>1</v>
      </c>
      <c r="H853" s="162">
        <v>1</v>
      </c>
      <c r="I853" s="163">
        <v>1113</v>
      </c>
      <c r="J853" s="169">
        <v>0</v>
      </c>
    </row>
    <row r="854" spans="1:10" ht="20" x14ac:dyDescent="0.2">
      <c r="A854" s="161">
        <v>1117</v>
      </c>
      <c r="B854" s="162">
        <v>41</v>
      </c>
      <c r="C854" s="162">
        <v>33</v>
      </c>
      <c r="D854" s="162">
        <v>1</v>
      </c>
      <c r="E854" s="162">
        <v>8540</v>
      </c>
      <c r="F854" s="162">
        <v>5.4</v>
      </c>
      <c r="G854" s="162">
        <v>1</v>
      </c>
      <c r="H854" s="162">
        <v>0</v>
      </c>
      <c r="I854" s="163">
        <v>186</v>
      </c>
      <c r="J854" s="169">
        <v>0</v>
      </c>
    </row>
    <row r="855" spans="1:10" ht="20" x14ac:dyDescent="0.2">
      <c r="A855" s="161">
        <v>1123</v>
      </c>
      <c r="B855" s="162">
        <v>31</v>
      </c>
      <c r="C855" s="162">
        <v>18</v>
      </c>
      <c r="D855" s="162">
        <v>2</v>
      </c>
      <c r="E855" s="162">
        <v>5880</v>
      </c>
      <c r="F855" s="162">
        <v>4.7</v>
      </c>
      <c r="G855" s="162">
        <v>1</v>
      </c>
      <c r="H855" s="162">
        <v>1</v>
      </c>
      <c r="I855" s="163">
        <v>267</v>
      </c>
      <c r="J855" s="169">
        <v>0</v>
      </c>
    </row>
    <row r="856" spans="1:10" ht="20" x14ac:dyDescent="0.2">
      <c r="A856" s="161">
        <v>1124</v>
      </c>
      <c r="B856" s="162">
        <v>39</v>
      </c>
      <c r="C856" s="162">
        <v>20</v>
      </c>
      <c r="D856" s="162">
        <v>2</v>
      </c>
      <c r="E856" s="162">
        <v>7150</v>
      </c>
      <c r="F856" s="162">
        <v>6.6</v>
      </c>
      <c r="G856" s="162">
        <v>1</v>
      </c>
      <c r="H856" s="162">
        <v>1</v>
      </c>
      <c r="I856" s="163">
        <v>627</v>
      </c>
      <c r="J856" s="169">
        <v>0</v>
      </c>
    </row>
    <row r="857" spans="1:10" ht="20" x14ac:dyDescent="0.2">
      <c r="A857" s="161">
        <v>1125</v>
      </c>
      <c r="B857" s="162">
        <v>44</v>
      </c>
      <c r="C857" s="162">
        <v>12</v>
      </c>
      <c r="D857" s="162">
        <v>2</v>
      </c>
      <c r="E857" s="162">
        <v>5210</v>
      </c>
      <c r="F857" s="162">
        <v>2.9</v>
      </c>
      <c r="G857" s="162">
        <v>0</v>
      </c>
      <c r="H857" s="162">
        <v>0</v>
      </c>
      <c r="I857" s="163">
        <v>197</v>
      </c>
      <c r="J857" s="169">
        <v>0</v>
      </c>
    </row>
    <row r="858" spans="1:10" ht="20" x14ac:dyDescent="0.2">
      <c r="A858" s="161">
        <v>1126</v>
      </c>
      <c r="B858" s="162">
        <v>36</v>
      </c>
      <c r="C858" s="162">
        <v>26</v>
      </c>
      <c r="D858" s="162">
        <v>1</v>
      </c>
      <c r="E858" s="162">
        <v>5660</v>
      </c>
      <c r="F858" s="162">
        <v>4.8</v>
      </c>
      <c r="G858" s="162">
        <v>0</v>
      </c>
      <c r="H858" s="162">
        <v>1</v>
      </c>
      <c r="I858" s="163">
        <v>1361</v>
      </c>
      <c r="J858" s="169">
        <v>0</v>
      </c>
    </row>
    <row r="859" spans="1:10" ht="20" x14ac:dyDescent="0.2">
      <c r="A859" s="161">
        <v>1127</v>
      </c>
      <c r="B859" s="162">
        <v>30</v>
      </c>
      <c r="C859" s="162">
        <v>17</v>
      </c>
      <c r="D859" s="162">
        <v>3</v>
      </c>
      <c r="E859" s="162">
        <v>4580</v>
      </c>
      <c r="F859" s="162">
        <v>6.3</v>
      </c>
      <c r="G859" s="162">
        <v>1</v>
      </c>
      <c r="H859" s="162">
        <v>1</v>
      </c>
      <c r="I859" s="163">
        <v>95</v>
      </c>
      <c r="J859" s="169">
        <v>0</v>
      </c>
    </row>
    <row r="860" spans="1:10" ht="20" x14ac:dyDescent="0.2">
      <c r="A860" s="161">
        <v>1128</v>
      </c>
      <c r="B860" s="162">
        <v>39</v>
      </c>
      <c r="C860" s="162">
        <v>15</v>
      </c>
      <c r="D860" s="162">
        <v>1</v>
      </c>
      <c r="E860" s="162">
        <v>5740</v>
      </c>
      <c r="F860" s="162">
        <v>5.2</v>
      </c>
      <c r="G860" s="162">
        <v>0</v>
      </c>
      <c r="H860" s="162">
        <v>0</v>
      </c>
      <c r="I860" s="163">
        <v>363</v>
      </c>
      <c r="J860" s="169">
        <v>0</v>
      </c>
    </row>
    <row r="861" spans="1:10" ht="20" x14ac:dyDescent="0.2">
      <c r="A861" s="161">
        <v>1129</v>
      </c>
      <c r="B861" s="162">
        <v>29</v>
      </c>
      <c r="C861" s="162">
        <v>15</v>
      </c>
      <c r="D861" s="162">
        <v>2</v>
      </c>
      <c r="E861" s="162">
        <v>5390</v>
      </c>
      <c r="F861" s="162">
        <v>4.7</v>
      </c>
      <c r="G861" s="162">
        <v>1</v>
      </c>
      <c r="H861" s="162">
        <v>1</v>
      </c>
      <c r="I861" s="163">
        <v>328</v>
      </c>
      <c r="J861" s="169">
        <v>0</v>
      </c>
    </row>
    <row r="862" spans="1:10" ht="20" x14ac:dyDescent="0.2">
      <c r="A862" s="161">
        <v>1130</v>
      </c>
      <c r="B862" s="162">
        <v>34</v>
      </c>
      <c r="C862" s="162">
        <v>16</v>
      </c>
      <c r="D862" s="162">
        <v>4</v>
      </c>
      <c r="E862" s="162">
        <v>7500</v>
      </c>
      <c r="F862" s="162">
        <v>2.9</v>
      </c>
      <c r="G862" s="162">
        <v>1</v>
      </c>
      <c r="H862" s="162">
        <v>0</v>
      </c>
      <c r="I862" s="163">
        <v>693</v>
      </c>
      <c r="J862" s="169">
        <v>0</v>
      </c>
    </row>
    <row r="863" spans="1:10" ht="20" x14ac:dyDescent="0.2">
      <c r="A863" s="161">
        <v>1131</v>
      </c>
      <c r="B863" s="162">
        <v>43</v>
      </c>
      <c r="C863" s="162">
        <v>18</v>
      </c>
      <c r="D863" s="162">
        <v>2</v>
      </c>
      <c r="E863" s="162">
        <v>6210</v>
      </c>
      <c r="F863" s="162">
        <v>2.4</v>
      </c>
      <c r="G863" s="162">
        <v>1</v>
      </c>
      <c r="H863" s="162">
        <v>0</v>
      </c>
      <c r="I863" s="163">
        <v>469</v>
      </c>
      <c r="J863" s="169">
        <v>0</v>
      </c>
    </row>
    <row r="864" spans="1:10" ht="20" x14ac:dyDescent="0.2">
      <c r="A864" s="161">
        <v>1132</v>
      </c>
      <c r="B864" s="162">
        <v>32</v>
      </c>
      <c r="C864" s="162">
        <v>16</v>
      </c>
      <c r="D864" s="162">
        <v>1</v>
      </c>
      <c r="E864" s="162">
        <v>4780</v>
      </c>
      <c r="F864" s="162">
        <v>4.3</v>
      </c>
      <c r="G864" s="162">
        <v>1</v>
      </c>
      <c r="H864" s="162">
        <v>0</v>
      </c>
      <c r="I864" s="163">
        <v>394</v>
      </c>
      <c r="J864" s="169">
        <v>0</v>
      </c>
    </row>
    <row r="865" spans="1:10" ht="20" x14ac:dyDescent="0.2">
      <c r="A865" s="161">
        <v>1133</v>
      </c>
      <c r="B865" s="162">
        <v>42</v>
      </c>
      <c r="C865" s="162">
        <v>13</v>
      </c>
      <c r="D865" s="162">
        <v>2</v>
      </c>
      <c r="E865" s="162">
        <v>6580</v>
      </c>
      <c r="F865" s="162">
        <v>3.3</v>
      </c>
      <c r="G865" s="162">
        <v>1</v>
      </c>
      <c r="H865" s="162">
        <v>1</v>
      </c>
      <c r="I865" s="163">
        <v>301</v>
      </c>
      <c r="J865" s="169">
        <v>0</v>
      </c>
    </row>
    <row r="866" spans="1:10" ht="20" x14ac:dyDescent="0.2">
      <c r="A866" s="161">
        <v>1134</v>
      </c>
      <c r="B866" s="162">
        <v>46</v>
      </c>
      <c r="C866" s="162">
        <v>29</v>
      </c>
      <c r="D866" s="162">
        <v>1</v>
      </c>
      <c r="E866" s="162">
        <v>10320</v>
      </c>
      <c r="F866" s="162">
        <v>3.7</v>
      </c>
      <c r="G866" s="162">
        <v>1</v>
      </c>
      <c r="H866" s="162">
        <v>1</v>
      </c>
      <c r="I866" s="163">
        <v>1314</v>
      </c>
      <c r="J866" s="169">
        <v>0</v>
      </c>
    </row>
    <row r="867" spans="1:10" ht="20" x14ac:dyDescent="0.2">
      <c r="A867" s="161">
        <v>1135</v>
      </c>
      <c r="B867" s="162">
        <v>35</v>
      </c>
      <c r="C867" s="162">
        <v>17</v>
      </c>
      <c r="D867" s="162">
        <v>2</v>
      </c>
      <c r="E867" s="162">
        <v>6450</v>
      </c>
      <c r="F867" s="162">
        <v>5.6</v>
      </c>
      <c r="G867" s="162">
        <v>0</v>
      </c>
      <c r="H867" s="162">
        <v>0</v>
      </c>
      <c r="I867" s="163">
        <v>229</v>
      </c>
      <c r="J867" s="169">
        <v>0</v>
      </c>
    </row>
    <row r="868" spans="1:10" ht="20" x14ac:dyDescent="0.2">
      <c r="A868" s="161">
        <v>1136</v>
      </c>
      <c r="B868" s="162">
        <v>40</v>
      </c>
      <c r="C868" s="162">
        <v>17</v>
      </c>
      <c r="D868" s="162">
        <v>1</v>
      </c>
      <c r="E868" s="162">
        <v>6610</v>
      </c>
      <c r="F868" s="162">
        <v>5.0999999999999996</v>
      </c>
      <c r="G868" s="162">
        <v>1</v>
      </c>
      <c r="H868" s="162">
        <v>1</v>
      </c>
      <c r="I868" s="163">
        <v>364</v>
      </c>
      <c r="J868" s="169">
        <v>0</v>
      </c>
    </row>
    <row r="869" spans="1:10" ht="20" x14ac:dyDescent="0.2">
      <c r="A869" s="161">
        <v>1138</v>
      </c>
      <c r="B869" s="162">
        <v>41</v>
      </c>
      <c r="C869" s="162">
        <v>19</v>
      </c>
      <c r="D869" s="162">
        <v>3</v>
      </c>
      <c r="E869" s="162">
        <v>5760</v>
      </c>
      <c r="F869" s="162">
        <v>4.5</v>
      </c>
      <c r="G869" s="162">
        <v>1</v>
      </c>
      <c r="H869" s="162">
        <v>0</v>
      </c>
      <c r="I869" s="163">
        <v>285</v>
      </c>
      <c r="J869" s="169">
        <v>0</v>
      </c>
    </row>
    <row r="870" spans="1:10" ht="20" x14ac:dyDescent="0.2">
      <c r="A870" s="161">
        <v>1139</v>
      </c>
      <c r="B870" s="162">
        <v>37</v>
      </c>
      <c r="C870" s="162">
        <v>15</v>
      </c>
      <c r="D870" s="162">
        <v>1</v>
      </c>
      <c r="E870" s="162">
        <v>5700</v>
      </c>
      <c r="F870" s="162">
        <v>4</v>
      </c>
      <c r="G870" s="162">
        <v>1</v>
      </c>
      <c r="H870" s="162">
        <v>0</v>
      </c>
      <c r="I870" s="163">
        <v>216</v>
      </c>
      <c r="J870" s="169">
        <v>0</v>
      </c>
    </row>
    <row r="871" spans="1:10" ht="20" x14ac:dyDescent="0.2">
      <c r="A871" s="161">
        <v>1140</v>
      </c>
      <c r="B871" s="162">
        <v>25</v>
      </c>
      <c r="C871" s="162">
        <v>14</v>
      </c>
      <c r="D871" s="162">
        <v>1</v>
      </c>
      <c r="E871" s="162">
        <v>4820</v>
      </c>
      <c r="F871" s="162">
        <v>5.2</v>
      </c>
      <c r="G871" s="162">
        <v>1</v>
      </c>
      <c r="H871" s="162">
        <v>1</v>
      </c>
      <c r="I871" s="163">
        <v>283</v>
      </c>
      <c r="J871" s="169">
        <v>0</v>
      </c>
    </row>
    <row r="872" spans="1:10" ht="20" x14ac:dyDescent="0.2">
      <c r="A872" s="161">
        <v>1142</v>
      </c>
      <c r="B872" s="162">
        <v>31</v>
      </c>
      <c r="C872" s="162">
        <v>21</v>
      </c>
      <c r="D872" s="162">
        <v>1</v>
      </c>
      <c r="E872" s="162">
        <v>6020</v>
      </c>
      <c r="F872" s="162">
        <v>5.6</v>
      </c>
      <c r="G872" s="162">
        <v>1</v>
      </c>
      <c r="H872" s="162">
        <v>1</v>
      </c>
      <c r="I872" s="163">
        <v>422</v>
      </c>
      <c r="J872" s="169">
        <v>0</v>
      </c>
    </row>
    <row r="873" spans="1:10" ht="20" x14ac:dyDescent="0.2">
      <c r="A873" s="161">
        <v>1144</v>
      </c>
      <c r="B873" s="162">
        <v>36</v>
      </c>
      <c r="C873" s="162">
        <v>14</v>
      </c>
      <c r="D873" s="162">
        <v>1</v>
      </c>
      <c r="E873" s="162">
        <v>4890</v>
      </c>
      <c r="F873" s="162">
        <v>7.9</v>
      </c>
      <c r="G873" s="162">
        <v>1</v>
      </c>
      <c r="H873" s="162">
        <v>0</v>
      </c>
      <c r="I873" s="163">
        <v>38</v>
      </c>
      <c r="J873" s="169">
        <v>0</v>
      </c>
    </row>
    <row r="874" spans="1:10" ht="20" x14ac:dyDescent="0.2">
      <c r="A874" s="161">
        <v>1145</v>
      </c>
      <c r="B874" s="162">
        <v>31</v>
      </c>
      <c r="C874" s="162">
        <v>12</v>
      </c>
      <c r="D874" s="162">
        <v>2</v>
      </c>
      <c r="E874" s="162">
        <v>5090</v>
      </c>
      <c r="F874" s="162">
        <v>5.5</v>
      </c>
      <c r="G874" s="162">
        <v>0</v>
      </c>
      <c r="H874" s="162">
        <v>1</v>
      </c>
      <c r="I874" s="163">
        <v>1571</v>
      </c>
      <c r="J874" s="169">
        <v>0</v>
      </c>
    </row>
    <row r="875" spans="1:10" ht="20" x14ac:dyDescent="0.2">
      <c r="A875" s="161">
        <v>1147</v>
      </c>
      <c r="B875" s="162">
        <v>39</v>
      </c>
      <c r="C875" s="162">
        <v>28</v>
      </c>
      <c r="D875" s="162">
        <v>2</v>
      </c>
      <c r="E875" s="162">
        <v>8870</v>
      </c>
      <c r="F875" s="162">
        <v>7.7</v>
      </c>
      <c r="G875" s="162">
        <v>0</v>
      </c>
      <c r="H875" s="162">
        <v>0</v>
      </c>
      <c r="I875" s="163">
        <v>912</v>
      </c>
      <c r="J875" s="169">
        <v>0</v>
      </c>
    </row>
    <row r="876" spans="1:10" ht="20" x14ac:dyDescent="0.2">
      <c r="A876" s="161">
        <v>1148</v>
      </c>
      <c r="B876" s="162">
        <v>43</v>
      </c>
      <c r="C876" s="162">
        <v>16</v>
      </c>
      <c r="D876" s="162">
        <v>1</v>
      </c>
      <c r="E876" s="162">
        <v>5310</v>
      </c>
      <c r="F876" s="162">
        <v>2.5</v>
      </c>
      <c r="G876" s="162">
        <v>0</v>
      </c>
      <c r="H876" s="162">
        <v>0</v>
      </c>
      <c r="I876" s="163">
        <v>429</v>
      </c>
      <c r="J876" s="169">
        <v>0</v>
      </c>
    </row>
    <row r="877" spans="1:10" ht="20" x14ac:dyDescent="0.2">
      <c r="A877" s="161">
        <v>1149</v>
      </c>
      <c r="B877" s="162">
        <v>36</v>
      </c>
      <c r="C877" s="162">
        <v>19</v>
      </c>
      <c r="D877" s="162">
        <v>2</v>
      </c>
      <c r="E877" s="162">
        <v>6660</v>
      </c>
      <c r="F877" s="162">
        <v>6.5</v>
      </c>
      <c r="G877" s="162">
        <v>0</v>
      </c>
      <c r="H877" s="162">
        <v>0</v>
      </c>
      <c r="I877" s="163">
        <v>251</v>
      </c>
      <c r="J877" s="169">
        <v>0</v>
      </c>
    </row>
    <row r="878" spans="1:10" ht="20" x14ac:dyDescent="0.2">
      <c r="A878" s="161">
        <v>1150</v>
      </c>
      <c r="B878" s="162">
        <v>30</v>
      </c>
      <c r="C878" s="162">
        <v>12</v>
      </c>
      <c r="D878" s="162">
        <v>1</v>
      </c>
      <c r="E878" s="162">
        <v>4600</v>
      </c>
      <c r="F878" s="162">
        <v>1.3</v>
      </c>
      <c r="G878" s="162">
        <v>1</v>
      </c>
      <c r="H878" s="162">
        <v>0</v>
      </c>
      <c r="I878" s="163">
        <v>181</v>
      </c>
      <c r="J878" s="169">
        <v>0</v>
      </c>
    </row>
    <row r="879" spans="1:10" ht="20" x14ac:dyDescent="0.2">
      <c r="A879" s="161">
        <v>1153</v>
      </c>
      <c r="B879" s="162">
        <v>40</v>
      </c>
      <c r="C879" s="162">
        <v>17</v>
      </c>
      <c r="D879" s="162">
        <v>3</v>
      </c>
      <c r="E879" s="162">
        <v>6460</v>
      </c>
      <c r="F879" s="162">
        <v>9.1</v>
      </c>
      <c r="G879" s="162">
        <v>0</v>
      </c>
      <c r="H879" s="162">
        <v>0</v>
      </c>
      <c r="I879" s="163">
        <v>562</v>
      </c>
      <c r="J879" s="169">
        <v>0</v>
      </c>
    </row>
    <row r="880" spans="1:10" ht="20" x14ac:dyDescent="0.2">
      <c r="A880" s="161">
        <v>1154</v>
      </c>
      <c r="B880" s="162">
        <v>41</v>
      </c>
      <c r="C880" s="162">
        <v>23</v>
      </c>
      <c r="D880" s="162">
        <v>1</v>
      </c>
      <c r="E880" s="162">
        <v>5390</v>
      </c>
      <c r="F880" s="162">
        <v>4.2</v>
      </c>
      <c r="G880" s="162">
        <v>1</v>
      </c>
      <c r="H880" s="162">
        <v>1</v>
      </c>
      <c r="I880" s="163">
        <v>504</v>
      </c>
      <c r="J880" s="169">
        <v>0</v>
      </c>
    </row>
    <row r="881" spans="1:10" ht="20" x14ac:dyDescent="0.2">
      <c r="A881" s="161">
        <v>1155</v>
      </c>
      <c r="B881" s="162">
        <v>36</v>
      </c>
      <c r="C881" s="162">
        <v>13</v>
      </c>
      <c r="D881" s="162">
        <v>1</v>
      </c>
      <c r="E881" s="162">
        <v>4890</v>
      </c>
      <c r="F881" s="162">
        <v>4.5999999999999996</v>
      </c>
      <c r="G881" s="162">
        <v>1</v>
      </c>
      <c r="H881" s="162">
        <v>1</v>
      </c>
      <c r="I881" s="163">
        <v>346</v>
      </c>
      <c r="J881" s="169">
        <v>0</v>
      </c>
    </row>
    <row r="882" spans="1:10" ht="20" x14ac:dyDescent="0.2">
      <c r="A882" s="161">
        <v>1157</v>
      </c>
      <c r="B882" s="162">
        <v>40</v>
      </c>
      <c r="C882" s="162">
        <v>13</v>
      </c>
      <c r="D882" s="162">
        <v>1</v>
      </c>
      <c r="E882" s="162">
        <v>5140</v>
      </c>
      <c r="F882" s="162">
        <v>5.3</v>
      </c>
      <c r="G882" s="162">
        <v>0</v>
      </c>
      <c r="H882" s="162">
        <v>1</v>
      </c>
      <c r="I882" s="163">
        <v>224</v>
      </c>
      <c r="J882" s="169">
        <v>0</v>
      </c>
    </row>
    <row r="883" spans="1:10" ht="20" x14ac:dyDescent="0.2">
      <c r="A883" s="161">
        <v>1158</v>
      </c>
      <c r="B883" s="162">
        <v>44</v>
      </c>
      <c r="C883" s="162">
        <v>33</v>
      </c>
      <c r="D883" s="162">
        <v>1</v>
      </c>
      <c r="E883" s="162">
        <v>9200</v>
      </c>
      <c r="F883" s="162">
        <v>6.6</v>
      </c>
      <c r="G883" s="162">
        <v>0</v>
      </c>
      <c r="H883" s="162">
        <v>1</v>
      </c>
      <c r="I883" s="163">
        <v>587</v>
      </c>
      <c r="J883" s="169">
        <v>0</v>
      </c>
    </row>
    <row r="884" spans="1:10" ht="20" x14ac:dyDescent="0.2">
      <c r="A884" s="161">
        <v>1159</v>
      </c>
      <c r="B884" s="162">
        <v>29</v>
      </c>
      <c r="C884" s="162">
        <v>14</v>
      </c>
      <c r="D884" s="162">
        <v>2</v>
      </c>
      <c r="E884" s="162">
        <v>4550</v>
      </c>
      <c r="F884" s="162">
        <v>5.2</v>
      </c>
      <c r="G884" s="162">
        <v>0</v>
      </c>
      <c r="H884" s="162">
        <v>0</v>
      </c>
      <c r="I884" s="163">
        <v>176</v>
      </c>
      <c r="J884" s="169">
        <v>0</v>
      </c>
    </row>
    <row r="885" spans="1:10" ht="20" x14ac:dyDescent="0.2">
      <c r="A885" s="161">
        <v>1161</v>
      </c>
      <c r="B885" s="162">
        <v>37</v>
      </c>
      <c r="C885" s="162">
        <v>21</v>
      </c>
      <c r="D885" s="162">
        <v>2</v>
      </c>
      <c r="E885" s="162">
        <v>7370</v>
      </c>
      <c r="F885" s="162">
        <v>4.2</v>
      </c>
      <c r="G885" s="162">
        <v>1</v>
      </c>
      <c r="H885" s="162">
        <v>1</v>
      </c>
      <c r="I885" s="163">
        <v>280</v>
      </c>
      <c r="J885" s="169">
        <v>0</v>
      </c>
    </row>
    <row r="886" spans="1:10" ht="20" x14ac:dyDescent="0.2">
      <c r="A886" s="161">
        <v>1163</v>
      </c>
      <c r="B886" s="162">
        <v>28</v>
      </c>
      <c r="C886" s="162">
        <v>13</v>
      </c>
      <c r="D886" s="162">
        <v>1</v>
      </c>
      <c r="E886" s="162">
        <v>5050</v>
      </c>
      <c r="F886" s="162">
        <v>4.9000000000000004</v>
      </c>
      <c r="G886" s="162">
        <v>1</v>
      </c>
      <c r="H886" s="162">
        <v>0</v>
      </c>
      <c r="I886" s="163">
        <v>326</v>
      </c>
      <c r="J886" s="169">
        <v>0</v>
      </c>
    </row>
    <row r="887" spans="1:10" ht="20" x14ac:dyDescent="0.2">
      <c r="A887" s="161">
        <v>1165</v>
      </c>
      <c r="B887" s="162">
        <v>44</v>
      </c>
      <c r="C887" s="162">
        <v>25</v>
      </c>
      <c r="D887" s="162">
        <v>1</v>
      </c>
      <c r="E887" s="162">
        <v>7160</v>
      </c>
      <c r="F887" s="162">
        <v>4</v>
      </c>
      <c r="G887" s="162">
        <v>1</v>
      </c>
      <c r="H887" s="162">
        <v>1</v>
      </c>
      <c r="I887" s="163">
        <v>300</v>
      </c>
      <c r="J887" s="169">
        <v>0</v>
      </c>
    </row>
    <row r="888" spans="1:10" ht="20" x14ac:dyDescent="0.2">
      <c r="A888" s="161">
        <v>1166</v>
      </c>
      <c r="B888" s="162">
        <v>41</v>
      </c>
      <c r="C888" s="162">
        <v>28</v>
      </c>
      <c r="D888" s="162">
        <v>3</v>
      </c>
      <c r="E888" s="162">
        <v>15919.999999999998</v>
      </c>
      <c r="F888" s="162">
        <v>2.2999999999999998</v>
      </c>
      <c r="G888" s="162">
        <v>1</v>
      </c>
      <c r="H888" s="162">
        <v>0</v>
      </c>
      <c r="I888" s="163">
        <v>1754</v>
      </c>
      <c r="J888" s="169">
        <v>0</v>
      </c>
    </row>
    <row r="889" spans="1:10" ht="20" x14ac:dyDescent="0.2">
      <c r="A889" s="161">
        <v>1167</v>
      </c>
      <c r="B889" s="162">
        <v>42</v>
      </c>
      <c r="C889" s="162">
        <v>21</v>
      </c>
      <c r="D889" s="162">
        <v>2</v>
      </c>
      <c r="E889" s="162">
        <v>6830</v>
      </c>
      <c r="F889" s="162">
        <v>3.7</v>
      </c>
      <c r="G889" s="162">
        <v>1</v>
      </c>
      <c r="H889" s="162">
        <v>1</v>
      </c>
      <c r="I889" s="163">
        <v>454</v>
      </c>
      <c r="J889" s="169">
        <v>0</v>
      </c>
    </row>
    <row r="890" spans="1:10" ht="20" x14ac:dyDescent="0.2">
      <c r="A890" s="161">
        <v>1169</v>
      </c>
      <c r="B890" s="162">
        <v>38</v>
      </c>
      <c r="C890" s="162">
        <v>18</v>
      </c>
      <c r="D890" s="162">
        <v>1</v>
      </c>
      <c r="E890" s="162">
        <v>5870</v>
      </c>
      <c r="F890" s="162">
        <v>5.6</v>
      </c>
      <c r="G890" s="162">
        <v>0</v>
      </c>
      <c r="H890" s="162">
        <v>0</v>
      </c>
      <c r="I890" s="163">
        <v>484</v>
      </c>
      <c r="J890" s="169">
        <v>0</v>
      </c>
    </row>
    <row r="891" spans="1:10" ht="20" x14ac:dyDescent="0.2">
      <c r="A891" s="161">
        <v>1170</v>
      </c>
      <c r="B891" s="162">
        <v>40</v>
      </c>
      <c r="C891" s="162">
        <v>22</v>
      </c>
      <c r="D891" s="162">
        <v>2</v>
      </c>
      <c r="E891" s="162">
        <v>7950</v>
      </c>
      <c r="F891" s="162">
        <v>1.7</v>
      </c>
      <c r="G891" s="162">
        <v>1</v>
      </c>
      <c r="H891" s="162">
        <v>0</v>
      </c>
      <c r="I891" s="163">
        <v>578</v>
      </c>
      <c r="J891" s="169">
        <v>0</v>
      </c>
    </row>
    <row r="892" spans="1:10" ht="20" x14ac:dyDescent="0.2">
      <c r="A892" s="161">
        <v>1171</v>
      </c>
      <c r="B892" s="162">
        <v>54</v>
      </c>
      <c r="C892" s="162">
        <v>35</v>
      </c>
      <c r="D892" s="162">
        <v>1</v>
      </c>
      <c r="E892" s="162">
        <v>11160</v>
      </c>
      <c r="F892" s="162">
        <v>2</v>
      </c>
      <c r="G892" s="162">
        <v>1</v>
      </c>
      <c r="H892" s="162">
        <v>1</v>
      </c>
      <c r="I892" s="163">
        <v>1330</v>
      </c>
      <c r="J892" s="169">
        <v>0</v>
      </c>
    </row>
    <row r="893" spans="1:10" ht="20" x14ac:dyDescent="0.2">
      <c r="A893" s="161">
        <v>1172</v>
      </c>
      <c r="B893" s="162">
        <v>36</v>
      </c>
      <c r="C893" s="162">
        <v>13</v>
      </c>
      <c r="D893" s="162">
        <v>2</v>
      </c>
      <c r="E893" s="162">
        <v>6500</v>
      </c>
      <c r="F893" s="162">
        <v>8.3000000000000007</v>
      </c>
      <c r="G893" s="162">
        <v>1</v>
      </c>
      <c r="H893" s="162">
        <v>1</v>
      </c>
      <c r="I893" s="163">
        <v>735</v>
      </c>
      <c r="J893" s="169">
        <v>0</v>
      </c>
    </row>
    <row r="894" spans="1:10" ht="20" x14ac:dyDescent="0.2">
      <c r="A894" s="161">
        <v>1173</v>
      </c>
      <c r="B894" s="162">
        <v>42</v>
      </c>
      <c r="C894" s="162">
        <v>14</v>
      </c>
      <c r="D894" s="162">
        <v>1</v>
      </c>
      <c r="E894" s="162">
        <v>5690</v>
      </c>
      <c r="F894" s="162">
        <v>4.5999999999999996</v>
      </c>
      <c r="G894" s="162">
        <v>1</v>
      </c>
      <c r="H894" s="162">
        <v>1</v>
      </c>
      <c r="I894" s="163">
        <v>464</v>
      </c>
      <c r="J894" s="169">
        <v>0</v>
      </c>
    </row>
    <row r="895" spans="1:10" ht="20" x14ac:dyDescent="0.2">
      <c r="A895" s="161">
        <v>1175</v>
      </c>
      <c r="B895" s="162">
        <v>31</v>
      </c>
      <c r="C895" s="162">
        <v>13</v>
      </c>
      <c r="D895" s="162">
        <v>1</v>
      </c>
      <c r="E895" s="162">
        <v>5480</v>
      </c>
      <c r="F895" s="162">
        <v>5</v>
      </c>
      <c r="G895" s="162">
        <v>0</v>
      </c>
      <c r="H895" s="162">
        <v>1</v>
      </c>
      <c r="I895" s="163">
        <v>1614</v>
      </c>
      <c r="J895" s="169">
        <v>0</v>
      </c>
    </row>
    <row r="896" spans="1:10" ht="20" x14ac:dyDescent="0.2">
      <c r="A896" s="161">
        <v>1177</v>
      </c>
      <c r="B896" s="162">
        <v>31</v>
      </c>
      <c r="C896" s="162">
        <v>16</v>
      </c>
      <c r="D896" s="162">
        <v>1</v>
      </c>
      <c r="E896" s="162">
        <v>5020</v>
      </c>
      <c r="F896" s="162">
        <v>7.6</v>
      </c>
      <c r="G896" s="162">
        <v>0</v>
      </c>
      <c r="H896" s="162">
        <v>0</v>
      </c>
      <c r="I896" s="163">
        <v>349</v>
      </c>
      <c r="J896" s="169">
        <v>0</v>
      </c>
    </row>
    <row r="897" spans="1:10" ht="20" x14ac:dyDescent="0.2">
      <c r="A897" s="161">
        <v>1178</v>
      </c>
      <c r="B897" s="162">
        <v>35</v>
      </c>
      <c r="C897" s="162">
        <v>12</v>
      </c>
      <c r="D897" s="162">
        <v>2</v>
      </c>
      <c r="E897" s="162">
        <v>4470</v>
      </c>
      <c r="F897" s="162">
        <v>5.0999999999999996</v>
      </c>
      <c r="G897" s="162">
        <v>1</v>
      </c>
      <c r="H897" s="162">
        <v>1</v>
      </c>
      <c r="I897" s="163">
        <v>863</v>
      </c>
      <c r="J897" s="169">
        <v>0</v>
      </c>
    </row>
    <row r="898" spans="1:10" ht="20" x14ac:dyDescent="0.2">
      <c r="A898" s="161">
        <v>1179</v>
      </c>
      <c r="B898" s="162">
        <v>30</v>
      </c>
      <c r="C898" s="162">
        <v>21</v>
      </c>
      <c r="D898" s="162">
        <v>2</v>
      </c>
      <c r="E898" s="162">
        <v>6080</v>
      </c>
      <c r="F898" s="162">
        <v>7.2</v>
      </c>
      <c r="G898" s="162">
        <v>1</v>
      </c>
      <c r="H898" s="162">
        <v>0</v>
      </c>
      <c r="I898" s="163">
        <v>277</v>
      </c>
      <c r="J898" s="169">
        <v>0</v>
      </c>
    </row>
    <row r="899" spans="1:10" ht="20" x14ac:dyDescent="0.2">
      <c r="A899" s="161">
        <v>1180</v>
      </c>
      <c r="B899" s="162">
        <v>35</v>
      </c>
      <c r="C899" s="162">
        <v>14</v>
      </c>
      <c r="D899" s="162">
        <v>1</v>
      </c>
      <c r="E899" s="162">
        <v>5230</v>
      </c>
      <c r="F899" s="162">
        <v>2.6</v>
      </c>
      <c r="G899" s="162">
        <v>1</v>
      </c>
      <c r="H899" s="162">
        <v>1</v>
      </c>
      <c r="I899" s="163">
        <v>228</v>
      </c>
      <c r="J899" s="169">
        <v>0</v>
      </c>
    </row>
    <row r="900" spans="1:10" ht="20" x14ac:dyDescent="0.2">
      <c r="A900" s="161">
        <v>1181</v>
      </c>
      <c r="B900" s="162">
        <v>47</v>
      </c>
      <c r="C900" s="162">
        <v>32</v>
      </c>
      <c r="D900" s="162">
        <v>2</v>
      </c>
      <c r="E900" s="162">
        <v>11070</v>
      </c>
      <c r="F900" s="162">
        <v>6.3</v>
      </c>
      <c r="G900" s="162">
        <v>1</v>
      </c>
      <c r="H900" s="162">
        <v>1</v>
      </c>
      <c r="I900" s="163">
        <v>2215</v>
      </c>
      <c r="J900" s="169">
        <v>0</v>
      </c>
    </row>
    <row r="901" spans="1:10" ht="20" x14ac:dyDescent="0.2">
      <c r="A901" s="161">
        <v>1183</v>
      </c>
      <c r="B901" s="162">
        <v>31</v>
      </c>
      <c r="C901" s="162">
        <v>15</v>
      </c>
      <c r="D901" s="162">
        <v>1</v>
      </c>
      <c r="E901" s="162">
        <v>4810</v>
      </c>
      <c r="F901" s="162">
        <v>6.3</v>
      </c>
      <c r="G901" s="162">
        <v>1</v>
      </c>
      <c r="H901" s="162">
        <v>0</v>
      </c>
      <c r="I901" s="163">
        <v>291</v>
      </c>
      <c r="J901" s="169">
        <v>0</v>
      </c>
    </row>
    <row r="902" spans="1:10" ht="20" x14ac:dyDescent="0.2">
      <c r="A902" s="161">
        <v>1184</v>
      </c>
      <c r="B902" s="162">
        <v>29</v>
      </c>
      <c r="C902" s="162">
        <v>19</v>
      </c>
      <c r="D902" s="162">
        <v>1</v>
      </c>
      <c r="E902" s="162">
        <v>5830</v>
      </c>
      <c r="F902" s="162">
        <v>4.4000000000000004</v>
      </c>
      <c r="G902" s="162">
        <v>0</v>
      </c>
      <c r="H902" s="162">
        <v>0</v>
      </c>
      <c r="I902" s="163">
        <v>176</v>
      </c>
      <c r="J902" s="169">
        <v>0</v>
      </c>
    </row>
    <row r="903" spans="1:10" ht="20" x14ac:dyDescent="0.2">
      <c r="A903" s="161">
        <v>1186</v>
      </c>
      <c r="B903" s="162">
        <v>43</v>
      </c>
      <c r="C903" s="162">
        <v>22</v>
      </c>
      <c r="D903" s="162">
        <v>1</v>
      </c>
      <c r="E903" s="162">
        <v>7070</v>
      </c>
      <c r="F903" s="162">
        <v>7.2</v>
      </c>
      <c r="G903" s="162">
        <v>0</v>
      </c>
      <c r="H903" s="162">
        <v>0</v>
      </c>
      <c r="I903" s="163">
        <v>1303</v>
      </c>
      <c r="J903" s="169">
        <v>0</v>
      </c>
    </row>
    <row r="904" spans="1:10" ht="20" x14ac:dyDescent="0.2">
      <c r="A904" s="161">
        <v>1187</v>
      </c>
      <c r="B904" s="162">
        <v>50</v>
      </c>
      <c r="C904" s="162">
        <v>15</v>
      </c>
      <c r="D904" s="162">
        <v>1</v>
      </c>
      <c r="E904" s="162">
        <v>5150</v>
      </c>
      <c r="F904" s="162">
        <v>5.7</v>
      </c>
      <c r="G904" s="162">
        <v>1</v>
      </c>
      <c r="H904" s="162">
        <v>0</v>
      </c>
      <c r="I904" s="163">
        <v>145</v>
      </c>
      <c r="J904" s="169">
        <v>0</v>
      </c>
    </row>
    <row r="905" spans="1:10" ht="20" x14ac:dyDescent="0.2">
      <c r="A905" s="161">
        <v>1188</v>
      </c>
      <c r="B905" s="162">
        <v>37</v>
      </c>
      <c r="C905" s="162">
        <v>16</v>
      </c>
      <c r="D905" s="162">
        <v>3</v>
      </c>
      <c r="E905" s="162">
        <v>7730</v>
      </c>
      <c r="F905" s="162">
        <v>2.1</v>
      </c>
      <c r="G905" s="162">
        <v>0</v>
      </c>
      <c r="H905" s="162">
        <v>0</v>
      </c>
      <c r="I905" s="163">
        <v>292</v>
      </c>
      <c r="J905" s="169">
        <v>0</v>
      </c>
    </row>
    <row r="906" spans="1:10" ht="20" x14ac:dyDescent="0.2">
      <c r="A906" s="161">
        <v>1189</v>
      </c>
      <c r="B906" s="162">
        <v>44</v>
      </c>
      <c r="C906" s="162">
        <v>24</v>
      </c>
      <c r="D906" s="162">
        <v>2</v>
      </c>
      <c r="E906" s="162">
        <v>8650</v>
      </c>
      <c r="F906" s="162">
        <v>4.5</v>
      </c>
      <c r="G906" s="162">
        <v>0</v>
      </c>
      <c r="H906" s="162">
        <v>0</v>
      </c>
      <c r="I906" s="163">
        <v>352</v>
      </c>
      <c r="J906" s="169">
        <v>0</v>
      </c>
    </row>
    <row r="907" spans="1:10" ht="20" x14ac:dyDescent="0.2">
      <c r="A907" s="161">
        <v>1190</v>
      </c>
      <c r="B907" s="162">
        <v>48</v>
      </c>
      <c r="C907" s="162">
        <v>22</v>
      </c>
      <c r="D907" s="162">
        <v>3</v>
      </c>
      <c r="E907" s="162">
        <v>9960</v>
      </c>
      <c r="F907" s="162">
        <v>5.3</v>
      </c>
      <c r="G907" s="162">
        <v>1</v>
      </c>
      <c r="H907" s="162">
        <v>0</v>
      </c>
      <c r="I907" s="163">
        <v>743</v>
      </c>
      <c r="J907" s="169">
        <v>0</v>
      </c>
    </row>
    <row r="908" spans="1:10" ht="20" x14ac:dyDescent="0.2">
      <c r="A908" s="161">
        <v>1191</v>
      </c>
      <c r="B908" s="162">
        <v>42</v>
      </c>
      <c r="C908" s="162">
        <v>25</v>
      </c>
      <c r="D908" s="162">
        <v>2</v>
      </c>
      <c r="E908" s="162">
        <v>7290</v>
      </c>
      <c r="F908" s="162">
        <v>3.9</v>
      </c>
      <c r="G908" s="162">
        <v>1</v>
      </c>
      <c r="H908" s="162">
        <v>0</v>
      </c>
      <c r="I908" s="163">
        <v>953</v>
      </c>
      <c r="J908" s="169">
        <v>0</v>
      </c>
    </row>
    <row r="909" spans="1:10" ht="20" x14ac:dyDescent="0.2">
      <c r="A909" s="161">
        <v>1192</v>
      </c>
      <c r="B909" s="162">
        <v>48</v>
      </c>
      <c r="C909" s="162">
        <v>16</v>
      </c>
      <c r="D909" s="162">
        <v>2</v>
      </c>
      <c r="E909" s="162">
        <v>8930</v>
      </c>
      <c r="F909" s="162">
        <v>4.8</v>
      </c>
      <c r="G909" s="162">
        <v>0</v>
      </c>
      <c r="H909" s="162">
        <v>1</v>
      </c>
      <c r="I909" s="163">
        <v>784</v>
      </c>
      <c r="J909" s="169">
        <v>0</v>
      </c>
    </row>
    <row r="910" spans="1:10" ht="20" x14ac:dyDescent="0.2">
      <c r="A910" s="161">
        <v>1193</v>
      </c>
      <c r="B910" s="162">
        <v>52</v>
      </c>
      <c r="C910" s="162">
        <v>36</v>
      </c>
      <c r="D910" s="162">
        <v>2</v>
      </c>
      <c r="E910" s="162">
        <v>9750</v>
      </c>
      <c r="F910" s="162">
        <v>3.9</v>
      </c>
      <c r="G910" s="162">
        <v>1</v>
      </c>
      <c r="H910" s="162">
        <v>1</v>
      </c>
      <c r="I910" s="163">
        <v>325</v>
      </c>
      <c r="J910" s="169">
        <v>0</v>
      </c>
    </row>
    <row r="911" spans="1:10" ht="20" x14ac:dyDescent="0.2">
      <c r="A911" s="161">
        <v>1194</v>
      </c>
      <c r="B911" s="162">
        <v>38</v>
      </c>
      <c r="C911" s="162">
        <v>25</v>
      </c>
      <c r="D911" s="162">
        <v>1</v>
      </c>
      <c r="E911" s="162">
        <v>5990</v>
      </c>
      <c r="F911" s="162">
        <v>7.2</v>
      </c>
      <c r="G911" s="162">
        <v>0</v>
      </c>
      <c r="H911" s="162">
        <v>1</v>
      </c>
      <c r="I911" s="163">
        <v>412</v>
      </c>
      <c r="J911" s="169">
        <v>0</v>
      </c>
    </row>
    <row r="912" spans="1:10" ht="20" x14ac:dyDescent="0.2">
      <c r="A912" s="161">
        <v>1195</v>
      </c>
      <c r="B912" s="162">
        <v>28</v>
      </c>
      <c r="C912" s="162">
        <v>16</v>
      </c>
      <c r="D912" s="162">
        <v>1</v>
      </c>
      <c r="E912" s="162">
        <v>5600</v>
      </c>
      <c r="F912" s="162">
        <v>5.3</v>
      </c>
      <c r="G912" s="162">
        <v>1</v>
      </c>
      <c r="H912" s="162">
        <v>0</v>
      </c>
      <c r="I912" s="163">
        <v>558</v>
      </c>
      <c r="J912" s="169">
        <v>0</v>
      </c>
    </row>
    <row r="913" spans="1:10" ht="20" x14ac:dyDescent="0.2">
      <c r="A913" s="161">
        <v>1196</v>
      </c>
      <c r="B913" s="162">
        <v>46</v>
      </c>
      <c r="C913" s="162">
        <v>17</v>
      </c>
      <c r="D913" s="162">
        <v>1</v>
      </c>
      <c r="E913" s="162">
        <v>6380</v>
      </c>
      <c r="F913" s="162">
        <v>5.8</v>
      </c>
      <c r="G913" s="162">
        <v>0</v>
      </c>
      <c r="H913" s="162">
        <v>0</v>
      </c>
      <c r="I913" s="163">
        <v>241</v>
      </c>
      <c r="J913" s="169">
        <v>0</v>
      </c>
    </row>
    <row r="914" spans="1:10" ht="20" x14ac:dyDescent="0.2">
      <c r="A914" s="161">
        <v>1197</v>
      </c>
      <c r="B914" s="162">
        <v>28</v>
      </c>
      <c r="C914" s="162">
        <v>15</v>
      </c>
      <c r="D914" s="162">
        <v>1</v>
      </c>
      <c r="E914" s="162">
        <v>5970</v>
      </c>
      <c r="F914" s="162">
        <v>4.7</v>
      </c>
      <c r="G914" s="162">
        <v>1</v>
      </c>
      <c r="H914" s="162">
        <v>1</v>
      </c>
      <c r="I914" s="163">
        <v>721</v>
      </c>
      <c r="J914" s="169">
        <v>0</v>
      </c>
    </row>
    <row r="915" spans="1:10" ht="20" x14ac:dyDescent="0.2">
      <c r="A915" s="161">
        <v>1198</v>
      </c>
      <c r="B915" s="162">
        <v>27</v>
      </c>
      <c r="C915" s="162">
        <v>12</v>
      </c>
      <c r="D915" s="162">
        <v>3</v>
      </c>
      <c r="E915" s="162">
        <v>4790</v>
      </c>
      <c r="F915" s="162">
        <v>2.7</v>
      </c>
      <c r="G915" s="162">
        <v>1</v>
      </c>
      <c r="H915" s="162">
        <v>0</v>
      </c>
      <c r="I915" s="163">
        <v>571</v>
      </c>
      <c r="J915" s="169">
        <v>0</v>
      </c>
    </row>
    <row r="916" spans="1:10" ht="20" x14ac:dyDescent="0.2">
      <c r="A916" s="161">
        <v>1199</v>
      </c>
      <c r="B916" s="162">
        <v>28</v>
      </c>
      <c r="C916" s="162">
        <v>17</v>
      </c>
      <c r="D916" s="162">
        <v>1</v>
      </c>
      <c r="E916" s="162">
        <v>4390</v>
      </c>
      <c r="F916" s="162">
        <v>8.1999999999999993</v>
      </c>
      <c r="G916" s="162">
        <v>1</v>
      </c>
      <c r="H916" s="162">
        <v>0</v>
      </c>
      <c r="I916" s="163">
        <v>287</v>
      </c>
      <c r="J916" s="169">
        <v>0</v>
      </c>
    </row>
    <row r="917" spans="1:10" ht="20" x14ac:dyDescent="0.2">
      <c r="A917" s="161">
        <v>1200</v>
      </c>
      <c r="B917" s="162">
        <v>29</v>
      </c>
      <c r="C917" s="162">
        <v>20</v>
      </c>
      <c r="D917" s="162">
        <v>1</v>
      </c>
      <c r="E917" s="162">
        <v>5600</v>
      </c>
      <c r="F917" s="162">
        <v>6.7</v>
      </c>
      <c r="G917" s="162">
        <v>1</v>
      </c>
      <c r="H917" s="162">
        <v>0</v>
      </c>
      <c r="I917" s="163">
        <v>345</v>
      </c>
      <c r="J917" s="169">
        <v>0</v>
      </c>
    </row>
    <row r="918" spans="1:10" ht="20" x14ac:dyDescent="0.2">
      <c r="A918" s="161">
        <v>1201</v>
      </c>
      <c r="B918" s="162">
        <v>35</v>
      </c>
      <c r="C918" s="162">
        <v>23</v>
      </c>
      <c r="D918" s="162">
        <v>2</v>
      </c>
      <c r="E918" s="162">
        <v>6670</v>
      </c>
      <c r="F918" s="162">
        <v>2.4</v>
      </c>
      <c r="G918" s="162">
        <v>1</v>
      </c>
      <c r="H918" s="162">
        <v>1</v>
      </c>
      <c r="I918" s="163">
        <v>560</v>
      </c>
      <c r="J918" s="169">
        <v>0</v>
      </c>
    </row>
    <row r="919" spans="1:10" ht="20" x14ac:dyDescent="0.2">
      <c r="A919" s="161">
        <v>1202</v>
      </c>
      <c r="B919" s="162">
        <v>29</v>
      </c>
      <c r="C919" s="162">
        <v>19</v>
      </c>
      <c r="D919" s="162">
        <v>1</v>
      </c>
      <c r="E919" s="162">
        <v>5250</v>
      </c>
      <c r="F919" s="162">
        <v>3</v>
      </c>
      <c r="G919" s="162">
        <v>0</v>
      </c>
      <c r="H919" s="162">
        <v>0</v>
      </c>
      <c r="I919" s="163">
        <v>338</v>
      </c>
      <c r="J919" s="169">
        <v>0</v>
      </c>
    </row>
    <row r="920" spans="1:10" ht="20" x14ac:dyDescent="0.2">
      <c r="A920" s="161">
        <v>1204</v>
      </c>
      <c r="B920" s="162">
        <v>40</v>
      </c>
      <c r="C920" s="162">
        <v>19</v>
      </c>
      <c r="D920" s="162">
        <v>2</v>
      </c>
      <c r="E920" s="162">
        <v>15510</v>
      </c>
      <c r="F920" s="162">
        <v>4.7</v>
      </c>
      <c r="G920" s="162">
        <v>0</v>
      </c>
      <c r="H920" s="162">
        <v>1</v>
      </c>
      <c r="I920" s="163">
        <v>738</v>
      </c>
      <c r="J920" s="169">
        <v>0</v>
      </c>
    </row>
    <row r="921" spans="1:10" ht="20" x14ac:dyDescent="0.2">
      <c r="A921" s="161">
        <v>1205</v>
      </c>
      <c r="B921" s="162">
        <v>42</v>
      </c>
      <c r="C921" s="162">
        <v>14</v>
      </c>
      <c r="D921" s="162">
        <v>3</v>
      </c>
      <c r="E921" s="162">
        <v>5160</v>
      </c>
      <c r="F921" s="162">
        <v>7</v>
      </c>
      <c r="G921" s="162">
        <v>1</v>
      </c>
      <c r="H921" s="162">
        <v>0</v>
      </c>
      <c r="I921" s="163">
        <v>421</v>
      </c>
      <c r="J921" s="169">
        <v>0</v>
      </c>
    </row>
    <row r="922" spans="1:10" ht="20" x14ac:dyDescent="0.2">
      <c r="A922" s="161">
        <v>1206</v>
      </c>
      <c r="B922" s="162">
        <v>47</v>
      </c>
      <c r="C922" s="162">
        <v>27</v>
      </c>
      <c r="D922" s="162">
        <v>1</v>
      </c>
      <c r="E922" s="162">
        <v>7430</v>
      </c>
      <c r="F922" s="162">
        <v>4.0999999999999996</v>
      </c>
      <c r="G922" s="162">
        <v>1</v>
      </c>
      <c r="H922" s="162">
        <v>0</v>
      </c>
      <c r="I922" s="163">
        <v>409</v>
      </c>
      <c r="J922" s="169">
        <v>0</v>
      </c>
    </row>
    <row r="923" spans="1:10" ht="20" x14ac:dyDescent="0.2">
      <c r="A923" s="161">
        <v>1207</v>
      </c>
      <c r="B923" s="162">
        <v>30</v>
      </c>
      <c r="C923" s="162">
        <v>13</v>
      </c>
      <c r="D923" s="162">
        <v>3</v>
      </c>
      <c r="E923" s="162">
        <v>4740</v>
      </c>
      <c r="F923" s="162">
        <v>7.6</v>
      </c>
      <c r="G923" s="162">
        <v>1</v>
      </c>
      <c r="H923" s="162">
        <v>0</v>
      </c>
      <c r="I923" s="163">
        <v>82</v>
      </c>
      <c r="J923" s="169">
        <v>0</v>
      </c>
    </row>
    <row r="924" spans="1:10" ht="20" x14ac:dyDescent="0.2">
      <c r="A924" s="161">
        <v>1208</v>
      </c>
      <c r="B924" s="162">
        <v>48</v>
      </c>
      <c r="C924" s="162">
        <v>25</v>
      </c>
      <c r="D924" s="162">
        <v>4</v>
      </c>
      <c r="E924" s="162">
        <v>8860</v>
      </c>
      <c r="F924" s="162">
        <v>3</v>
      </c>
      <c r="G924" s="162">
        <v>1</v>
      </c>
      <c r="H924" s="162">
        <v>1</v>
      </c>
      <c r="I924" s="163">
        <v>559</v>
      </c>
      <c r="J924" s="169">
        <v>0</v>
      </c>
    </row>
    <row r="925" spans="1:10" ht="20" x14ac:dyDescent="0.2">
      <c r="A925" s="161">
        <v>1209</v>
      </c>
      <c r="B925" s="162">
        <v>34</v>
      </c>
      <c r="C925" s="162">
        <v>24</v>
      </c>
      <c r="D925" s="162">
        <v>1</v>
      </c>
      <c r="E925" s="162">
        <v>7420</v>
      </c>
      <c r="F925" s="162">
        <v>5.0999999999999996</v>
      </c>
      <c r="G925" s="162">
        <v>1</v>
      </c>
      <c r="H925" s="162">
        <v>0</v>
      </c>
      <c r="I925" s="163">
        <v>691</v>
      </c>
      <c r="J925" s="169">
        <v>0</v>
      </c>
    </row>
    <row r="926" spans="1:10" ht="20" x14ac:dyDescent="0.2">
      <c r="A926" s="161">
        <v>1210</v>
      </c>
      <c r="B926" s="162">
        <v>39</v>
      </c>
      <c r="C926" s="162">
        <v>17</v>
      </c>
      <c r="D926" s="162">
        <v>2</v>
      </c>
      <c r="E926" s="162">
        <v>7400</v>
      </c>
      <c r="F926" s="162">
        <v>7.5</v>
      </c>
      <c r="G926" s="162">
        <v>0</v>
      </c>
      <c r="H926" s="162">
        <v>0</v>
      </c>
      <c r="I926" s="163">
        <v>690</v>
      </c>
      <c r="J926" s="169">
        <v>0</v>
      </c>
    </row>
    <row r="927" spans="1:10" ht="20" x14ac:dyDescent="0.2">
      <c r="A927" s="161">
        <v>1211</v>
      </c>
      <c r="B927" s="162">
        <v>31</v>
      </c>
      <c r="C927" s="162">
        <v>13</v>
      </c>
      <c r="D927" s="162">
        <v>2</v>
      </c>
      <c r="E927" s="162">
        <v>4600</v>
      </c>
      <c r="F927" s="162">
        <v>5.3</v>
      </c>
      <c r="G927" s="162">
        <v>1</v>
      </c>
      <c r="H927" s="162">
        <v>0</v>
      </c>
      <c r="I927" s="163">
        <v>355</v>
      </c>
      <c r="J927" s="169">
        <v>0</v>
      </c>
    </row>
    <row r="928" spans="1:10" ht="20" x14ac:dyDescent="0.2">
      <c r="A928" s="161">
        <v>1212</v>
      </c>
      <c r="B928" s="162">
        <v>52</v>
      </c>
      <c r="C928" s="162">
        <v>18</v>
      </c>
      <c r="D928" s="162">
        <v>1</v>
      </c>
      <c r="E928" s="162">
        <v>6200</v>
      </c>
      <c r="F928" s="162">
        <v>3.1</v>
      </c>
      <c r="G928" s="162">
        <v>0</v>
      </c>
      <c r="H928" s="162">
        <v>0</v>
      </c>
      <c r="I928" s="163">
        <v>405</v>
      </c>
      <c r="J928" s="169">
        <v>0</v>
      </c>
    </row>
    <row r="929" spans="1:10" ht="20" x14ac:dyDescent="0.2">
      <c r="A929" s="161">
        <v>1213</v>
      </c>
      <c r="B929" s="162">
        <v>36</v>
      </c>
      <c r="C929" s="162">
        <v>29</v>
      </c>
      <c r="D929" s="162">
        <v>1</v>
      </c>
      <c r="E929" s="162">
        <v>5740</v>
      </c>
      <c r="F929" s="162">
        <v>6.1</v>
      </c>
      <c r="G929" s="162">
        <v>1</v>
      </c>
      <c r="H929" s="162">
        <v>1</v>
      </c>
      <c r="I929" s="163">
        <v>197</v>
      </c>
      <c r="J929" s="169">
        <v>0</v>
      </c>
    </row>
    <row r="930" spans="1:10" ht="20" x14ac:dyDescent="0.2">
      <c r="A930" s="161">
        <v>1214</v>
      </c>
      <c r="B930" s="162">
        <v>47</v>
      </c>
      <c r="C930" s="162">
        <v>35</v>
      </c>
      <c r="D930" s="162">
        <v>2</v>
      </c>
      <c r="E930" s="162">
        <v>15150</v>
      </c>
      <c r="F930" s="162">
        <v>3.4</v>
      </c>
      <c r="G930" s="162">
        <v>0</v>
      </c>
      <c r="H930" s="162">
        <v>0</v>
      </c>
      <c r="I930" s="163">
        <v>2696</v>
      </c>
      <c r="J930" s="169">
        <v>0</v>
      </c>
    </row>
    <row r="931" spans="1:10" ht="20" x14ac:dyDescent="0.2">
      <c r="A931" s="161">
        <v>1215</v>
      </c>
      <c r="B931" s="162">
        <v>31</v>
      </c>
      <c r="C931" s="162">
        <v>15</v>
      </c>
      <c r="D931" s="162">
        <v>2</v>
      </c>
      <c r="E931" s="162">
        <v>5220</v>
      </c>
      <c r="F931" s="162">
        <v>7.3</v>
      </c>
      <c r="G931" s="162">
        <v>0</v>
      </c>
      <c r="H931" s="162">
        <v>0</v>
      </c>
      <c r="I931" s="163">
        <v>493</v>
      </c>
      <c r="J931" s="169">
        <v>0</v>
      </c>
    </row>
    <row r="932" spans="1:10" ht="20" x14ac:dyDescent="0.2">
      <c r="A932" s="161">
        <v>1216</v>
      </c>
      <c r="B932" s="162">
        <v>47</v>
      </c>
      <c r="C932" s="162">
        <v>17</v>
      </c>
      <c r="D932" s="162">
        <v>1</v>
      </c>
      <c r="E932" s="162">
        <v>5410</v>
      </c>
      <c r="F932" s="162">
        <v>4.2</v>
      </c>
      <c r="G932" s="162">
        <v>1</v>
      </c>
      <c r="H932" s="162">
        <v>0</v>
      </c>
      <c r="I932" s="163">
        <v>83</v>
      </c>
      <c r="J932" s="169">
        <v>0</v>
      </c>
    </row>
    <row r="933" spans="1:10" ht="20" x14ac:dyDescent="0.2">
      <c r="A933" s="161">
        <v>1218</v>
      </c>
      <c r="B933" s="162">
        <v>52</v>
      </c>
      <c r="C933" s="162">
        <v>30</v>
      </c>
      <c r="D933" s="162">
        <v>2</v>
      </c>
      <c r="E933" s="162">
        <v>10700</v>
      </c>
      <c r="F933" s="162">
        <v>3.6</v>
      </c>
      <c r="G933" s="162">
        <v>1</v>
      </c>
      <c r="H933" s="162">
        <v>1</v>
      </c>
      <c r="I933" s="163">
        <v>2034</v>
      </c>
      <c r="J933" s="169">
        <v>0</v>
      </c>
    </row>
    <row r="934" spans="1:10" ht="20" x14ac:dyDescent="0.2">
      <c r="A934" s="161">
        <v>1219</v>
      </c>
      <c r="B934" s="162">
        <v>42</v>
      </c>
      <c r="C934" s="162">
        <v>15</v>
      </c>
      <c r="D934" s="162">
        <v>1</v>
      </c>
      <c r="E934" s="162">
        <v>5320</v>
      </c>
      <c r="F934" s="162">
        <v>8.1</v>
      </c>
      <c r="G934" s="162">
        <v>1</v>
      </c>
      <c r="H934" s="162">
        <v>1</v>
      </c>
      <c r="I934" s="163">
        <v>282</v>
      </c>
      <c r="J934" s="169">
        <v>0</v>
      </c>
    </row>
    <row r="935" spans="1:10" ht="20" x14ac:dyDescent="0.2">
      <c r="A935" s="161">
        <v>1220</v>
      </c>
      <c r="B935" s="162">
        <v>27</v>
      </c>
      <c r="C935" s="162">
        <v>20</v>
      </c>
      <c r="D935" s="162">
        <v>1</v>
      </c>
      <c r="E935" s="162">
        <v>5290</v>
      </c>
      <c r="F935" s="162">
        <v>3.5</v>
      </c>
      <c r="G935" s="162">
        <v>1</v>
      </c>
      <c r="H935" s="162">
        <v>0</v>
      </c>
      <c r="I935" s="163">
        <v>550</v>
      </c>
      <c r="J935" s="169">
        <v>0</v>
      </c>
    </row>
    <row r="936" spans="1:10" ht="20" x14ac:dyDescent="0.2">
      <c r="A936" s="161">
        <v>1221</v>
      </c>
      <c r="B936" s="162">
        <v>32</v>
      </c>
      <c r="C936" s="162">
        <v>22</v>
      </c>
      <c r="D936" s="162">
        <v>1</v>
      </c>
      <c r="E936" s="162">
        <v>6030</v>
      </c>
      <c r="F936" s="162">
        <v>4.2</v>
      </c>
      <c r="G936" s="162">
        <v>1</v>
      </c>
      <c r="H936" s="162">
        <v>1</v>
      </c>
      <c r="I936" s="163">
        <v>265</v>
      </c>
      <c r="J936" s="169">
        <v>0</v>
      </c>
    </row>
    <row r="937" spans="1:10" ht="20" x14ac:dyDescent="0.2">
      <c r="A937" s="161">
        <v>1223</v>
      </c>
      <c r="B937" s="162">
        <v>38</v>
      </c>
      <c r="C937" s="162">
        <v>18</v>
      </c>
      <c r="D937" s="162">
        <v>3</v>
      </c>
      <c r="E937" s="162">
        <v>6030</v>
      </c>
      <c r="F937" s="162">
        <v>6.4</v>
      </c>
      <c r="G937" s="162">
        <v>1</v>
      </c>
      <c r="H937" s="162">
        <v>1</v>
      </c>
      <c r="I937" s="163">
        <v>325</v>
      </c>
      <c r="J937" s="169">
        <v>0</v>
      </c>
    </row>
    <row r="938" spans="1:10" ht="20" x14ac:dyDescent="0.2">
      <c r="A938" s="161">
        <v>1225</v>
      </c>
      <c r="B938" s="162">
        <v>25</v>
      </c>
      <c r="C938" s="162">
        <v>15</v>
      </c>
      <c r="D938" s="162">
        <v>1</v>
      </c>
      <c r="E938" s="162">
        <v>4600</v>
      </c>
      <c r="F938" s="162">
        <v>4.5</v>
      </c>
      <c r="G938" s="162">
        <v>1</v>
      </c>
      <c r="H938" s="162">
        <v>1</v>
      </c>
      <c r="I938" s="163">
        <v>245</v>
      </c>
      <c r="J938" s="169">
        <v>0</v>
      </c>
    </row>
    <row r="939" spans="1:10" ht="20" x14ac:dyDescent="0.2">
      <c r="A939" s="161">
        <v>1226</v>
      </c>
      <c r="B939" s="162">
        <v>32</v>
      </c>
      <c r="C939" s="162">
        <v>17</v>
      </c>
      <c r="D939" s="162">
        <v>3</v>
      </c>
      <c r="E939" s="162">
        <v>11840</v>
      </c>
      <c r="F939" s="162">
        <v>6.4</v>
      </c>
      <c r="G939" s="162">
        <v>1</v>
      </c>
      <c r="H939" s="162">
        <v>0</v>
      </c>
      <c r="I939" s="163">
        <v>576</v>
      </c>
      <c r="J939" s="169">
        <v>0</v>
      </c>
    </row>
    <row r="940" spans="1:10" ht="20" x14ac:dyDescent="0.2">
      <c r="A940" s="161">
        <v>1227</v>
      </c>
      <c r="B940" s="162">
        <v>37</v>
      </c>
      <c r="C940" s="162">
        <v>13</v>
      </c>
      <c r="D940" s="162">
        <v>2</v>
      </c>
      <c r="E940" s="162">
        <v>4920</v>
      </c>
      <c r="F940" s="162">
        <v>2.4</v>
      </c>
      <c r="G940" s="162">
        <v>0</v>
      </c>
      <c r="H940" s="162">
        <v>0</v>
      </c>
      <c r="I940" s="163">
        <v>110</v>
      </c>
      <c r="J940" s="169">
        <v>0</v>
      </c>
    </row>
    <row r="941" spans="1:10" ht="20" x14ac:dyDescent="0.2">
      <c r="A941" s="161">
        <v>1228</v>
      </c>
      <c r="B941" s="162">
        <v>43</v>
      </c>
      <c r="C941" s="162">
        <v>28</v>
      </c>
      <c r="D941" s="162">
        <v>1</v>
      </c>
      <c r="E941" s="162">
        <v>9980</v>
      </c>
      <c r="F941" s="162">
        <v>5.2</v>
      </c>
      <c r="G941" s="162">
        <v>0</v>
      </c>
      <c r="H941" s="162">
        <v>1</v>
      </c>
      <c r="I941" s="163">
        <v>1046</v>
      </c>
      <c r="J941" s="169">
        <v>0</v>
      </c>
    </row>
    <row r="942" spans="1:10" ht="20" x14ac:dyDescent="0.2">
      <c r="A942" s="161">
        <v>1229</v>
      </c>
      <c r="B942" s="162">
        <v>32</v>
      </c>
      <c r="C942" s="162">
        <v>18</v>
      </c>
      <c r="D942" s="162">
        <v>1</v>
      </c>
      <c r="E942" s="162">
        <v>6480</v>
      </c>
      <c r="F942" s="162">
        <v>4.3</v>
      </c>
      <c r="G942" s="162">
        <v>0</v>
      </c>
      <c r="H942" s="162">
        <v>1</v>
      </c>
      <c r="I942" s="163">
        <v>233</v>
      </c>
      <c r="J942" s="169">
        <v>0</v>
      </c>
    </row>
    <row r="943" spans="1:10" ht="20" x14ac:dyDescent="0.2">
      <c r="A943" s="161">
        <v>1230</v>
      </c>
      <c r="B943" s="162">
        <v>30</v>
      </c>
      <c r="C943" s="162">
        <v>12</v>
      </c>
      <c r="D943" s="162">
        <v>1</v>
      </c>
      <c r="E943" s="162">
        <v>4520</v>
      </c>
      <c r="F943" s="162">
        <v>3.3</v>
      </c>
      <c r="G943" s="162">
        <v>0</v>
      </c>
      <c r="H943" s="162">
        <v>0</v>
      </c>
      <c r="I943" s="163">
        <v>701</v>
      </c>
      <c r="J943" s="169">
        <v>0</v>
      </c>
    </row>
    <row r="944" spans="1:10" ht="20" x14ac:dyDescent="0.2">
      <c r="A944" s="161">
        <v>1231</v>
      </c>
      <c r="B944" s="162">
        <v>49</v>
      </c>
      <c r="C944" s="162">
        <v>18</v>
      </c>
      <c r="D944" s="162">
        <v>1</v>
      </c>
      <c r="E944" s="162">
        <v>5400</v>
      </c>
      <c r="F944" s="162">
        <v>2.7</v>
      </c>
      <c r="G944" s="162">
        <v>0</v>
      </c>
      <c r="H944" s="162">
        <v>0</v>
      </c>
      <c r="I944" s="163">
        <v>157</v>
      </c>
      <c r="J944" s="169">
        <v>0</v>
      </c>
    </row>
    <row r="945" spans="1:10" ht="20" x14ac:dyDescent="0.2">
      <c r="A945" s="161">
        <v>1232</v>
      </c>
      <c r="B945" s="162">
        <v>39</v>
      </c>
      <c r="C945" s="162">
        <v>13</v>
      </c>
      <c r="D945" s="162">
        <v>1</v>
      </c>
      <c r="E945" s="162">
        <v>5480</v>
      </c>
      <c r="F945" s="162">
        <v>6.6</v>
      </c>
      <c r="G945" s="162">
        <v>1</v>
      </c>
      <c r="H945" s="162">
        <v>0</v>
      </c>
      <c r="I945" s="163">
        <v>168</v>
      </c>
      <c r="J945" s="169">
        <v>0</v>
      </c>
    </row>
    <row r="946" spans="1:10" ht="20" x14ac:dyDescent="0.2">
      <c r="A946" s="161">
        <v>1233</v>
      </c>
      <c r="B946" s="162">
        <v>51</v>
      </c>
      <c r="C946" s="162">
        <v>17</v>
      </c>
      <c r="D946" s="162">
        <v>1</v>
      </c>
      <c r="E946" s="162">
        <v>4880</v>
      </c>
      <c r="F946" s="162">
        <v>2.7</v>
      </c>
      <c r="G946" s="162">
        <v>0</v>
      </c>
      <c r="H946" s="162">
        <v>1</v>
      </c>
      <c r="I946" s="163">
        <v>249</v>
      </c>
      <c r="J946" s="169">
        <v>0</v>
      </c>
    </row>
    <row r="947" spans="1:10" ht="20" x14ac:dyDescent="0.2">
      <c r="A947" s="161">
        <v>1235</v>
      </c>
      <c r="B947" s="162">
        <v>47</v>
      </c>
      <c r="C947" s="162">
        <v>32</v>
      </c>
      <c r="D947" s="162">
        <v>1</v>
      </c>
      <c r="E947" s="162">
        <v>10170</v>
      </c>
      <c r="F947" s="162">
        <v>3.7</v>
      </c>
      <c r="G947" s="162">
        <v>1</v>
      </c>
      <c r="H947" s="162">
        <v>0</v>
      </c>
      <c r="I947" s="163">
        <v>254</v>
      </c>
      <c r="J947" s="169">
        <v>0</v>
      </c>
    </row>
    <row r="948" spans="1:10" ht="20" x14ac:dyDescent="0.2">
      <c r="A948" s="161">
        <v>1236</v>
      </c>
      <c r="B948" s="162">
        <v>42</v>
      </c>
      <c r="C948" s="162">
        <v>17</v>
      </c>
      <c r="D948" s="162">
        <v>1</v>
      </c>
      <c r="E948" s="162">
        <v>5850</v>
      </c>
      <c r="F948" s="162">
        <v>3.9</v>
      </c>
      <c r="G948" s="162">
        <v>1</v>
      </c>
      <c r="H948" s="162">
        <v>1</v>
      </c>
      <c r="I948" s="163">
        <v>600</v>
      </c>
      <c r="J948" s="169">
        <v>0</v>
      </c>
    </row>
    <row r="949" spans="1:10" ht="20" x14ac:dyDescent="0.2">
      <c r="A949" s="161">
        <v>1238</v>
      </c>
      <c r="B949" s="162">
        <v>46</v>
      </c>
      <c r="C949" s="162">
        <v>35</v>
      </c>
      <c r="D949" s="162">
        <v>2</v>
      </c>
      <c r="E949" s="162">
        <v>12050</v>
      </c>
      <c r="F949" s="162">
        <v>3.3</v>
      </c>
      <c r="G949" s="162">
        <v>1</v>
      </c>
      <c r="H949" s="162">
        <v>0</v>
      </c>
      <c r="I949" s="163">
        <v>719</v>
      </c>
      <c r="J949" s="169">
        <v>0</v>
      </c>
    </row>
    <row r="950" spans="1:10" ht="20" x14ac:dyDescent="0.2">
      <c r="A950" s="161">
        <v>1239</v>
      </c>
      <c r="B950" s="162">
        <v>45</v>
      </c>
      <c r="C950" s="162">
        <v>29</v>
      </c>
      <c r="D950" s="162">
        <v>3</v>
      </c>
      <c r="E950" s="162">
        <v>11200</v>
      </c>
      <c r="F950" s="162">
        <v>4.9000000000000004</v>
      </c>
      <c r="G950" s="162">
        <v>0</v>
      </c>
      <c r="H950" s="162">
        <v>1</v>
      </c>
      <c r="I950" s="163">
        <v>132</v>
      </c>
      <c r="J950" s="169">
        <v>0</v>
      </c>
    </row>
    <row r="951" spans="1:10" ht="20" x14ac:dyDescent="0.2">
      <c r="A951" s="161">
        <v>1240</v>
      </c>
      <c r="B951" s="162">
        <v>34</v>
      </c>
      <c r="C951" s="162">
        <v>18</v>
      </c>
      <c r="D951" s="162">
        <v>2</v>
      </c>
      <c r="E951" s="162">
        <v>5590</v>
      </c>
      <c r="F951" s="162">
        <v>5.8</v>
      </c>
      <c r="G951" s="162">
        <v>0</v>
      </c>
      <c r="H951" s="162">
        <v>1</v>
      </c>
      <c r="I951" s="163">
        <v>675</v>
      </c>
      <c r="J951" s="169">
        <v>0</v>
      </c>
    </row>
    <row r="952" spans="1:10" ht="20" x14ac:dyDescent="0.2">
      <c r="A952" s="161">
        <v>1242</v>
      </c>
      <c r="B952" s="162">
        <v>41</v>
      </c>
      <c r="C952" s="162">
        <v>12</v>
      </c>
      <c r="D952" s="162">
        <v>1</v>
      </c>
      <c r="E952" s="162">
        <v>6270</v>
      </c>
      <c r="F952" s="162">
        <v>2.9</v>
      </c>
      <c r="G952" s="162">
        <v>0</v>
      </c>
      <c r="H952" s="162">
        <v>0</v>
      </c>
      <c r="I952" s="163">
        <v>260</v>
      </c>
      <c r="J952" s="169">
        <v>0</v>
      </c>
    </row>
    <row r="953" spans="1:10" ht="20" x14ac:dyDescent="0.2">
      <c r="A953" s="161">
        <v>1247</v>
      </c>
      <c r="B953" s="162">
        <v>36</v>
      </c>
      <c r="C953" s="162">
        <v>23</v>
      </c>
      <c r="D953" s="162">
        <v>2</v>
      </c>
      <c r="E953" s="162">
        <v>5700</v>
      </c>
      <c r="F953" s="162">
        <v>8.4</v>
      </c>
      <c r="G953" s="162">
        <v>1</v>
      </c>
      <c r="H953" s="162">
        <v>1</v>
      </c>
      <c r="I953" s="163">
        <v>312</v>
      </c>
      <c r="J953" s="169">
        <v>0</v>
      </c>
    </row>
    <row r="954" spans="1:10" ht="20" x14ac:dyDescent="0.2">
      <c r="A954" s="161">
        <v>1248</v>
      </c>
      <c r="B954" s="162">
        <v>36</v>
      </c>
      <c r="C954" s="162">
        <v>20</v>
      </c>
      <c r="D954" s="162">
        <v>2</v>
      </c>
      <c r="E954" s="162">
        <v>9490</v>
      </c>
      <c r="F954" s="162">
        <v>1.6</v>
      </c>
      <c r="G954" s="162">
        <v>0</v>
      </c>
      <c r="H954" s="162">
        <v>0</v>
      </c>
      <c r="I954" s="163">
        <v>1059</v>
      </c>
      <c r="J954" s="169">
        <v>0</v>
      </c>
    </row>
    <row r="955" spans="1:10" ht="20" x14ac:dyDescent="0.2">
      <c r="A955" s="161">
        <v>1251</v>
      </c>
      <c r="B955" s="162">
        <v>46</v>
      </c>
      <c r="C955" s="162">
        <v>18</v>
      </c>
      <c r="D955" s="162">
        <v>2</v>
      </c>
      <c r="E955" s="162">
        <v>9870</v>
      </c>
      <c r="F955" s="162">
        <v>3</v>
      </c>
      <c r="G955" s="162">
        <v>1</v>
      </c>
      <c r="H955" s="162">
        <v>0</v>
      </c>
      <c r="I955" s="163">
        <v>627</v>
      </c>
      <c r="J955" s="169">
        <v>0</v>
      </c>
    </row>
    <row r="956" spans="1:10" ht="20" x14ac:dyDescent="0.2">
      <c r="A956" s="161">
        <v>1252</v>
      </c>
      <c r="B956" s="162">
        <v>32</v>
      </c>
      <c r="C956" s="162">
        <v>19</v>
      </c>
      <c r="D956" s="162">
        <v>3</v>
      </c>
      <c r="E956" s="162">
        <v>6380</v>
      </c>
      <c r="F956" s="162">
        <v>3.9</v>
      </c>
      <c r="G956" s="162">
        <v>1</v>
      </c>
      <c r="H956" s="162">
        <v>0</v>
      </c>
      <c r="I956" s="163">
        <v>428</v>
      </c>
      <c r="J956" s="169">
        <v>0</v>
      </c>
    </row>
    <row r="957" spans="1:10" ht="20" x14ac:dyDescent="0.2">
      <c r="A957" s="161">
        <v>1254</v>
      </c>
      <c r="B957" s="162">
        <v>42</v>
      </c>
      <c r="C957" s="162">
        <v>26</v>
      </c>
      <c r="D957" s="162">
        <v>1</v>
      </c>
      <c r="E957" s="162">
        <v>6220</v>
      </c>
      <c r="F957" s="162">
        <v>4.9000000000000004</v>
      </c>
      <c r="G957" s="162">
        <v>0</v>
      </c>
      <c r="H957" s="162">
        <v>1</v>
      </c>
      <c r="I957" s="163">
        <v>277</v>
      </c>
      <c r="J957" s="169">
        <v>0</v>
      </c>
    </row>
    <row r="958" spans="1:10" ht="20" x14ac:dyDescent="0.2">
      <c r="A958" s="161">
        <v>1255</v>
      </c>
      <c r="B958" s="162">
        <v>36</v>
      </c>
      <c r="C958" s="162">
        <v>18</v>
      </c>
      <c r="D958" s="162">
        <v>2</v>
      </c>
      <c r="E958" s="162">
        <v>5650</v>
      </c>
      <c r="F958" s="162">
        <v>7.2</v>
      </c>
      <c r="G958" s="162">
        <v>1</v>
      </c>
      <c r="H958" s="162">
        <v>1</v>
      </c>
      <c r="I958" s="163">
        <v>239</v>
      </c>
      <c r="J958" s="169">
        <v>0</v>
      </c>
    </row>
    <row r="959" spans="1:10" ht="20" x14ac:dyDescent="0.2">
      <c r="A959" s="161">
        <v>1256</v>
      </c>
      <c r="B959" s="162">
        <v>50</v>
      </c>
      <c r="C959" s="162">
        <v>29</v>
      </c>
      <c r="D959" s="162">
        <v>2</v>
      </c>
      <c r="E959" s="162">
        <v>9020</v>
      </c>
      <c r="F959" s="162">
        <v>3</v>
      </c>
      <c r="G959" s="162">
        <v>0</v>
      </c>
      <c r="H959" s="162">
        <v>1</v>
      </c>
      <c r="I959" s="163">
        <v>1587</v>
      </c>
      <c r="J959" s="169">
        <v>0</v>
      </c>
    </row>
    <row r="960" spans="1:10" ht="20" x14ac:dyDescent="0.2">
      <c r="A960" s="161">
        <v>1257</v>
      </c>
      <c r="B960" s="162">
        <v>51</v>
      </c>
      <c r="C960" s="162">
        <v>41</v>
      </c>
      <c r="D960" s="162">
        <v>1</v>
      </c>
      <c r="E960" s="162">
        <v>17140</v>
      </c>
      <c r="F960" s="162">
        <v>6.9</v>
      </c>
      <c r="G960" s="162">
        <v>1</v>
      </c>
      <c r="H960" s="162">
        <v>0</v>
      </c>
      <c r="I960" s="163">
        <v>1780</v>
      </c>
      <c r="J960" s="169">
        <v>0</v>
      </c>
    </row>
    <row r="961" spans="1:10" ht="20" x14ac:dyDescent="0.2">
      <c r="A961" s="161">
        <v>1258</v>
      </c>
      <c r="B961" s="162">
        <v>44</v>
      </c>
      <c r="C961" s="162">
        <v>37</v>
      </c>
      <c r="D961" s="162">
        <v>1</v>
      </c>
      <c r="E961" s="162">
        <v>11800</v>
      </c>
      <c r="F961" s="162">
        <v>5.5</v>
      </c>
      <c r="G961" s="162">
        <v>1</v>
      </c>
      <c r="H961" s="162">
        <v>0</v>
      </c>
      <c r="I961" s="163">
        <v>483</v>
      </c>
      <c r="J961" s="169">
        <v>0</v>
      </c>
    </row>
    <row r="962" spans="1:10" ht="20" x14ac:dyDescent="0.2">
      <c r="A962" s="161">
        <v>1259</v>
      </c>
      <c r="B962" s="162">
        <v>34</v>
      </c>
      <c r="C962" s="162">
        <v>22</v>
      </c>
      <c r="D962" s="162">
        <v>1</v>
      </c>
      <c r="E962" s="162">
        <v>6860</v>
      </c>
      <c r="F962" s="162">
        <v>5.2</v>
      </c>
      <c r="G962" s="162">
        <v>0</v>
      </c>
      <c r="H962" s="162">
        <v>0</v>
      </c>
      <c r="I962" s="163">
        <v>109</v>
      </c>
      <c r="J962" s="169">
        <v>0</v>
      </c>
    </row>
    <row r="963" spans="1:10" ht="20" x14ac:dyDescent="0.2">
      <c r="A963" s="161">
        <v>1260</v>
      </c>
      <c r="B963" s="162">
        <v>45</v>
      </c>
      <c r="C963" s="162">
        <v>25</v>
      </c>
      <c r="D963" s="162">
        <v>1</v>
      </c>
      <c r="E963" s="162">
        <v>8220</v>
      </c>
      <c r="F963" s="162">
        <v>9.9</v>
      </c>
      <c r="G963" s="162">
        <v>1</v>
      </c>
      <c r="H963" s="162">
        <v>0</v>
      </c>
      <c r="I963" s="163">
        <v>816</v>
      </c>
      <c r="J963" s="169">
        <v>0</v>
      </c>
    </row>
    <row r="964" spans="1:10" ht="20" x14ac:dyDescent="0.2">
      <c r="A964" s="161">
        <v>1262</v>
      </c>
      <c r="B964" s="162">
        <v>51</v>
      </c>
      <c r="C964" s="162">
        <v>37</v>
      </c>
      <c r="D964" s="162">
        <v>1</v>
      </c>
      <c r="E964" s="162">
        <v>16090</v>
      </c>
      <c r="F964" s="162">
        <v>3.5</v>
      </c>
      <c r="G964" s="162">
        <v>1</v>
      </c>
      <c r="H964" s="162">
        <v>0</v>
      </c>
      <c r="I964" s="163">
        <v>434</v>
      </c>
      <c r="J964" s="169">
        <v>0</v>
      </c>
    </row>
    <row r="965" spans="1:10" ht="20" x14ac:dyDescent="0.2">
      <c r="A965" s="161">
        <v>1265</v>
      </c>
      <c r="B965" s="162">
        <v>48</v>
      </c>
      <c r="C965" s="162">
        <v>35</v>
      </c>
      <c r="D965" s="162">
        <v>2</v>
      </c>
      <c r="E965" s="162">
        <v>31410.000000000004</v>
      </c>
      <c r="F965" s="162">
        <v>3.4</v>
      </c>
      <c r="G965" s="162">
        <v>0</v>
      </c>
      <c r="H965" s="162">
        <v>0</v>
      </c>
      <c r="I965" s="163">
        <v>1325</v>
      </c>
      <c r="J965" s="169">
        <v>0</v>
      </c>
    </row>
    <row r="966" spans="1:10" ht="20" x14ac:dyDescent="0.2">
      <c r="A966" s="161">
        <v>1266</v>
      </c>
      <c r="B966" s="162">
        <v>27</v>
      </c>
      <c r="C966" s="162">
        <v>15</v>
      </c>
      <c r="D966" s="162">
        <v>1</v>
      </c>
      <c r="E966" s="162">
        <v>5730</v>
      </c>
      <c r="F966" s="162">
        <v>4.7</v>
      </c>
      <c r="G966" s="162">
        <v>1</v>
      </c>
      <c r="H966" s="162">
        <v>1</v>
      </c>
      <c r="I966" s="163">
        <v>263</v>
      </c>
      <c r="J966" s="169">
        <v>0</v>
      </c>
    </row>
    <row r="967" spans="1:10" ht="20" x14ac:dyDescent="0.2">
      <c r="A967" s="161">
        <v>1268</v>
      </c>
      <c r="B967" s="162">
        <v>43</v>
      </c>
      <c r="C967" s="162">
        <v>20</v>
      </c>
      <c r="D967" s="162">
        <v>1</v>
      </c>
      <c r="E967" s="162">
        <v>5570</v>
      </c>
      <c r="F967" s="162">
        <v>6.7</v>
      </c>
      <c r="G967" s="162">
        <v>1</v>
      </c>
      <c r="H967" s="162">
        <v>0</v>
      </c>
      <c r="I967" s="163">
        <v>706</v>
      </c>
      <c r="J967" s="169">
        <v>0</v>
      </c>
    </row>
    <row r="968" spans="1:10" ht="20" x14ac:dyDescent="0.2">
      <c r="A968" s="161">
        <v>1270</v>
      </c>
      <c r="B968" s="162">
        <v>25</v>
      </c>
      <c r="C968" s="162">
        <v>12</v>
      </c>
      <c r="D968" s="162">
        <v>2</v>
      </c>
      <c r="E968" s="162">
        <v>6120</v>
      </c>
      <c r="F968" s="162">
        <v>4.5999999999999996</v>
      </c>
      <c r="G968" s="162">
        <v>1</v>
      </c>
      <c r="H968" s="162">
        <v>1</v>
      </c>
      <c r="I968" s="163">
        <v>128</v>
      </c>
      <c r="J968" s="169">
        <v>0</v>
      </c>
    </row>
    <row r="969" spans="1:10" ht="20" x14ac:dyDescent="0.2">
      <c r="A969" s="161">
        <v>1271</v>
      </c>
      <c r="B969" s="162">
        <v>49</v>
      </c>
      <c r="C969" s="162">
        <v>22</v>
      </c>
      <c r="D969" s="162">
        <v>3</v>
      </c>
      <c r="E969" s="162">
        <v>6170</v>
      </c>
      <c r="F969" s="162">
        <v>3.3</v>
      </c>
      <c r="G969" s="162">
        <v>1</v>
      </c>
      <c r="H969" s="162">
        <v>1</v>
      </c>
      <c r="I969" s="163">
        <v>380</v>
      </c>
      <c r="J969" s="169">
        <v>0</v>
      </c>
    </row>
    <row r="970" spans="1:10" ht="20" x14ac:dyDescent="0.2">
      <c r="A970" s="161">
        <v>1272</v>
      </c>
      <c r="B970" s="162">
        <v>32</v>
      </c>
      <c r="C970" s="162">
        <v>21</v>
      </c>
      <c r="D970" s="162">
        <v>2</v>
      </c>
      <c r="E970" s="162">
        <v>8650</v>
      </c>
      <c r="F970" s="162">
        <v>5.4</v>
      </c>
      <c r="G970" s="162">
        <v>1</v>
      </c>
      <c r="H970" s="162">
        <v>1</v>
      </c>
      <c r="I970" s="163">
        <v>2074</v>
      </c>
      <c r="J970" s="169">
        <v>0</v>
      </c>
    </row>
    <row r="971" spans="1:10" ht="20" x14ac:dyDescent="0.2">
      <c r="A971" s="161">
        <v>1273</v>
      </c>
      <c r="B971" s="162">
        <v>45</v>
      </c>
      <c r="C971" s="162">
        <v>34</v>
      </c>
      <c r="D971" s="162">
        <v>1</v>
      </c>
      <c r="E971" s="162">
        <v>10380</v>
      </c>
      <c r="F971" s="162">
        <v>5.4</v>
      </c>
      <c r="G971" s="162">
        <v>1</v>
      </c>
      <c r="H971" s="162">
        <v>0</v>
      </c>
      <c r="I971" s="163">
        <v>313</v>
      </c>
      <c r="J971" s="169">
        <v>0</v>
      </c>
    </row>
    <row r="972" spans="1:10" ht="20" x14ac:dyDescent="0.2">
      <c r="A972" s="161">
        <v>1275</v>
      </c>
      <c r="B972" s="162">
        <v>51</v>
      </c>
      <c r="C972" s="162">
        <v>17</v>
      </c>
      <c r="D972" s="162">
        <v>3</v>
      </c>
      <c r="E972" s="162">
        <v>8590</v>
      </c>
      <c r="F972" s="162">
        <v>5.5</v>
      </c>
      <c r="G972" s="162">
        <v>1</v>
      </c>
      <c r="H972" s="162">
        <v>1</v>
      </c>
      <c r="I972" s="163">
        <v>691</v>
      </c>
      <c r="J972" s="169">
        <v>0</v>
      </c>
    </row>
    <row r="973" spans="1:10" ht="20" x14ac:dyDescent="0.2">
      <c r="A973" s="161">
        <v>1276</v>
      </c>
      <c r="B973" s="162">
        <v>38</v>
      </c>
      <c r="C973" s="162">
        <v>18</v>
      </c>
      <c r="D973" s="162">
        <v>1</v>
      </c>
      <c r="E973" s="162">
        <v>7360</v>
      </c>
      <c r="F973" s="162">
        <v>3.3</v>
      </c>
      <c r="G973" s="162">
        <v>1</v>
      </c>
      <c r="H973" s="162">
        <v>0</v>
      </c>
      <c r="I973" s="163">
        <v>327</v>
      </c>
      <c r="J973" s="169">
        <v>0</v>
      </c>
    </row>
    <row r="974" spans="1:10" ht="20" x14ac:dyDescent="0.2">
      <c r="A974" s="161">
        <v>1277</v>
      </c>
      <c r="B974" s="162">
        <v>53</v>
      </c>
      <c r="C974" s="162">
        <v>19</v>
      </c>
      <c r="D974" s="162">
        <v>2</v>
      </c>
      <c r="E974" s="162">
        <v>9630</v>
      </c>
      <c r="F974" s="162">
        <v>4.8</v>
      </c>
      <c r="G974" s="162">
        <v>1</v>
      </c>
      <c r="H974" s="162">
        <v>1</v>
      </c>
      <c r="I974" s="163">
        <v>348</v>
      </c>
      <c r="J974" s="169">
        <v>0</v>
      </c>
    </row>
    <row r="975" spans="1:10" ht="20" x14ac:dyDescent="0.2">
      <c r="A975" s="161">
        <v>1278</v>
      </c>
      <c r="B975" s="162">
        <v>31</v>
      </c>
      <c r="C975" s="162">
        <v>18</v>
      </c>
      <c r="D975" s="162">
        <v>1</v>
      </c>
      <c r="E975" s="162">
        <v>6220</v>
      </c>
      <c r="F975" s="162">
        <v>2.7</v>
      </c>
      <c r="G975" s="162">
        <v>1</v>
      </c>
      <c r="H975" s="162">
        <v>0</v>
      </c>
      <c r="I975" s="163">
        <v>434</v>
      </c>
      <c r="J975" s="169">
        <v>0</v>
      </c>
    </row>
    <row r="976" spans="1:10" ht="20" x14ac:dyDescent="0.2">
      <c r="A976" s="161">
        <v>1279</v>
      </c>
      <c r="B976" s="162">
        <v>38</v>
      </c>
      <c r="C976" s="162">
        <v>27</v>
      </c>
      <c r="D976" s="162">
        <v>2</v>
      </c>
      <c r="E976" s="162">
        <v>7850</v>
      </c>
      <c r="F976" s="162">
        <v>4</v>
      </c>
      <c r="G976" s="162">
        <v>1</v>
      </c>
      <c r="H976" s="162">
        <v>0</v>
      </c>
      <c r="I976" s="163">
        <v>465</v>
      </c>
      <c r="J976" s="169">
        <v>0</v>
      </c>
    </row>
    <row r="977" spans="1:10" ht="20" x14ac:dyDescent="0.2">
      <c r="A977" s="161">
        <v>1281</v>
      </c>
      <c r="B977" s="162">
        <v>33</v>
      </c>
      <c r="C977" s="162">
        <v>13</v>
      </c>
      <c r="D977" s="162">
        <v>1</v>
      </c>
      <c r="E977" s="162">
        <v>5040</v>
      </c>
      <c r="F977" s="162">
        <v>7.4</v>
      </c>
      <c r="G977" s="162">
        <v>0</v>
      </c>
      <c r="H977" s="162">
        <v>1</v>
      </c>
      <c r="I977" s="163">
        <v>239</v>
      </c>
      <c r="J977" s="169">
        <v>0</v>
      </c>
    </row>
    <row r="978" spans="1:10" ht="20" x14ac:dyDescent="0.2">
      <c r="A978" s="161">
        <v>1282</v>
      </c>
      <c r="B978" s="162">
        <v>42</v>
      </c>
      <c r="C978" s="162">
        <v>17</v>
      </c>
      <c r="D978" s="162">
        <v>1</v>
      </c>
      <c r="E978" s="162">
        <v>6350</v>
      </c>
      <c r="F978" s="162">
        <v>2.6</v>
      </c>
      <c r="G978" s="162">
        <v>0</v>
      </c>
      <c r="H978" s="162">
        <v>0</v>
      </c>
      <c r="I978" s="163">
        <v>462</v>
      </c>
      <c r="J978" s="169">
        <v>0</v>
      </c>
    </row>
    <row r="979" spans="1:10" ht="20" x14ac:dyDescent="0.2">
      <c r="A979" s="161">
        <v>1283</v>
      </c>
      <c r="B979" s="162">
        <v>47</v>
      </c>
      <c r="C979" s="162">
        <v>29</v>
      </c>
      <c r="D979" s="162">
        <v>1</v>
      </c>
      <c r="E979" s="162">
        <v>6600</v>
      </c>
      <c r="F979" s="162">
        <v>7.2</v>
      </c>
      <c r="G979" s="162">
        <v>1</v>
      </c>
      <c r="H979" s="162">
        <v>1</v>
      </c>
      <c r="I979" s="163">
        <v>9</v>
      </c>
      <c r="J979" s="169">
        <v>0</v>
      </c>
    </row>
    <row r="980" spans="1:10" ht="20" x14ac:dyDescent="0.2">
      <c r="A980" s="161">
        <v>1284</v>
      </c>
      <c r="B980" s="162">
        <v>27</v>
      </c>
      <c r="C980" s="162">
        <v>17</v>
      </c>
      <c r="D980" s="162">
        <v>1</v>
      </c>
      <c r="E980" s="162">
        <v>4800</v>
      </c>
      <c r="F980" s="162">
        <v>3.6</v>
      </c>
      <c r="G980" s="162">
        <v>0</v>
      </c>
      <c r="H980" s="162">
        <v>0</v>
      </c>
      <c r="I980" s="163">
        <v>300</v>
      </c>
      <c r="J980" s="169">
        <v>0</v>
      </c>
    </row>
    <row r="981" spans="1:10" ht="20" x14ac:dyDescent="0.2">
      <c r="A981" s="161">
        <v>1285</v>
      </c>
      <c r="B981" s="162">
        <v>45</v>
      </c>
      <c r="C981" s="162">
        <v>29</v>
      </c>
      <c r="D981" s="162">
        <v>3</v>
      </c>
      <c r="E981" s="162">
        <v>8400</v>
      </c>
      <c r="F981" s="162">
        <v>4.9000000000000004</v>
      </c>
      <c r="G981" s="162">
        <v>1</v>
      </c>
      <c r="H981" s="162">
        <v>0</v>
      </c>
      <c r="I981" s="163">
        <v>330</v>
      </c>
      <c r="J981" s="169">
        <v>0</v>
      </c>
    </row>
    <row r="982" spans="1:10" ht="20" x14ac:dyDescent="0.2">
      <c r="A982" s="161">
        <v>1287</v>
      </c>
      <c r="B982" s="162">
        <v>40</v>
      </c>
      <c r="C982" s="162">
        <v>27</v>
      </c>
      <c r="D982" s="162">
        <v>1</v>
      </c>
      <c r="E982" s="162">
        <v>10760</v>
      </c>
      <c r="F982" s="162">
        <v>7</v>
      </c>
      <c r="G982" s="162">
        <v>1</v>
      </c>
      <c r="H982" s="162">
        <v>0</v>
      </c>
      <c r="I982" s="163">
        <v>295</v>
      </c>
      <c r="J982" s="169">
        <v>0</v>
      </c>
    </row>
    <row r="983" spans="1:10" ht="20" x14ac:dyDescent="0.2">
      <c r="A983" s="161">
        <v>1288</v>
      </c>
      <c r="B983" s="162">
        <v>37</v>
      </c>
      <c r="C983" s="162">
        <v>16</v>
      </c>
      <c r="D983" s="162">
        <v>1</v>
      </c>
      <c r="E983" s="162">
        <v>5170</v>
      </c>
      <c r="F983" s="162">
        <v>2.4</v>
      </c>
      <c r="G983" s="162">
        <v>0</v>
      </c>
      <c r="H983" s="162">
        <v>0</v>
      </c>
      <c r="I983" s="163">
        <v>1124</v>
      </c>
      <c r="J983" s="169">
        <v>0</v>
      </c>
    </row>
    <row r="984" spans="1:10" ht="20" x14ac:dyDescent="0.2">
      <c r="A984" s="161">
        <v>1290</v>
      </c>
      <c r="B984" s="162">
        <v>59</v>
      </c>
      <c r="C984" s="162">
        <v>17</v>
      </c>
      <c r="D984" s="162">
        <v>4</v>
      </c>
      <c r="E984" s="162">
        <v>12640</v>
      </c>
      <c r="F984" s="162">
        <v>7.2</v>
      </c>
      <c r="G984" s="162">
        <v>1</v>
      </c>
      <c r="H984" s="162">
        <v>0</v>
      </c>
      <c r="I984" s="163">
        <v>204</v>
      </c>
      <c r="J984" s="169">
        <v>0</v>
      </c>
    </row>
    <row r="985" spans="1:10" ht="20" x14ac:dyDescent="0.2">
      <c r="A985" s="161">
        <v>1291</v>
      </c>
      <c r="B985" s="162">
        <v>30</v>
      </c>
      <c r="C985" s="162">
        <v>15</v>
      </c>
      <c r="D985" s="162">
        <v>2</v>
      </c>
      <c r="E985" s="162">
        <v>5320</v>
      </c>
      <c r="F985" s="162">
        <v>4.8</v>
      </c>
      <c r="G985" s="162">
        <v>1</v>
      </c>
      <c r="H985" s="162">
        <v>0</v>
      </c>
      <c r="I985" s="163">
        <v>940</v>
      </c>
      <c r="J985" s="169">
        <v>0</v>
      </c>
    </row>
    <row r="986" spans="1:10" ht="20" x14ac:dyDescent="0.2">
      <c r="A986" s="161">
        <v>1292</v>
      </c>
      <c r="B986" s="162">
        <v>32</v>
      </c>
      <c r="C986" s="162">
        <v>12</v>
      </c>
      <c r="D986" s="162">
        <v>1</v>
      </c>
      <c r="E986" s="162">
        <v>4800</v>
      </c>
      <c r="F986" s="162">
        <v>5.2</v>
      </c>
      <c r="G986" s="162">
        <v>1</v>
      </c>
      <c r="H986" s="162">
        <v>1</v>
      </c>
      <c r="I986" s="163">
        <v>394</v>
      </c>
      <c r="J986" s="169">
        <v>0</v>
      </c>
    </row>
    <row r="987" spans="1:10" ht="20" x14ac:dyDescent="0.2">
      <c r="A987" s="161">
        <v>1293</v>
      </c>
      <c r="B987" s="162">
        <v>33</v>
      </c>
      <c r="C987" s="162">
        <v>22</v>
      </c>
      <c r="D987" s="162">
        <v>2</v>
      </c>
      <c r="E987" s="162">
        <v>5430</v>
      </c>
      <c r="F987" s="162">
        <v>5.3</v>
      </c>
      <c r="G987" s="162">
        <v>1</v>
      </c>
      <c r="H987" s="162">
        <v>1</v>
      </c>
      <c r="I987" s="163">
        <v>269</v>
      </c>
      <c r="J987" s="169">
        <v>0</v>
      </c>
    </row>
    <row r="988" spans="1:10" ht="20" x14ac:dyDescent="0.2">
      <c r="A988" s="161">
        <v>1294</v>
      </c>
      <c r="B988" s="162">
        <v>46</v>
      </c>
      <c r="C988" s="162">
        <v>15</v>
      </c>
      <c r="D988" s="162">
        <v>1</v>
      </c>
      <c r="E988" s="162">
        <v>4870</v>
      </c>
      <c r="F988" s="162">
        <v>2.8</v>
      </c>
      <c r="G988" s="162">
        <v>1</v>
      </c>
      <c r="H988" s="162">
        <v>1</v>
      </c>
      <c r="I988" s="163">
        <v>209</v>
      </c>
      <c r="J988" s="169">
        <v>0</v>
      </c>
    </row>
    <row r="989" spans="1:10" ht="20" x14ac:dyDescent="0.2">
      <c r="A989" s="161">
        <v>1295</v>
      </c>
      <c r="B989" s="162">
        <v>50</v>
      </c>
      <c r="C989" s="162">
        <v>28</v>
      </c>
      <c r="D989" s="162">
        <v>1</v>
      </c>
      <c r="E989" s="162">
        <v>7350</v>
      </c>
      <c r="F989" s="162">
        <v>2.6</v>
      </c>
      <c r="G989" s="162">
        <v>0</v>
      </c>
      <c r="H989" s="162">
        <v>1</v>
      </c>
      <c r="I989" s="163">
        <v>503</v>
      </c>
      <c r="J989" s="169">
        <v>0</v>
      </c>
    </row>
    <row r="990" spans="1:10" ht="20" x14ac:dyDescent="0.2">
      <c r="A990" s="161">
        <v>1296</v>
      </c>
      <c r="B990" s="162">
        <v>48</v>
      </c>
      <c r="C990" s="162">
        <v>21</v>
      </c>
      <c r="D990" s="162">
        <v>1</v>
      </c>
      <c r="E990" s="162">
        <v>7610</v>
      </c>
      <c r="F990" s="162">
        <v>5.8</v>
      </c>
      <c r="G990" s="162">
        <v>0</v>
      </c>
      <c r="H990" s="162">
        <v>1</v>
      </c>
      <c r="I990" s="163">
        <v>872</v>
      </c>
      <c r="J990" s="169">
        <v>0</v>
      </c>
    </row>
    <row r="991" spans="1:10" ht="20" x14ac:dyDescent="0.2">
      <c r="A991" s="161">
        <v>1297</v>
      </c>
      <c r="B991" s="162">
        <v>31</v>
      </c>
      <c r="C991" s="162">
        <v>23</v>
      </c>
      <c r="D991" s="162">
        <v>1</v>
      </c>
      <c r="E991" s="162">
        <v>5770</v>
      </c>
      <c r="F991" s="162">
        <v>7.5</v>
      </c>
      <c r="G991" s="162">
        <v>1</v>
      </c>
      <c r="H991" s="162">
        <v>0</v>
      </c>
      <c r="I991" s="163">
        <v>474</v>
      </c>
      <c r="J991" s="169">
        <v>0</v>
      </c>
    </row>
    <row r="992" spans="1:10" ht="20" x14ac:dyDescent="0.2">
      <c r="A992" s="161">
        <v>1302</v>
      </c>
      <c r="B992" s="162">
        <v>41</v>
      </c>
      <c r="C992" s="162">
        <v>26</v>
      </c>
      <c r="D992" s="162">
        <v>2</v>
      </c>
      <c r="E992" s="162">
        <v>6440</v>
      </c>
      <c r="F992" s="162">
        <v>3.5</v>
      </c>
      <c r="G992" s="162">
        <v>0</v>
      </c>
      <c r="H992" s="162">
        <v>1</v>
      </c>
      <c r="I992" s="163">
        <v>298</v>
      </c>
      <c r="J992" s="169">
        <v>0</v>
      </c>
    </row>
    <row r="993" spans="1:10" ht="20" x14ac:dyDescent="0.2">
      <c r="A993" s="161">
        <v>1305</v>
      </c>
      <c r="B993" s="162">
        <v>47</v>
      </c>
      <c r="C993" s="162">
        <v>37</v>
      </c>
      <c r="D993" s="162">
        <v>1</v>
      </c>
      <c r="E993" s="162">
        <v>14380.000000000002</v>
      </c>
      <c r="F993" s="162">
        <v>8.3000000000000007</v>
      </c>
      <c r="G993" s="162">
        <v>1</v>
      </c>
      <c r="H993" s="162">
        <v>0</v>
      </c>
      <c r="I993" s="163">
        <v>1978</v>
      </c>
      <c r="J993" s="169">
        <v>0</v>
      </c>
    </row>
    <row r="994" spans="1:10" ht="20" x14ac:dyDescent="0.2">
      <c r="A994" s="161">
        <v>1306</v>
      </c>
      <c r="B994" s="162">
        <v>37</v>
      </c>
      <c r="C994" s="162">
        <v>22</v>
      </c>
      <c r="D994" s="162">
        <v>1</v>
      </c>
      <c r="E994" s="162">
        <v>6240</v>
      </c>
      <c r="F994" s="162">
        <v>3.5</v>
      </c>
      <c r="G994" s="162">
        <v>1</v>
      </c>
      <c r="H994" s="162">
        <v>1</v>
      </c>
      <c r="I994" s="163">
        <v>601</v>
      </c>
      <c r="J994" s="169">
        <v>0</v>
      </c>
    </row>
    <row r="995" spans="1:10" ht="20" x14ac:dyDescent="0.2">
      <c r="A995" s="161">
        <v>1307</v>
      </c>
      <c r="B995" s="162">
        <v>39</v>
      </c>
      <c r="C995" s="162">
        <v>26</v>
      </c>
      <c r="D995" s="162">
        <v>1</v>
      </c>
      <c r="E995" s="162">
        <v>5480</v>
      </c>
      <c r="F995" s="162">
        <v>8</v>
      </c>
      <c r="G995" s="162">
        <v>0</v>
      </c>
      <c r="H995" s="162">
        <v>1</v>
      </c>
      <c r="I995" s="163">
        <v>558</v>
      </c>
      <c r="J995" s="169">
        <v>0</v>
      </c>
    </row>
    <row r="996" spans="1:10" ht="20" x14ac:dyDescent="0.2">
      <c r="A996" s="161">
        <v>1308</v>
      </c>
      <c r="B996" s="162">
        <v>37</v>
      </c>
      <c r="C996" s="162">
        <v>12</v>
      </c>
      <c r="D996" s="162">
        <v>2</v>
      </c>
      <c r="E996" s="162">
        <v>5830</v>
      </c>
      <c r="F996" s="162">
        <v>3.6</v>
      </c>
      <c r="G996" s="162">
        <v>0</v>
      </c>
      <c r="H996" s="162">
        <v>0</v>
      </c>
      <c r="I996" s="163">
        <v>487</v>
      </c>
      <c r="J996" s="169">
        <v>0</v>
      </c>
    </row>
    <row r="997" spans="1:10" ht="20" x14ac:dyDescent="0.2">
      <c r="A997" s="161">
        <v>1309</v>
      </c>
      <c r="B997" s="162">
        <v>26</v>
      </c>
      <c r="C997" s="162">
        <v>16</v>
      </c>
      <c r="D997" s="162">
        <v>1</v>
      </c>
      <c r="E997" s="162">
        <v>4880</v>
      </c>
      <c r="F997" s="162">
        <v>4.4000000000000004</v>
      </c>
      <c r="G997" s="162">
        <v>1</v>
      </c>
      <c r="H997" s="162">
        <v>1</v>
      </c>
      <c r="I997" s="163">
        <v>453</v>
      </c>
      <c r="J997" s="169">
        <v>0</v>
      </c>
    </row>
    <row r="998" spans="1:10" ht="20" x14ac:dyDescent="0.2">
      <c r="A998" s="161">
        <v>1310</v>
      </c>
      <c r="B998" s="162">
        <v>43</v>
      </c>
      <c r="C998" s="162">
        <v>34</v>
      </c>
      <c r="D998" s="162">
        <v>1</v>
      </c>
      <c r="E998" s="162">
        <v>10080</v>
      </c>
      <c r="F998" s="162">
        <v>5.9</v>
      </c>
      <c r="G998" s="162">
        <v>0</v>
      </c>
      <c r="H998" s="162">
        <v>0</v>
      </c>
      <c r="I998" s="163">
        <v>1370</v>
      </c>
      <c r="J998" s="169">
        <v>0</v>
      </c>
    </row>
    <row r="999" spans="1:10" ht="20" x14ac:dyDescent="0.2">
      <c r="A999" s="161">
        <v>1311</v>
      </c>
      <c r="B999" s="162">
        <v>40</v>
      </c>
      <c r="C999" s="162">
        <v>23</v>
      </c>
      <c r="D999" s="162">
        <v>1</v>
      </c>
      <c r="E999" s="162">
        <v>6290</v>
      </c>
      <c r="F999" s="162">
        <v>6.1</v>
      </c>
      <c r="G999" s="162">
        <v>1</v>
      </c>
      <c r="H999" s="162">
        <v>0</v>
      </c>
      <c r="I999" s="163">
        <v>408</v>
      </c>
      <c r="J999" s="169">
        <v>0</v>
      </c>
    </row>
    <row r="1000" spans="1:10" ht="20" x14ac:dyDescent="0.2">
      <c r="A1000" s="161">
        <v>1313</v>
      </c>
      <c r="B1000" s="162">
        <v>46</v>
      </c>
      <c r="C1000" s="162">
        <v>13</v>
      </c>
      <c r="D1000" s="162">
        <v>1</v>
      </c>
      <c r="E1000" s="162">
        <v>5660</v>
      </c>
      <c r="F1000" s="162">
        <v>3</v>
      </c>
      <c r="G1000" s="162">
        <v>1</v>
      </c>
      <c r="H1000" s="162">
        <v>0</v>
      </c>
      <c r="I1000" s="163">
        <v>945</v>
      </c>
      <c r="J1000" s="169">
        <v>0</v>
      </c>
    </row>
    <row r="1001" spans="1:10" ht="20" x14ac:dyDescent="0.2">
      <c r="A1001" s="161">
        <v>1314</v>
      </c>
      <c r="B1001" s="162">
        <v>28</v>
      </c>
      <c r="C1001" s="162">
        <v>12</v>
      </c>
      <c r="D1001" s="162">
        <v>4</v>
      </c>
      <c r="E1001" s="162">
        <v>8010</v>
      </c>
      <c r="F1001" s="162">
        <v>5.5</v>
      </c>
      <c r="G1001" s="162">
        <v>0</v>
      </c>
      <c r="H1001" s="162">
        <v>0</v>
      </c>
      <c r="I1001" s="163">
        <v>157</v>
      </c>
      <c r="J1001" s="169">
        <v>0</v>
      </c>
    </row>
    <row r="1002" spans="1:10" ht="20" x14ac:dyDescent="0.2">
      <c r="A1002" s="161">
        <v>1315</v>
      </c>
      <c r="B1002" s="162">
        <v>32</v>
      </c>
      <c r="C1002" s="162">
        <v>15</v>
      </c>
      <c r="D1002" s="162">
        <v>3</v>
      </c>
      <c r="E1002" s="162">
        <v>6440</v>
      </c>
      <c r="F1002" s="162">
        <v>5.0999999999999996</v>
      </c>
      <c r="G1002" s="162">
        <v>1</v>
      </c>
      <c r="H1002" s="162">
        <v>0</v>
      </c>
      <c r="I1002" s="163">
        <v>660</v>
      </c>
      <c r="J1002" s="169">
        <v>0</v>
      </c>
    </row>
    <row r="1003" spans="1:10" ht="20" x14ac:dyDescent="0.2">
      <c r="A1003" s="161">
        <v>1316</v>
      </c>
      <c r="B1003" s="162">
        <v>45</v>
      </c>
      <c r="C1003" s="162">
        <v>20</v>
      </c>
      <c r="D1003" s="162">
        <v>3</v>
      </c>
      <c r="E1003" s="162">
        <v>11890</v>
      </c>
      <c r="F1003" s="162">
        <v>7.4</v>
      </c>
      <c r="G1003" s="162">
        <v>1</v>
      </c>
      <c r="H1003" s="162">
        <v>0</v>
      </c>
      <c r="I1003" s="163">
        <v>1096</v>
      </c>
      <c r="J1003" s="169">
        <v>0</v>
      </c>
    </row>
    <row r="1004" spans="1:10" ht="20" x14ac:dyDescent="0.2">
      <c r="A1004" s="161">
        <v>1318</v>
      </c>
      <c r="B1004" s="162">
        <v>31</v>
      </c>
      <c r="C1004" s="162">
        <v>14</v>
      </c>
      <c r="D1004" s="162">
        <v>3</v>
      </c>
      <c r="E1004" s="162">
        <v>6220</v>
      </c>
      <c r="F1004" s="162">
        <v>3.7</v>
      </c>
      <c r="G1004" s="162">
        <v>0</v>
      </c>
      <c r="H1004" s="162">
        <v>0</v>
      </c>
      <c r="I1004" s="163">
        <v>742</v>
      </c>
      <c r="J1004" s="169">
        <v>0</v>
      </c>
    </row>
    <row r="1005" spans="1:10" ht="20" x14ac:dyDescent="0.2">
      <c r="A1005" s="161">
        <v>1319</v>
      </c>
      <c r="B1005" s="162">
        <v>28</v>
      </c>
      <c r="C1005" s="162">
        <v>15</v>
      </c>
      <c r="D1005" s="162">
        <v>1</v>
      </c>
      <c r="E1005" s="162">
        <v>4780</v>
      </c>
      <c r="F1005" s="162">
        <v>3.7</v>
      </c>
      <c r="G1005" s="162">
        <v>1</v>
      </c>
      <c r="H1005" s="162">
        <v>0</v>
      </c>
      <c r="I1005" s="163">
        <v>236</v>
      </c>
      <c r="J1005" s="169">
        <v>0</v>
      </c>
    </row>
    <row r="1006" spans="1:10" ht="20" x14ac:dyDescent="0.2">
      <c r="A1006" s="161">
        <v>1320</v>
      </c>
      <c r="B1006" s="162">
        <v>36</v>
      </c>
      <c r="C1006" s="162">
        <v>19</v>
      </c>
      <c r="D1006" s="162">
        <v>2</v>
      </c>
      <c r="E1006" s="162">
        <v>7550</v>
      </c>
      <c r="F1006" s="162">
        <v>4.0999999999999996</v>
      </c>
      <c r="G1006" s="162">
        <v>1</v>
      </c>
      <c r="H1006" s="162">
        <v>0</v>
      </c>
      <c r="I1006" s="163">
        <v>95</v>
      </c>
      <c r="J1006" s="169">
        <v>0</v>
      </c>
    </row>
    <row r="1007" spans="1:10" ht="20" x14ac:dyDescent="0.2">
      <c r="A1007" s="161">
        <v>1321</v>
      </c>
      <c r="B1007" s="162">
        <v>42</v>
      </c>
      <c r="C1007" s="162">
        <v>22</v>
      </c>
      <c r="D1007" s="162">
        <v>1</v>
      </c>
      <c r="E1007" s="162">
        <v>5940</v>
      </c>
      <c r="F1007" s="162">
        <v>8.3000000000000007</v>
      </c>
      <c r="G1007" s="162">
        <v>0</v>
      </c>
      <c r="H1007" s="162">
        <v>1</v>
      </c>
      <c r="I1007" s="163">
        <v>257</v>
      </c>
      <c r="J1007" s="169">
        <v>0</v>
      </c>
    </row>
    <row r="1008" spans="1:10" ht="20" x14ac:dyDescent="0.2">
      <c r="A1008" s="161">
        <v>1323</v>
      </c>
      <c r="B1008" s="162">
        <v>43</v>
      </c>
      <c r="C1008" s="162">
        <v>26</v>
      </c>
      <c r="D1008" s="162">
        <v>2</v>
      </c>
      <c r="E1008" s="162">
        <v>20580</v>
      </c>
      <c r="F1008" s="162">
        <v>4.5</v>
      </c>
      <c r="G1008" s="162">
        <v>0</v>
      </c>
      <c r="H1008" s="162">
        <v>0</v>
      </c>
      <c r="I1008" s="163">
        <v>897</v>
      </c>
      <c r="J1008" s="169">
        <v>0</v>
      </c>
    </row>
    <row r="1009" spans="1:10" ht="20" x14ac:dyDescent="0.2">
      <c r="A1009" s="161">
        <v>1325</v>
      </c>
      <c r="B1009" s="162">
        <v>35</v>
      </c>
      <c r="C1009" s="162">
        <v>22</v>
      </c>
      <c r="D1009" s="162">
        <v>1</v>
      </c>
      <c r="E1009" s="162">
        <v>5930</v>
      </c>
      <c r="F1009" s="162">
        <v>3.2</v>
      </c>
      <c r="G1009" s="162">
        <v>1</v>
      </c>
      <c r="H1009" s="162">
        <v>0</v>
      </c>
      <c r="I1009" s="163">
        <v>59</v>
      </c>
      <c r="J1009" s="169">
        <v>0</v>
      </c>
    </row>
    <row r="1010" spans="1:10" ht="20" x14ac:dyDescent="0.2">
      <c r="A1010" s="161">
        <v>1328</v>
      </c>
      <c r="B1010" s="162">
        <v>31</v>
      </c>
      <c r="C1010" s="162">
        <v>17</v>
      </c>
      <c r="D1010" s="162">
        <v>2</v>
      </c>
      <c r="E1010" s="162">
        <v>7570</v>
      </c>
      <c r="F1010" s="162">
        <v>6.4</v>
      </c>
      <c r="G1010" s="162">
        <v>1</v>
      </c>
      <c r="H1010" s="162">
        <v>0</v>
      </c>
      <c r="I1010" s="163">
        <v>890</v>
      </c>
      <c r="J1010" s="169">
        <v>0</v>
      </c>
    </row>
    <row r="1011" spans="1:10" ht="20" x14ac:dyDescent="0.2">
      <c r="A1011" s="161">
        <v>1329</v>
      </c>
      <c r="B1011" s="162">
        <v>45</v>
      </c>
      <c r="C1011" s="162">
        <v>22</v>
      </c>
      <c r="D1011" s="162">
        <v>1</v>
      </c>
      <c r="E1011" s="162">
        <v>6330</v>
      </c>
      <c r="F1011" s="162">
        <v>2.9</v>
      </c>
      <c r="G1011" s="162">
        <v>1</v>
      </c>
      <c r="H1011" s="162">
        <v>0</v>
      </c>
      <c r="I1011" s="163">
        <v>51</v>
      </c>
      <c r="J1011" s="169">
        <v>0</v>
      </c>
    </row>
    <row r="1012" spans="1:10" ht="20" x14ac:dyDescent="0.2">
      <c r="A1012" s="161">
        <v>1330</v>
      </c>
      <c r="B1012" s="162">
        <v>33</v>
      </c>
      <c r="C1012" s="162">
        <v>21</v>
      </c>
      <c r="D1012" s="162">
        <v>1</v>
      </c>
      <c r="E1012" s="162">
        <v>5060</v>
      </c>
      <c r="F1012" s="162">
        <v>3.6</v>
      </c>
      <c r="G1012" s="162">
        <v>1</v>
      </c>
      <c r="H1012" s="162">
        <v>0</v>
      </c>
      <c r="I1012" s="163">
        <v>306</v>
      </c>
      <c r="J1012" s="169">
        <v>0</v>
      </c>
    </row>
    <row r="1013" spans="1:10" ht="20" x14ac:dyDescent="0.2">
      <c r="A1013" s="161">
        <v>1331</v>
      </c>
      <c r="B1013" s="162">
        <v>33</v>
      </c>
      <c r="C1013" s="162">
        <v>19</v>
      </c>
      <c r="D1013" s="162">
        <v>2</v>
      </c>
      <c r="E1013" s="162">
        <v>5440</v>
      </c>
      <c r="F1013" s="162">
        <v>5.4</v>
      </c>
      <c r="G1013" s="162">
        <v>1</v>
      </c>
      <c r="H1013" s="162">
        <v>0</v>
      </c>
      <c r="I1013" s="163">
        <v>860</v>
      </c>
      <c r="J1013" s="169">
        <v>0</v>
      </c>
    </row>
    <row r="1014" spans="1:10" ht="20" x14ac:dyDescent="0.2">
      <c r="A1014" s="161">
        <v>1332</v>
      </c>
      <c r="B1014" s="162">
        <v>56</v>
      </c>
      <c r="C1014" s="162">
        <v>48</v>
      </c>
      <c r="D1014" s="162">
        <v>1</v>
      </c>
      <c r="E1014" s="162">
        <v>25860.000000000004</v>
      </c>
      <c r="F1014" s="162">
        <v>4</v>
      </c>
      <c r="G1014" s="162">
        <v>1</v>
      </c>
      <c r="H1014" s="162">
        <v>0</v>
      </c>
      <c r="I1014" s="163">
        <v>3555</v>
      </c>
      <c r="J1014" s="169">
        <v>0</v>
      </c>
    </row>
    <row r="1015" spans="1:10" ht="20" x14ac:dyDescent="0.2">
      <c r="A1015" s="161">
        <v>1333</v>
      </c>
      <c r="B1015" s="162">
        <v>40</v>
      </c>
      <c r="C1015" s="162">
        <v>18</v>
      </c>
      <c r="D1015" s="162">
        <v>2</v>
      </c>
      <c r="E1015" s="162">
        <v>6350</v>
      </c>
      <c r="F1015" s="162">
        <v>4.2</v>
      </c>
      <c r="G1015" s="162">
        <v>0</v>
      </c>
      <c r="H1015" s="162">
        <v>1</v>
      </c>
      <c r="I1015" s="163">
        <v>247</v>
      </c>
      <c r="J1015" s="169">
        <v>0</v>
      </c>
    </row>
    <row r="1016" spans="1:10" ht="20" x14ac:dyDescent="0.2">
      <c r="A1016" s="161">
        <v>1334</v>
      </c>
      <c r="B1016" s="162">
        <v>42</v>
      </c>
      <c r="C1016" s="162">
        <v>30</v>
      </c>
      <c r="D1016" s="162">
        <v>1</v>
      </c>
      <c r="E1016" s="162">
        <v>9630</v>
      </c>
      <c r="F1016" s="162">
        <v>4.9000000000000004</v>
      </c>
      <c r="G1016" s="162">
        <v>1</v>
      </c>
      <c r="H1016" s="162">
        <v>0</v>
      </c>
      <c r="I1016" s="163">
        <v>654</v>
      </c>
      <c r="J1016" s="169">
        <v>0</v>
      </c>
    </row>
    <row r="1017" spans="1:10" ht="20" x14ac:dyDescent="0.2">
      <c r="A1017" s="161">
        <v>1335</v>
      </c>
      <c r="B1017" s="162">
        <v>33</v>
      </c>
      <c r="C1017" s="162">
        <v>18</v>
      </c>
      <c r="D1017" s="162">
        <v>1</v>
      </c>
      <c r="E1017" s="162">
        <v>5450</v>
      </c>
      <c r="F1017" s="162">
        <v>5.7</v>
      </c>
      <c r="G1017" s="162">
        <v>0</v>
      </c>
      <c r="H1017" s="162">
        <v>1</v>
      </c>
      <c r="I1017" s="163">
        <v>1070</v>
      </c>
      <c r="J1017" s="169">
        <v>0</v>
      </c>
    </row>
    <row r="1018" spans="1:10" ht="20" x14ac:dyDescent="0.2">
      <c r="A1018" s="161">
        <v>1336</v>
      </c>
      <c r="B1018" s="162">
        <v>48</v>
      </c>
      <c r="C1018" s="162">
        <v>35</v>
      </c>
      <c r="D1018" s="162">
        <v>1</v>
      </c>
      <c r="E1018" s="162">
        <v>17210</v>
      </c>
      <c r="F1018" s="162">
        <v>3.9</v>
      </c>
      <c r="G1018" s="162">
        <v>1</v>
      </c>
      <c r="H1018" s="162">
        <v>0</v>
      </c>
      <c r="I1018" s="163">
        <v>2340</v>
      </c>
      <c r="J1018" s="169">
        <v>0</v>
      </c>
    </row>
    <row r="1019" spans="1:10" ht="20" x14ac:dyDescent="0.2">
      <c r="A1019" s="161">
        <v>1339</v>
      </c>
      <c r="B1019" s="162">
        <v>47</v>
      </c>
      <c r="C1019" s="162">
        <v>31</v>
      </c>
      <c r="D1019" s="162">
        <v>3</v>
      </c>
      <c r="E1019" s="162">
        <v>20280</v>
      </c>
      <c r="F1019" s="162">
        <v>6.7</v>
      </c>
      <c r="G1019" s="162">
        <v>1</v>
      </c>
      <c r="H1019" s="162">
        <v>0</v>
      </c>
      <c r="I1019" s="163">
        <v>109</v>
      </c>
      <c r="J1019" s="169">
        <v>0</v>
      </c>
    </row>
    <row r="1020" spans="1:10" ht="20" x14ac:dyDescent="0.2">
      <c r="A1020" s="161">
        <v>1340</v>
      </c>
      <c r="B1020" s="162">
        <v>36</v>
      </c>
      <c r="C1020" s="162">
        <v>17</v>
      </c>
      <c r="D1020" s="162">
        <v>1</v>
      </c>
      <c r="E1020" s="162">
        <v>5160</v>
      </c>
      <c r="F1020" s="162">
        <v>4.5999999999999996</v>
      </c>
      <c r="G1020" s="162">
        <v>1</v>
      </c>
      <c r="H1020" s="162">
        <v>1</v>
      </c>
      <c r="I1020" s="163">
        <v>567</v>
      </c>
      <c r="J1020" s="169">
        <v>0</v>
      </c>
    </row>
    <row r="1021" spans="1:10" ht="20" x14ac:dyDescent="0.2">
      <c r="A1021" s="161">
        <v>1341</v>
      </c>
      <c r="B1021" s="162">
        <v>36</v>
      </c>
      <c r="C1021" s="162">
        <v>29</v>
      </c>
      <c r="D1021" s="162">
        <v>1</v>
      </c>
      <c r="E1021" s="162">
        <v>6650</v>
      </c>
      <c r="F1021" s="162">
        <v>4.2</v>
      </c>
      <c r="G1021" s="162">
        <v>1</v>
      </c>
      <c r="H1021" s="162">
        <v>1</v>
      </c>
      <c r="I1021" s="163">
        <v>1073</v>
      </c>
      <c r="J1021" s="169">
        <v>0</v>
      </c>
    </row>
    <row r="1022" spans="1:10" ht="20" x14ac:dyDescent="0.2">
      <c r="A1022" s="161">
        <v>1343</v>
      </c>
      <c r="B1022" s="162">
        <v>53</v>
      </c>
      <c r="C1022" s="162">
        <v>13</v>
      </c>
      <c r="D1022" s="162">
        <v>1</v>
      </c>
      <c r="E1022" s="162">
        <v>5140</v>
      </c>
      <c r="F1022" s="162">
        <v>6.3</v>
      </c>
      <c r="G1022" s="162">
        <v>0</v>
      </c>
      <c r="H1022" s="162">
        <v>1</v>
      </c>
      <c r="I1022" s="163">
        <v>175</v>
      </c>
      <c r="J1022" s="169">
        <v>0</v>
      </c>
    </row>
    <row r="1023" spans="1:10" ht="20" x14ac:dyDescent="0.2">
      <c r="A1023" s="161">
        <v>1345</v>
      </c>
      <c r="B1023" s="162">
        <v>48</v>
      </c>
      <c r="C1023" s="162">
        <v>13</v>
      </c>
      <c r="D1023" s="162">
        <v>2</v>
      </c>
      <c r="E1023" s="162">
        <v>5090</v>
      </c>
      <c r="F1023" s="162">
        <v>4.0999999999999996</v>
      </c>
      <c r="G1023" s="162">
        <v>1</v>
      </c>
      <c r="H1023" s="162">
        <v>0</v>
      </c>
      <c r="I1023" s="163">
        <v>387</v>
      </c>
      <c r="J1023" s="169">
        <v>0</v>
      </c>
    </row>
    <row r="1024" spans="1:10" ht="20" x14ac:dyDescent="0.2">
      <c r="A1024" s="161">
        <v>1346</v>
      </c>
      <c r="B1024" s="162">
        <v>48</v>
      </c>
      <c r="C1024" s="162">
        <v>36</v>
      </c>
      <c r="D1024" s="162">
        <v>3</v>
      </c>
      <c r="E1024" s="162">
        <v>8960</v>
      </c>
      <c r="F1024" s="162">
        <v>4.8</v>
      </c>
      <c r="G1024" s="162">
        <v>0</v>
      </c>
      <c r="H1024" s="162">
        <v>1</v>
      </c>
      <c r="I1024" s="163">
        <v>1204</v>
      </c>
      <c r="J1024" s="169">
        <v>0</v>
      </c>
    </row>
    <row r="1025" spans="1:10" ht="20" x14ac:dyDescent="0.2">
      <c r="A1025" s="161">
        <v>1347</v>
      </c>
      <c r="B1025" s="162">
        <v>37</v>
      </c>
      <c r="C1025" s="162">
        <v>30</v>
      </c>
      <c r="D1025" s="162">
        <v>1</v>
      </c>
      <c r="E1025" s="162">
        <v>7300</v>
      </c>
      <c r="F1025" s="162">
        <v>4.5</v>
      </c>
      <c r="G1025" s="162">
        <v>0</v>
      </c>
      <c r="H1025" s="162">
        <v>1</v>
      </c>
      <c r="I1025" s="163">
        <v>67</v>
      </c>
      <c r="J1025" s="169">
        <v>0</v>
      </c>
    </row>
    <row r="1026" spans="1:10" ht="20" x14ac:dyDescent="0.2">
      <c r="A1026" s="161">
        <v>1348</v>
      </c>
      <c r="B1026" s="162">
        <v>48</v>
      </c>
      <c r="C1026" s="162">
        <v>17</v>
      </c>
      <c r="D1026" s="162">
        <v>2</v>
      </c>
      <c r="E1026" s="162">
        <v>7670</v>
      </c>
      <c r="F1026" s="162">
        <v>5.8</v>
      </c>
      <c r="G1026" s="162">
        <v>1</v>
      </c>
      <c r="H1026" s="162">
        <v>0</v>
      </c>
      <c r="I1026" s="163">
        <v>325</v>
      </c>
      <c r="J1026" s="169">
        <v>0</v>
      </c>
    </row>
    <row r="1027" spans="1:10" ht="20" x14ac:dyDescent="0.2">
      <c r="A1027" s="161">
        <v>1349</v>
      </c>
      <c r="B1027" s="162">
        <v>36</v>
      </c>
      <c r="C1027" s="162">
        <v>16</v>
      </c>
      <c r="D1027" s="162">
        <v>2</v>
      </c>
      <c r="E1027" s="162">
        <v>5490</v>
      </c>
      <c r="F1027" s="162">
        <v>3.1</v>
      </c>
      <c r="G1027" s="162">
        <v>1</v>
      </c>
      <c r="H1027" s="162">
        <v>0</v>
      </c>
      <c r="I1027" s="163">
        <v>675</v>
      </c>
      <c r="J1027" s="169">
        <v>0</v>
      </c>
    </row>
    <row r="1028" spans="1:10" ht="20" x14ac:dyDescent="0.2">
      <c r="A1028" s="161">
        <v>1350</v>
      </c>
      <c r="B1028" s="162">
        <v>36</v>
      </c>
      <c r="C1028" s="162">
        <v>25</v>
      </c>
      <c r="D1028" s="162">
        <v>1</v>
      </c>
      <c r="E1028" s="162">
        <v>6260</v>
      </c>
      <c r="F1028" s="162">
        <v>4.5</v>
      </c>
      <c r="G1028" s="162">
        <v>0</v>
      </c>
      <c r="H1028" s="162">
        <v>0</v>
      </c>
      <c r="I1028" s="163">
        <v>263</v>
      </c>
      <c r="J1028" s="169">
        <v>0</v>
      </c>
    </row>
    <row r="1029" spans="1:10" ht="20" x14ac:dyDescent="0.2">
      <c r="A1029" s="161">
        <v>1351</v>
      </c>
      <c r="B1029" s="162">
        <v>43</v>
      </c>
      <c r="C1029" s="162">
        <v>16</v>
      </c>
      <c r="D1029" s="162">
        <v>2</v>
      </c>
      <c r="E1029" s="162">
        <v>5400</v>
      </c>
      <c r="F1029" s="162">
        <v>6.9</v>
      </c>
      <c r="G1029" s="162">
        <v>1</v>
      </c>
      <c r="H1029" s="162">
        <v>0</v>
      </c>
      <c r="I1029" s="163">
        <v>428</v>
      </c>
      <c r="J1029" s="169">
        <v>0</v>
      </c>
    </row>
    <row r="1030" spans="1:10" ht="20" x14ac:dyDescent="0.2">
      <c r="A1030" s="161">
        <v>1352</v>
      </c>
      <c r="B1030" s="162">
        <v>34</v>
      </c>
      <c r="C1030" s="162">
        <v>26</v>
      </c>
      <c r="D1030" s="162">
        <v>1</v>
      </c>
      <c r="E1030" s="162">
        <v>6580</v>
      </c>
      <c r="F1030" s="162">
        <v>7.1</v>
      </c>
      <c r="G1030" s="162">
        <v>1</v>
      </c>
      <c r="H1030" s="162">
        <v>1</v>
      </c>
      <c r="I1030" s="163">
        <v>155</v>
      </c>
      <c r="J1030" s="169">
        <v>0</v>
      </c>
    </row>
    <row r="1031" spans="1:10" ht="20" x14ac:dyDescent="0.2">
      <c r="A1031" s="161">
        <v>1354</v>
      </c>
      <c r="B1031" s="162">
        <v>35</v>
      </c>
      <c r="C1031" s="162">
        <v>16</v>
      </c>
      <c r="D1031" s="162">
        <v>1</v>
      </c>
      <c r="E1031" s="162">
        <v>6030</v>
      </c>
      <c r="F1031" s="162">
        <v>2.4</v>
      </c>
      <c r="G1031" s="162">
        <v>0</v>
      </c>
      <c r="H1031" s="162">
        <v>1</v>
      </c>
      <c r="I1031" s="163">
        <v>685</v>
      </c>
      <c r="J1031" s="169">
        <v>0</v>
      </c>
    </row>
    <row r="1032" spans="1:10" ht="20" x14ac:dyDescent="0.2">
      <c r="A1032" s="161">
        <v>1355</v>
      </c>
      <c r="B1032" s="162">
        <v>53</v>
      </c>
      <c r="C1032" s="162">
        <v>31</v>
      </c>
      <c r="D1032" s="162">
        <v>3</v>
      </c>
      <c r="E1032" s="162">
        <v>12760</v>
      </c>
      <c r="F1032" s="162">
        <v>9.9</v>
      </c>
      <c r="G1032" s="162">
        <v>0</v>
      </c>
      <c r="H1032" s="162">
        <v>0</v>
      </c>
      <c r="I1032" s="163">
        <v>609</v>
      </c>
      <c r="J1032" s="169">
        <v>0</v>
      </c>
    </row>
    <row r="1033" spans="1:10" ht="20" x14ac:dyDescent="0.2">
      <c r="A1033" s="161">
        <v>1356</v>
      </c>
      <c r="B1033" s="162">
        <v>41</v>
      </c>
      <c r="C1033" s="162">
        <v>32</v>
      </c>
      <c r="D1033" s="162">
        <v>2</v>
      </c>
      <c r="E1033" s="162">
        <v>10060</v>
      </c>
      <c r="F1033" s="162">
        <v>3.4</v>
      </c>
      <c r="G1033" s="162">
        <v>1</v>
      </c>
      <c r="H1033" s="162">
        <v>0</v>
      </c>
      <c r="I1033" s="163">
        <v>964</v>
      </c>
      <c r="J1033" s="169">
        <v>0</v>
      </c>
    </row>
    <row r="1034" spans="1:10" ht="20" x14ac:dyDescent="0.2">
      <c r="A1034" s="161">
        <v>1357</v>
      </c>
      <c r="B1034" s="162">
        <v>39</v>
      </c>
      <c r="C1034" s="162">
        <v>12</v>
      </c>
      <c r="D1034" s="162">
        <v>2</v>
      </c>
      <c r="E1034" s="162">
        <v>4720</v>
      </c>
      <c r="F1034" s="162">
        <v>3.5</v>
      </c>
      <c r="G1034" s="162">
        <v>1</v>
      </c>
      <c r="H1034" s="162">
        <v>0</v>
      </c>
      <c r="I1034" s="163">
        <v>466</v>
      </c>
      <c r="J1034" s="169">
        <v>0</v>
      </c>
    </row>
    <row r="1035" spans="1:10" ht="20" x14ac:dyDescent="0.2">
      <c r="A1035" s="161">
        <v>1358</v>
      </c>
      <c r="B1035" s="162">
        <v>36</v>
      </c>
      <c r="C1035" s="162">
        <v>22</v>
      </c>
      <c r="D1035" s="162">
        <v>2</v>
      </c>
      <c r="E1035" s="162">
        <v>9170</v>
      </c>
      <c r="F1035" s="162">
        <v>7.7</v>
      </c>
      <c r="G1035" s="162">
        <v>0</v>
      </c>
      <c r="H1035" s="162">
        <v>0</v>
      </c>
      <c r="I1035" s="163">
        <v>305</v>
      </c>
      <c r="J1035" s="169">
        <v>0</v>
      </c>
    </row>
    <row r="1036" spans="1:10" ht="20" x14ac:dyDescent="0.2">
      <c r="A1036" s="161">
        <v>1359</v>
      </c>
      <c r="B1036" s="162">
        <v>35</v>
      </c>
      <c r="C1036" s="162">
        <v>17</v>
      </c>
      <c r="D1036" s="162">
        <v>3</v>
      </c>
      <c r="E1036" s="162">
        <v>9710</v>
      </c>
      <c r="F1036" s="162">
        <v>6.8</v>
      </c>
      <c r="G1036" s="162">
        <v>1</v>
      </c>
      <c r="H1036" s="162">
        <v>1</v>
      </c>
      <c r="I1036" s="163">
        <v>633</v>
      </c>
      <c r="J1036" s="169">
        <v>0</v>
      </c>
    </row>
    <row r="1037" spans="1:10" ht="20" x14ac:dyDescent="0.2">
      <c r="A1037" s="161">
        <v>1360</v>
      </c>
      <c r="B1037" s="162">
        <v>41</v>
      </c>
      <c r="C1037" s="162">
        <v>25</v>
      </c>
      <c r="D1037" s="162">
        <v>2</v>
      </c>
      <c r="E1037" s="162">
        <v>7740.0000000000009</v>
      </c>
      <c r="F1037" s="162">
        <v>0.3</v>
      </c>
      <c r="G1037" s="162">
        <v>1</v>
      </c>
      <c r="H1037" s="162">
        <v>1</v>
      </c>
      <c r="I1037" s="163">
        <v>653</v>
      </c>
      <c r="J1037" s="169">
        <v>0</v>
      </c>
    </row>
    <row r="1038" spans="1:10" ht="20" x14ac:dyDescent="0.2">
      <c r="A1038" s="161">
        <v>1362</v>
      </c>
      <c r="B1038" s="162">
        <v>37</v>
      </c>
      <c r="C1038" s="162">
        <v>28</v>
      </c>
      <c r="D1038" s="162">
        <v>1</v>
      </c>
      <c r="E1038" s="162">
        <v>7060</v>
      </c>
      <c r="F1038" s="162">
        <v>3.4</v>
      </c>
      <c r="G1038" s="162">
        <v>1</v>
      </c>
      <c r="H1038" s="162">
        <v>0</v>
      </c>
      <c r="I1038" s="163">
        <v>734</v>
      </c>
      <c r="J1038" s="169">
        <v>0</v>
      </c>
    </row>
    <row r="1039" spans="1:10" ht="20" x14ac:dyDescent="0.2">
      <c r="A1039" s="161">
        <v>1364</v>
      </c>
      <c r="B1039" s="162">
        <v>52</v>
      </c>
      <c r="C1039" s="162">
        <v>30</v>
      </c>
      <c r="D1039" s="162">
        <v>2</v>
      </c>
      <c r="E1039" s="162">
        <v>12050</v>
      </c>
      <c r="F1039" s="162">
        <v>6.4</v>
      </c>
      <c r="G1039" s="162">
        <v>0</v>
      </c>
      <c r="H1039" s="162">
        <v>0</v>
      </c>
      <c r="I1039" s="163">
        <v>1107</v>
      </c>
      <c r="J1039" s="169">
        <v>0</v>
      </c>
    </row>
    <row r="1040" spans="1:10" ht="20" x14ac:dyDescent="0.2">
      <c r="A1040" s="161">
        <v>1365</v>
      </c>
      <c r="B1040" s="162">
        <v>32</v>
      </c>
      <c r="C1040" s="162">
        <v>15</v>
      </c>
      <c r="D1040" s="162">
        <v>2</v>
      </c>
      <c r="E1040" s="162">
        <v>6280</v>
      </c>
      <c r="F1040" s="162">
        <v>6.4</v>
      </c>
      <c r="G1040" s="162">
        <v>0</v>
      </c>
      <c r="H1040" s="162">
        <v>0</v>
      </c>
      <c r="I1040" s="163">
        <v>590</v>
      </c>
      <c r="J1040" s="169">
        <v>0</v>
      </c>
    </row>
    <row r="1041" spans="1:10" ht="20" x14ac:dyDescent="0.2">
      <c r="A1041" s="161">
        <v>1366</v>
      </c>
      <c r="B1041" s="162">
        <v>47</v>
      </c>
      <c r="C1041" s="162">
        <v>28</v>
      </c>
      <c r="D1041" s="162">
        <v>1</v>
      </c>
      <c r="E1041" s="162">
        <v>9500</v>
      </c>
      <c r="F1041" s="162">
        <v>6.9</v>
      </c>
      <c r="G1041" s="162">
        <v>1</v>
      </c>
      <c r="H1041" s="162">
        <v>1</v>
      </c>
      <c r="I1041" s="163">
        <v>288</v>
      </c>
      <c r="J1041" s="169">
        <v>0</v>
      </c>
    </row>
    <row r="1042" spans="1:10" ht="20" x14ac:dyDescent="0.2">
      <c r="A1042" s="161">
        <v>1367</v>
      </c>
      <c r="B1042" s="162">
        <v>45</v>
      </c>
      <c r="C1042" s="162">
        <v>32</v>
      </c>
      <c r="D1042" s="162">
        <v>3</v>
      </c>
      <c r="E1042" s="162">
        <v>17790</v>
      </c>
      <c r="F1042" s="162">
        <v>6.1</v>
      </c>
      <c r="G1042" s="162">
        <v>1</v>
      </c>
      <c r="H1042" s="162">
        <v>0</v>
      </c>
      <c r="I1042" s="163">
        <v>1360</v>
      </c>
      <c r="J1042" s="169">
        <v>0</v>
      </c>
    </row>
    <row r="1043" spans="1:10" ht="20" x14ac:dyDescent="0.2">
      <c r="A1043" s="161">
        <v>1368</v>
      </c>
      <c r="B1043" s="162">
        <v>52</v>
      </c>
      <c r="C1043" s="162">
        <v>12</v>
      </c>
      <c r="D1043" s="162">
        <v>1</v>
      </c>
      <c r="E1043" s="162">
        <v>5730</v>
      </c>
      <c r="F1043" s="162">
        <v>5.6</v>
      </c>
      <c r="G1043" s="162">
        <v>1</v>
      </c>
      <c r="H1043" s="162">
        <v>0</v>
      </c>
      <c r="I1043" s="163">
        <v>1055</v>
      </c>
      <c r="J1043" s="169">
        <v>0</v>
      </c>
    </row>
    <row r="1044" spans="1:10" ht="20" x14ac:dyDescent="0.2">
      <c r="A1044" s="161">
        <v>1369</v>
      </c>
      <c r="B1044" s="162">
        <v>44</v>
      </c>
      <c r="C1044" s="162">
        <v>21</v>
      </c>
      <c r="D1044" s="162">
        <v>1</v>
      </c>
      <c r="E1044" s="162">
        <v>6790</v>
      </c>
      <c r="F1044" s="162">
        <v>2.4</v>
      </c>
      <c r="G1044" s="162">
        <v>0</v>
      </c>
      <c r="H1044" s="162">
        <v>1</v>
      </c>
      <c r="I1044" s="163">
        <v>236</v>
      </c>
      <c r="J1044" s="169">
        <v>0</v>
      </c>
    </row>
    <row r="1045" spans="1:10" ht="20" x14ac:dyDescent="0.2">
      <c r="A1045" s="161">
        <v>1370</v>
      </c>
      <c r="B1045" s="162">
        <v>34</v>
      </c>
      <c r="C1045" s="162">
        <v>24</v>
      </c>
      <c r="D1045" s="162">
        <v>1</v>
      </c>
      <c r="E1045" s="162">
        <v>6280</v>
      </c>
      <c r="F1045" s="162">
        <v>3.4</v>
      </c>
      <c r="G1045" s="162">
        <v>1</v>
      </c>
      <c r="H1045" s="162">
        <v>0</v>
      </c>
      <c r="I1045" s="163">
        <v>317</v>
      </c>
      <c r="J1045" s="169">
        <v>0</v>
      </c>
    </row>
    <row r="1046" spans="1:10" ht="20" x14ac:dyDescent="0.2">
      <c r="A1046" s="161">
        <v>1372</v>
      </c>
      <c r="B1046" s="162">
        <v>46</v>
      </c>
      <c r="C1046" s="162">
        <v>28</v>
      </c>
      <c r="D1046" s="162">
        <v>1</v>
      </c>
      <c r="E1046" s="162">
        <v>8240</v>
      </c>
      <c r="F1046" s="162">
        <v>5.8</v>
      </c>
      <c r="G1046" s="162">
        <v>0</v>
      </c>
      <c r="H1046" s="162">
        <v>0</v>
      </c>
      <c r="I1046" s="163">
        <v>1062</v>
      </c>
      <c r="J1046" s="169">
        <v>0</v>
      </c>
    </row>
    <row r="1047" spans="1:10" ht="20" x14ac:dyDescent="0.2">
      <c r="A1047" s="161">
        <v>1373</v>
      </c>
      <c r="B1047" s="162">
        <v>41</v>
      </c>
      <c r="C1047" s="162">
        <v>18</v>
      </c>
      <c r="D1047" s="162">
        <v>4</v>
      </c>
      <c r="E1047" s="162">
        <v>9530</v>
      </c>
      <c r="F1047" s="162">
        <v>2.6</v>
      </c>
      <c r="G1047" s="162">
        <v>1</v>
      </c>
      <c r="H1047" s="162">
        <v>0</v>
      </c>
      <c r="I1047" s="163">
        <v>1423</v>
      </c>
      <c r="J1047" s="169">
        <v>0</v>
      </c>
    </row>
    <row r="1048" spans="1:10" ht="20" x14ac:dyDescent="0.2">
      <c r="A1048" s="161">
        <v>1374</v>
      </c>
      <c r="B1048" s="162">
        <v>37</v>
      </c>
      <c r="C1048" s="162">
        <v>29</v>
      </c>
      <c r="D1048" s="162">
        <v>1</v>
      </c>
      <c r="E1048" s="162">
        <v>8250</v>
      </c>
      <c r="F1048" s="162">
        <v>6.5</v>
      </c>
      <c r="G1048" s="162">
        <v>1</v>
      </c>
      <c r="H1048" s="162">
        <v>0</v>
      </c>
      <c r="I1048" s="163">
        <v>1452</v>
      </c>
      <c r="J1048" s="169">
        <v>0</v>
      </c>
    </row>
    <row r="1049" spans="1:10" ht="20" x14ac:dyDescent="0.2">
      <c r="A1049" s="161">
        <v>1375</v>
      </c>
      <c r="B1049" s="162">
        <v>46</v>
      </c>
      <c r="C1049" s="162">
        <v>28</v>
      </c>
      <c r="D1049" s="162">
        <v>2</v>
      </c>
      <c r="E1049" s="162">
        <v>9320</v>
      </c>
      <c r="F1049" s="162">
        <v>7.4</v>
      </c>
      <c r="G1049" s="162">
        <v>1</v>
      </c>
      <c r="H1049" s="162">
        <v>1</v>
      </c>
      <c r="I1049" s="163">
        <v>280</v>
      </c>
      <c r="J1049" s="169">
        <v>0</v>
      </c>
    </row>
    <row r="1050" spans="1:10" ht="20" x14ac:dyDescent="0.2">
      <c r="A1050" s="161">
        <v>1376</v>
      </c>
      <c r="B1050" s="162">
        <v>41</v>
      </c>
      <c r="C1050" s="162">
        <v>14</v>
      </c>
      <c r="D1050" s="162">
        <v>2</v>
      </c>
      <c r="E1050" s="162">
        <v>6440</v>
      </c>
      <c r="F1050" s="162">
        <v>2</v>
      </c>
      <c r="G1050" s="162">
        <v>0</v>
      </c>
      <c r="H1050" s="162">
        <v>0</v>
      </c>
      <c r="I1050" s="163">
        <v>775</v>
      </c>
      <c r="J1050" s="169">
        <v>0</v>
      </c>
    </row>
    <row r="1051" spans="1:10" ht="20" x14ac:dyDescent="0.2">
      <c r="A1051" s="161">
        <v>1377</v>
      </c>
      <c r="B1051" s="162">
        <v>32</v>
      </c>
      <c r="C1051" s="162">
        <v>23</v>
      </c>
      <c r="D1051" s="162">
        <v>1</v>
      </c>
      <c r="E1051" s="162">
        <v>6270</v>
      </c>
      <c r="F1051" s="162">
        <v>3.9</v>
      </c>
      <c r="G1051" s="162">
        <v>1</v>
      </c>
      <c r="H1051" s="162">
        <v>0</v>
      </c>
      <c r="I1051" s="163">
        <v>844</v>
      </c>
      <c r="J1051" s="169">
        <v>0</v>
      </c>
    </row>
    <row r="1052" spans="1:10" ht="20" x14ac:dyDescent="0.2">
      <c r="A1052" s="161">
        <v>1379</v>
      </c>
      <c r="B1052" s="162">
        <v>49</v>
      </c>
      <c r="C1052" s="162">
        <v>35</v>
      </c>
      <c r="D1052" s="162">
        <v>1</v>
      </c>
      <c r="E1052" s="162">
        <v>12620</v>
      </c>
      <c r="F1052" s="162">
        <v>2.6</v>
      </c>
      <c r="G1052" s="162">
        <v>1</v>
      </c>
      <c r="H1052" s="162">
        <v>0</v>
      </c>
      <c r="I1052" s="163">
        <v>1721</v>
      </c>
      <c r="J1052" s="169">
        <v>0</v>
      </c>
    </row>
    <row r="1053" spans="1:10" ht="20" x14ac:dyDescent="0.2">
      <c r="A1053" s="161">
        <v>1380</v>
      </c>
      <c r="B1053" s="162">
        <v>24</v>
      </c>
      <c r="C1053" s="162">
        <v>15</v>
      </c>
      <c r="D1053" s="162">
        <v>1</v>
      </c>
      <c r="E1053" s="162">
        <v>4440</v>
      </c>
      <c r="F1053" s="162">
        <v>5.9</v>
      </c>
      <c r="G1053" s="162">
        <v>1</v>
      </c>
      <c r="H1053" s="162">
        <v>0</v>
      </c>
      <c r="I1053" s="163">
        <v>426</v>
      </c>
      <c r="J1053" s="169">
        <v>0</v>
      </c>
    </row>
    <row r="1054" spans="1:10" ht="20" x14ac:dyDescent="0.2">
      <c r="A1054" s="161">
        <v>1381</v>
      </c>
      <c r="B1054" s="162">
        <v>45</v>
      </c>
      <c r="C1054" s="162">
        <v>32</v>
      </c>
      <c r="D1054" s="162">
        <v>1</v>
      </c>
      <c r="E1054" s="162">
        <v>8020</v>
      </c>
      <c r="F1054" s="162">
        <v>5.6</v>
      </c>
      <c r="G1054" s="162">
        <v>1</v>
      </c>
      <c r="H1054" s="162">
        <v>1</v>
      </c>
      <c r="I1054" s="163">
        <v>403</v>
      </c>
      <c r="J1054" s="169">
        <v>0</v>
      </c>
    </row>
    <row r="1055" spans="1:10" ht="20" x14ac:dyDescent="0.2">
      <c r="A1055" s="161">
        <v>1382</v>
      </c>
      <c r="B1055" s="162">
        <v>25</v>
      </c>
      <c r="C1055" s="162">
        <v>14</v>
      </c>
      <c r="D1055" s="162">
        <v>1</v>
      </c>
      <c r="E1055" s="162">
        <v>5110</v>
      </c>
      <c r="F1055" s="162">
        <v>4.8</v>
      </c>
      <c r="G1055" s="162">
        <v>1</v>
      </c>
      <c r="H1055" s="162">
        <v>0</v>
      </c>
      <c r="I1055" s="163">
        <v>150</v>
      </c>
      <c r="J1055" s="169">
        <v>0</v>
      </c>
    </row>
    <row r="1056" spans="1:10" ht="20" x14ac:dyDescent="0.2">
      <c r="A1056" s="161">
        <v>1383</v>
      </c>
      <c r="B1056" s="162">
        <v>40</v>
      </c>
      <c r="C1056" s="162">
        <v>26</v>
      </c>
      <c r="D1056" s="162">
        <v>2</v>
      </c>
      <c r="E1056" s="162">
        <v>7970</v>
      </c>
      <c r="F1056" s="162">
        <v>3.3</v>
      </c>
      <c r="G1056" s="162">
        <v>1</v>
      </c>
      <c r="H1056" s="162">
        <v>0</v>
      </c>
      <c r="I1056" s="163">
        <v>2372</v>
      </c>
      <c r="J1056" s="169">
        <v>0</v>
      </c>
    </row>
    <row r="1057" spans="1:10" ht="20" x14ac:dyDescent="0.2">
      <c r="A1057" s="161">
        <v>1384</v>
      </c>
      <c r="B1057" s="162">
        <v>38</v>
      </c>
      <c r="C1057" s="162">
        <v>25</v>
      </c>
      <c r="D1057" s="162">
        <v>1</v>
      </c>
      <c r="E1057" s="162">
        <v>6990</v>
      </c>
      <c r="F1057" s="162">
        <v>3.3</v>
      </c>
      <c r="G1057" s="162">
        <v>0</v>
      </c>
      <c r="H1057" s="162">
        <v>0</v>
      </c>
      <c r="I1057" s="163">
        <v>318</v>
      </c>
      <c r="J1057" s="169">
        <v>0</v>
      </c>
    </row>
    <row r="1058" spans="1:10" ht="20" x14ac:dyDescent="0.2">
      <c r="A1058" s="161">
        <v>1387</v>
      </c>
      <c r="B1058" s="162">
        <v>29</v>
      </c>
      <c r="C1058" s="162">
        <v>21</v>
      </c>
      <c r="D1058" s="162">
        <v>1</v>
      </c>
      <c r="E1058" s="162">
        <v>8920</v>
      </c>
      <c r="F1058" s="162">
        <v>6.8</v>
      </c>
      <c r="G1058" s="162">
        <v>1</v>
      </c>
      <c r="H1058" s="162">
        <v>0</v>
      </c>
      <c r="I1058" s="163">
        <v>672</v>
      </c>
      <c r="J1058" s="169">
        <v>0</v>
      </c>
    </row>
    <row r="1059" spans="1:10" ht="20" x14ac:dyDescent="0.2">
      <c r="A1059" s="161">
        <v>1388</v>
      </c>
      <c r="B1059" s="162">
        <v>37</v>
      </c>
      <c r="C1059" s="162">
        <v>13</v>
      </c>
      <c r="D1059" s="162">
        <v>2</v>
      </c>
      <c r="E1059" s="162">
        <v>5350</v>
      </c>
      <c r="F1059" s="162">
        <v>4.7</v>
      </c>
      <c r="G1059" s="162">
        <v>1</v>
      </c>
      <c r="H1059" s="162">
        <v>1</v>
      </c>
      <c r="I1059" s="163">
        <v>975</v>
      </c>
      <c r="J1059" s="169">
        <v>0</v>
      </c>
    </row>
    <row r="1060" spans="1:10" ht="20" x14ac:dyDescent="0.2">
      <c r="A1060" s="161">
        <v>1390</v>
      </c>
      <c r="B1060" s="162">
        <v>41</v>
      </c>
      <c r="C1060" s="162">
        <v>17</v>
      </c>
      <c r="D1060" s="162">
        <v>1</v>
      </c>
      <c r="E1060" s="162">
        <v>5570</v>
      </c>
      <c r="F1060" s="162">
        <v>8.6</v>
      </c>
      <c r="G1060" s="162">
        <v>1</v>
      </c>
      <c r="H1060" s="162">
        <v>0</v>
      </c>
      <c r="I1060" s="163">
        <v>588</v>
      </c>
      <c r="J1060" s="169">
        <v>0</v>
      </c>
    </row>
    <row r="1061" spans="1:10" ht="20" x14ac:dyDescent="0.2">
      <c r="A1061" s="161">
        <v>1391</v>
      </c>
      <c r="B1061" s="162">
        <v>29</v>
      </c>
      <c r="C1061" s="162">
        <v>16</v>
      </c>
      <c r="D1061" s="162">
        <v>1</v>
      </c>
      <c r="E1061" s="162">
        <v>5080</v>
      </c>
      <c r="F1061" s="162">
        <v>4.0999999999999996</v>
      </c>
      <c r="G1061" s="162">
        <v>0</v>
      </c>
      <c r="H1061" s="162">
        <v>1</v>
      </c>
      <c r="I1061" s="163">
        <v>712</v>
      </c>
      <c r="J1061" s="169">
        <v>0</v>
      </c>
    </row>
    <row r="1062" spans="1:10" ht="20" x14ac:dyDescent="0.2">
      <c r="A1062" s="161">
        <v>1392</v>
      </c>
      <c r="B1062" s="162">
        <v>34</v>
      </c>
      <c r="C1062" s="162">
        <v>17</v>
      </c>
      <c r="D1062" s="162">
        <v>2</v>
      </c>
      <c r="E1062" s="162">
        <v>4710</v>
      </c>
      <c r="F1062" s="162">
        <v>5.0999999999999996</v>
      </c>
      <c r="G1062" s="162">
        <v>1</v>
      </c>
      <c r="H1062" s="162">
        <v>1</v>
      </c>
      <c r="I1062" s="163">
        <v>1285</v>
      </c>
      <c r="J1062" s="169">
        <v>0</v>
      </c>
    </row>
    <row r="1063" spans="1:10" ht="20" x14ac:dyDescent="0.2">
      <c r="A1063" s="161">
        <v>1393</v>
      </c>
      <c r="B1063" s="162">
        <v>41</v>
      </c>
      <c r="C1063" s="162">
        <v>12</v>
      </c>
      <c r="D1063" s="162">
        <v>1</v>
      </c>
      <c r="E1063" s="162">
        <v>6340</v>
      </c>
      <c r="F1063" s="162">
        <v>2</v>
      </c>
      <c r="G1063" s="162">
        <v>1</v>
      </c>
      <c r="H1063" s="162">
        <v>1</v>
      </c>
      <c r="I1063" s="163">
        <v>948</v>
      </c>
      <c r="J1063" s="169">
        <v>0</v>
      </c>
    </row>
    <row r="1064" spans="1:10" ht="20" x14ac:dyDescent="0.2">
      <c r="A1064" s="161">
        <v>1395</v>
      </c>
      <c r="B1064" s="162">
        <v>42</v>
      </c>
      <c r="C1064" s="162">
        <v>31</v>
      </c>
      <c r="D1064" s="162">
        <v>1</v>
      </c>
      <c r="E1064" s="162">
        <v>7700</v>
      </c>
      <c r="F1064" s="162">
        <v>3.8</v>
      </c>
      <c r="G1064" s="162">
        <v>0</v>
      </c>
      <c r="H1064" s="162">
        <v>0</v>
      </c>
      <c r="I1064" s="163">
        <v>448</v>
      </c>
      <c r="J1064" s="169">
        <v>0</v>
      </c>
    </row>
    <row r="1065" spans="1:10" ht="20" x14ac:dyDescent="0.2">
      <c r="A1065" s="161">
        <v>1396</v>
      </c>
      <c r="B1065" s="162">
        <v>44</v>
      </c>
      <c r="C1065" s="162">
        <v>15</v>
      </c>
      <c r="D1065" s="162">
        <v>1</v>
      </c>
      <c r="E1065" s="162">
        <v>6090</v>
      </c>
      <c r="F1065" s="162">
        <v>5.6</v>
      </c>
      <c r="G1065" s="162">
        <v>1</v>
      </c>
      <c r="H1065" s="162">
        <v>1</v>
      </c>
      <c r="I1065" s="163">
        <v>361</v>
      </c>
      <c r="J1065" s="169">
        <v>0</v>
      </c>
    </row>
    <row r="1066" spans="1:10" ht="20" x14ac:dyDescent="0.2">
      <c r="A1066" s="161">
        <v>1397</v>
      </c>
      <c r="B1066" s="162">
        <v>46</v>
      </c>
      <c r="C1066" s="162">
        <v>29</v>
      </c>
      <c r="D1066" s="162">
        <v>1</v>
      </c>
      <c r="E1066" s="162">
        <v>7580</v>
      </c>
      <c r="F1066" s="162">
        <v>5.9</v>
      </c>
      <c r="G1066" s="162">
        <v>1</v>
      </c>
      <c r="H1066" s="162">
        <v>1</v>
      </c>
      <c r="I1066" s="163">
        <v>736</v>
      </c>
      <c r="J1066" s="169">
        <v>0</v>
      </c>
    </row>
    <row r="1067" spans="1:10" ht="20" x14ac:dyDescent="0.2">
      <c r="A1067" s="161">
        <v>1398</v>
      </c>
      <c r="B1067" s="162">
        <v>29</v>
      </c>
      <c r="C1067" s="162">
        <v>21</v>
      </c>
      <c r="D1067" s="162">
        <v>1</v>
      </c>
      <c r="E1067" s="162">
        <v>4820</v>
      </c>
      <c r="F1067" s="162">
        <v>5.5</v>
      </c>
      <c r="G1067" s="162">
        <v>1</v>
      </c>
      <c r="H1067" s="162">
        <v>1</v>
      </c>
      <c r="I1067" s="163">
        <v>1268</v>
      </c>
      <c r="J1067" s="169">
        <v>0</v>
      </c>
    </row>
    <row r="1068" spans="1:10" ht="20" x14ac:dyDescent="0.2">
      <c r="A1068" s="161">
        <v>1399</v>
      </c>
      <c r="B1068" s="162">
        <v>35</v>
      </c>
      <c r="C1068" s="162">
        <v>20</v>
      </c>
      <c r="D1068" s="162">
        <v>4</v>
      </c>
      <c r="E1068" s="162">
        <v>7020</v>
      </c>
      <c r="F1068" s="162">
        <v>6.2</v>
      </c>
      <c r="G1068" s="162">
        <v>0</v>
      </c>
      <c r="H1068" s="162">
        <v>0</v>
      </c>
      <c r="I1068" s="163">
        <v>718</v>
      </c>
      <c r="J1068" s="169">
        <v>0</v>
      </c>
    </row>
    <row r="1069" spans="1:10" ht="20" x14ac:dyDescent="0.2">
      <c r="A1069" s="161">
        <v>1400</v>
      </c>
      <c r="B1069" s="162">
        <v>52</v>
      </c>
      <c r="C1069" s="162">
        <v>27</v>
      </c>
      <c r="D1069" s="162">
        <v>2</v>
      </c>
      <c r="E1069" s="162">
        <v>8630</v>
      </c>
      <c r="F1069" s="162">
        <v>6.3</v>
      </c>
      <c r="G1069" s="162">
        <v>1</v>
      </c>
      <c r="H1069" s="162">
        <v>1</v>
      </c>
      <c r="I1069" s="163">
        <v>349</v>
      </c>
      <c r="J1069" s="169">
        <v>0</v>
      </c>
    </row>
    <row r="1070" spans="1:10" ht="20" x14ac:dyDescent="0.2">
      <c r="A1070" s="161">
        <v>1401</v>
      </c>
      <c r="B1070" s="162">
        <v>33</v>
      </c>
      <c r="C1070" s="162">
        <v>21</v>
      </c>
      <c r="D1070" s="162">
        <v>2</v>
      </c>
      <c r="E1070" s="162">
        <v>6800</v>
      </c>
      <c r="F1070" s="162">
        <v>6.7</v>
      </c>
      <c r="G1070" s="162">
        <v>1</v>
      </c>
      <c r="H1070" s="162">
        <v>0</v>
      </c>
      <c r="I1070" s="163">
        <v>1268</v>
      </c>
      <c r="J1070" s="169">
        <v>0</v>
      </c>
    </row>
    <row r="1071" spans="1:10" ht="20" x14ac:dyDescent="0.2">
      <c r="A1071" s="161">
        <v>1402</v>
      </c>
      <c r="B1071" s="162">
        <v>36</v>
      </c>
      <c r="C1071" s="162">
        <v>26</v>
      </c>
      <c r="D1071" s="162">
        <v>2</v>
      </c>
      <c r="E1071" s="162">
        <v>7010</v>
      </c>
      <c r="F1071" s="162">
        <v>4.5</v>
      </c>
      <c r="G1071" s="162">
        <v>0</v>
      </c>
      <c r="H1071" s="162">
        <v>1</v>
      </c>
      <c r="I1071" s="163">
        <v>534</v>
      </c>
      <c r="J1071" s="169">
        <v>0</v>
      </c>
    </row>
    <row r="1072" spans="1:10" ht="20" x14ac:dyDescent="0.2">
      <c r="A1072" s="161">
        <v>1404</v>
      </c>
      <c r="B1072" s="162">
        <v>44</v>
      </c>
      <c r="C1072" s="162">
        <v>26</v>
      </c>
      <c r="D1072" s="162">
        <v>2</v>
      </c>
      <c r="E1072" s="162">
        <v>6550</v>
      </c>
      <c r="F1072" s="162">
        <v>7.2</v>
      </c>
      <c r="G1072" s="162">
        <v>1</v>
      </c>
      <c r="H1072" s="162">
        <v>0</v>
      </c>
      <c r="I1072" s="163">
        <v>68</v>
      </c>
      <c r="J1072" s="169">
        <v>0</v>
      </c>
    </row>
    <row r="1073" spans="1:10" ht="20" x14ac:dyDescent="0.2">
      <c r="A1073" s="161">
        <v>1405</v>
      </c>
      <c r="B1073" s="162">
        <v>40</v>
      </c>
      <c r="C1073" s="162">
        <v>21</v>
      </c>
      <c r="D1073" s="162">
        <v>1</v>
      </c>
      <c r="E1073" s="162">
        <v>8030</v>
      </c>
      <c r="F1073" s="162">
        <v>4.5999999999999996</v>
      </c>
      <c r="G1073" s="162">
        <v>0</v>
      </c>
      <c r="H1073" s="162">
        <v>1</v>
      </c>
      <c r="I1073" s="163">
        <v>112</v>
      </c>
      <c r="J1073" s="169">
        <v>0</v>
      </c>
    </row>
    <row r="1074" spans="1:10" ht="20" x14ac:dyDescent="0.2">
      <c r="A1074" s="161">
        <v>1406</v>
      </c>
      <c r="B1074" s="162">
        <v>58</v>
      </c>
      <c r="C1074" s="162">
        <v>42</v>
      </c>
      <c r="D1074" s="162">
        <v>2</v>
      </c>
      <c r="E1074" s="162">
        <v>18260</v>
      </c>
      <c r="F1074" s="162">
        <v>3.6</v>
      </c>
      <c r="G1074" s="162">
        <v>1</v>
      </c>
      <c r="H1074" s="162">
        <v>1</v>
      </c>
      <c r="I1074" s="163">
        <v>823</v>
      </c>
      <c r="J1074" s="169">
        <v>0</v>
      </c>
    </row>
    <row r="1075" spans="1:10" ht="20" x14ac:dyDescent="0.2">
      <c r="A1075" s="161">
        <v>1407</v>
      </c>
      <c r="B1075" s="162">
        <v>36</v>
      </c>
      <c r="C1075" s="162">
        <v>21</v>
      </c>
      <c r="D1075" s="162">
        <v>2</v>
      </c>
      <c r="E1075" s="162">
        <v>9730</v>
      </c>
      <c r="F1075" s="162">
        <v>9</v>
      </c>
      <c r="G1075" s="162">
        <v>1</v>
      </c>
      <c r="H1075" s="162">
        <v>0</v>
      </c>
      <c r="I1075" s="163">
        <v>970</v>
      </c>
      <c r="J1075" s="169">
        <v>0</v>
      </c>
    </row>
    <row r="1076" spans="1:10" ht="20" x14ac:dyDescent="0.2">
      <c r="A1076" s="161">
        <v>1408</v>
      </c>
      <c r="B1076" s="162">
        <v>33</v>
      </c>
      <c r="C1076" s="162">
        <v>19</v>
      </c>
      <c r="D1076" s="162">
        <v>1</v>
      </c>
      <c r="E1076" s="162">
        <v>6770</v>
      </c>
      <c r="F1076" s="162">
        <v>1.4</v>
      </c>
      <c r="G1076" s="162">
        <v>0</v>
      </c>
      <c r="H1076" s="162">
        <v>0</v>
      </c>
      <c r="I1076" s="163">
        <v>473</v>
      </c>
      <c r="J1076" s="169">
        <v>0</v>
      </c>
    </row>
    <row r="1077" spans="1:10" ht="20" x14ac:dyDescent="0.2">
      <c r="A1077" s="161">
        <v>1409</v>
      </c>
      <c r="B1077" s="162">
        <v>46</v>
      </c>
      <c r="C1077" s="162">
        <v>15</v>
      </c>
      <c r="D1077" s="162">
        <v>1</v>
      </c>
      <c r="E1077" s="162">
        <v>5380</v>
      </c>
      <c r="F1077" s="162">
        <v>7.4</v>
      </c>
      <c r="G1077" s="162">
        <v>1</v>
      </c>
      <c r="H1077" s="162">
        <v>0</v>
      </c>
      <c r="I1077" s="163">
        <v>328</v>
      </c>
      <c r="J1077" s="169">
        <v>0</v>
      </c>
    </row>
    <row r="1078" spans="1:10" ht="20" x14ac:dyDescent="0.2">
      <c r="A1078" s="161">
        <v>1410</v>
      </c>
      <c r="B1078" s="162">
        <v>36</v>
      </c>
      <c r="C1078" s="162">
        <v>24</v>
      </c>
      <c r="D1078" s="162">
        <v>2</v>
      </c>
      <c r="E1078" s="162">
        <v>7610</v>
      </c>
      <c r="F1078" s="162">
        <v>6.3</v>
      </c>
      <c r="G1078" s="162">
        <v>1</v>
      </c>
      <c r="H1078" s="162">
        <v>1</v>
      </c>
      <c r="I1078" s="163">
        <v>289</v>
      </c>
      <c r="J1078" s="169">
        <v>0</v>
      </c>
    </row>
    <row r="1079" spans="1:10" ht="20" x14ac:dyDescent="0.2">
      <c r="A1079" s="161">
        <v>1411</v>
      </c>
      <c r="B1079" s="162">
        <v>39</v>
      </c>
      <c r="C1079" s="162">
        <v>25</v>
      </c>
      <c r="D1079" s="162">
        <v>1</v>
      </c>
      <c r="E1079" s="162">
        <v>10640</v>
      </c>
      <c r="F1079" s="162">
        <v>8.1999999999999993</v>
      </c>
      <c r="G1079" s="162">
        <v>1</v>
      </c>
      <c r="H1079" s="162">
        <v>0</v>
      </c>
      <c r="I1079" s="163">
        <v>156</v>
      </c>
      <c r="J1079" s="169">
        <v>0</v>
      </c>
    </row>
    <row r="1080" spans="1:10" ht="20" x14ac:dyDescent="0.2">
      <c r="A1080" s="161">
        <v>1412</v>
      </c>
      <c r="B1080" s="162">
        <v>49</v>
      </c>
      <c r="C1080" s="162">
        <v>42</v>
      </c>
      <c r="D1080" s="162">
        <v>1</v>
      </c>
      <c r="E1080" s="162">
        <v>16580</v>
      </c>
      <c r="F1080" s="162">
        <v>4.5999999999999996</v>
      </c>
      <c r="G1080" s="162">
        <v>0</v>
      </c>
      <c r="H1080" s="162">
        <v>0</v>
      </c>
      <c r="I1080" s="163">
        <v>162</v>
      </c>
      <c r="J1080" s="169">
        <v>0</v>
      </c>
    </row>
    <row r="1081" spans="1:10" ht="20" x14ac:dyDescent="0.2">
      <c r="A1081" s="161">
        <v>1413</v>
      </c>
      <c r="B1081" s="162">
        <v>24</v>
      </c>
      <c r="C1081" s="162">
        <v>12</v>
      </c>
      <c r="D1081" s="162">
        <v>3</v>
      </c>
      <c r="E1081" s="162">
        <v>4650</v>
      </c>
      <c r="F1081" s="162">
        <v>6.5</v>
      </c>
      <c r="G1081" s="162">
        <v>1</v>
      </c>
      <c r="H1081" s="162">
        <v>0</v>
      </c>
      <c r="I1081" s="163">
        <v>840</v>
      </c>
      <c r="J1081" s="169">
        <v>0</v>
      </c>
    </row>
    <row r="1082" spans="1:10" ht="20" x14ac:dyDescent="0.2">
      <c r="A1082" s="161">
        <v>1414</v>
      </c>
      <c r="B1082" s="162">
        <v>45</v>
      </c>
      <c r="C1082" s="162">
        <v>24</v>
      </c>
      <c r="D1082" s="162">
        <v>1</v>
      </c>
      <c r="E1082" s="162">
        <v>7590</v>
      </c>
      <c r="F1082" s="162">
        <v>4.4000000000000004</v>
      </c>
      <c r="G1082" s="162">
        <v>1</v>
      </c>
      <c r="H1082" s="162">
        <v>1</v>
      </c>
      <c r="I1082" s="163">
        <v>2279</v>
      </c>
      <c r="J1082" s="169">
        <v>0</v>
      </c>
    </row>
    <row r="1083" spans="1:10" ht="20" x14ac:dyDescent="0.2">
      <c r="A1083" s="161">
        <v>1415</v>
      </c>
      <c r="B1083" s="162">
        <v>32</v>
      </c>
      <c r="C1083" s="162">
        <v>21</v>
      </c>
      <c r="D1083" s="162">
        <v>1</v>
      </c>
      <c r="E1083" s="162">
        <v>5390</v>
      </c>
      <c r="F1083" s="162">
        <v>4.4000000000000004</v>
      </c>
      <c r="G1083" s="162">
        <v>0</v>
      </c>
      <c r="H1083" s="162">
        <v>0</v>
      </c>
      <c r="I1083" s="163">
        <v>584</v>
      </c>
      <c r="J1083" s="169">
        <v>0</v>
      </c>
    </row>
    <row r="1084" spans="1:10" ht="20" x14ac:dyDescent="0.2">
      <c r="A1084" s="161">
        <v>1416</v>
      </c>
      <c r="B1084" s="162">
        <v>29</v>
      </c>
      <c r="C1084" s="162">
        <v>14</v>
      </c>
      <c r="D1084" s="162">
        <v>1</v>
      </c>
      <c r="E1084" s="162">
        <v>4640</v>
      </c>
      <c r="F1084" s="162">
        <v>4</v>
      </c>
      <c r="G1084" s="162">
        <v>1</v>
      </c>
      <c r="H1084" s="162">
        <v>1</v>
      </c>
      <c r="I1084" s="163">
        <v>308</v>
      </c>
      <c r="J1084" s="169">
        <v>0</v>
      </c>
    </row>
    <row r="1085" spans="1:10" ht="20" x14ac:dyDescent="0.2">
      <c r="A1085" s="161">
        <v>1417</v>
      </c>
      <c r="B1085" s="162">
        <v>36</v>
      </c>
      <c r="C1085" s="162">
        <v>23</v>
      </c>
      <c r="D1085" s="162">
        <v>1</v>
      </c>
      <c r="E1085" s="162">
        <v>5300</v>
      </c>
      <c r="F1085" s="162">
        <v>8.6999999999999993</v>
      </c>
      <c r="G1085" s="162">
        <v>1</v>
      </c>
      <c r="H1085" s="162">
        <v>0</v>
      </c>
      <c r="I1085" s="163">
        <v>810</v>
      </c>
      <c r="J1085" s="169">
        <v>0</v>
      </c>
    </row>
    <row r="1086" spans="1:10" ht="20" x14ac:dyDescent="0.2">
      <c r="A1086" s="161">
        <v>1418</v>
      </c>
      <c r="B1086" s="162">
        <v>41</v>
      </c>
      <c r="C1086" s="162">
        <v>31</v>
      </c>
      <c r="D1086" s="162">
        <v>2</v>
      </c>
      <c r="E1086" s="162">
        <v>6430</v>
      </c>
      <c r="F1086" s="162">
        <v>6</v>
      </c>
      <c r="G1086" s="162">
        <v>1</v>
      </c>
      <c r="H1086" s="162">
        <v>0</v>
      </c>
      <c r="I1086" s="163">
        <v>1203</v>
      </c>
      <c r="J1086" s="169">
        <v>0</v>
      </c>
    </row>
    <row r="1087" spans="1:10" ht="20" x14ac:dyDescent="0.2">
      <c r="A1087" s="161">
        <v>1419</v>
      </c>
      <c r="B1087" s="162">
        <v>31</v>
      </c>
      <c r="C1087" s="162">
        <v>16</v>
      </c>
      <c r="D1087" s="162">
        <v>1</v>
      </c>
      <c r="E1087" s="162">
        <v>4970</v>
      </c>
      <c r="F1087" s="162">
        <v>4.4000000000000004</v>
      </c>
      <c r="G1087" s="162">
        <v>1</v>
      </c>
      <c r="H1087" s="162">
        <v>1</v>
      </c>
      <c r="I1087" s="163">
        <v>448</v>
      </c>
      <c r="J1087" s="169">
        <v>0</v>
      </c>
    </row>
    <row r="1088" spans="1:10" ht="20" x14ac:dyDescent="0.2">
      <c r="A1088" s="161">
        <v>1420</v>
      </c>
      <c r="B1088" s="162">
        <v>46</v>
      </c>
      <c r="C1088" s="162">
        <v>32</v>
      </c>
      <c r="D1088" s="162">
        <v>2</v>
      </c>
      <c r="E1088" s="162">
        <v>21920</v>
      </c>
      <c r="F1088" s="162">
        <v>6.3</v>
      </c>
      <c r="G1088" s="162">
        <v>1</v>
      </c>
      <c r="H1088" s="162">
        <v>1</v>
      </c>
      <c r="I1088" s="163">
        <v>3011</v>
      </c>
      <c r="J1088" s="169">
        <v>0</v>
      </c>
    </row>
    <row r="1089" spans="1:10" ht="20" x14ac:dyDescent="0.2">
      <c r="A1089" s="161">
        <v>1421</v>
      </c>
      <c r="B1089" s="162">
        <v>30</v>
      </c>
      <c r="C1089" s="162">
        <v>20</v>
      </c>
      <c r="D1089" s="162">
        <v>2</v>
      </c>
      <c r="E1089" s="162">
        <v>5320</v>
      </c>
      <c r="F1089" s="162">
        <v>3.3</v>
      </c>
      <c r="G1089" s="162">
        <v>0</v>
      </c>
      <c r="H1089" s="162">
        <v>1</v>
      </c>
      <c r="I1089" s="163">
        <v>634</v>
      </c>
      <c r="J1089" s="169">
        <v>0</v>
      </c>
    </row>
    <row r="1090" spans="1:10" ht="20" x14ac:dyDescent="0.2">
      <c r="A1090" s="161">
        <v>1423</v>
      </c>
      <c r="B1090" s="162">
        <v>37</v>
      </c>
      <c r="C1090" s="162">
        <v>26</v>
      </c>
      <c r="D1090" s="162">
        <v>2</v>
      </c>
      <c r="E1090" s="162">
        <v>6330</v>
      </c>
      <c r="F1090" s="162">
        <v>5.0999999999999996</v>
      </c>
      <c r="G1090" s="162">
        <v>1</v>
      </c>
      <c r="H1090" s="162">
        <v>0</v>
      </c>
      <c r="I1090" s="163">
        <v>405</v>
      </c>
      <c r="J1090" s="169">
        <v>0</v>
      </c>
    </row>
    <row r="1091" spans="1:10" ht="20" x14ac:dyDescent="0.2">
      <c r="A1091" s="161">
        <v>1424</v>
      </c>
      <c r="B1091" s="162">
        <v>29</v>
      </c>
      <c r="C1091" s="162">
        <v>20</v>
      </c>
      <c r="D1091" s="162">
        <v>1</v>
      </c>
      <c r="E1091" s="162">
        <v>5460</v>
      </c>
      <c r="F1091" s="162">
        <v>7.7</v>
      </c>
      <c r="G1091" s="162">
        <v>1</v>
      </c>
      <c r="H1091" s="162">
        <v>0</v>
      </c>
      <c r="I1091" s="163">
        <v>677</v>
      </c>
      <c r="J1091" s="169">
        <v>0</v>
      </c>
    </row>
    <row r="1092" spans="1:10" ht="20" x14ac:dyDescent="0.2">
      <c r="A1092" s="161">
        <v>1425</v>
      </c>
      <c r="B1092" s="162">
        <v>44</v>
      </c>
      <c r="C1092" s="162">
        <v>23</v>
      </c>
      <c r="D1092" s="162">
        <v>4</v>
      </c>
      <c r="E1092" s="162">
        <v>9330</v>
      </c>
      <c r="F1092" s="162">
        <v>7.9</v>
      </c>
      <c r="G1092" s="162">
        <v>0</v>
      </c>
      <c r="H1092" s="162">
        <v>1</v>
      </c>
      <c r="I1092" s="163">
        <v>616</v>
      </c>
      <c r="J1092" s="169">
        <v>0</v>
      </c>
    </row>
    <row r="1093" spans="1:10" ht="20" x14ac:dyDescent="0.2">
      <c r="A1093" s="161">
        <v>1426</v>
      </c>
      <c r="B1093" s="162">
        <v>46</v>
      </c>
      <c r="C1093" s="162">
        <v>19</v>
      </c>
      <c r="D1093" s="162">
        <v>2</v>
      </c>
      <c r="E1093" s="162">
        <v>7290</v>
      </c>
      <c r="F1093" s="162">
        <v>6.1</v>
      </c>
      <c r="G1093" s="162">
        <v>1</v>
      </c>
      <c r="H1093" s="162">
        <v>0</v>
      </c>
      <c r="I1093" s="163">
        <v>487</v>
      </c>
      <c r="J1093" s="169">
        <v>0</v>
      </c>
    </row>
    <row r="1094" spans="1:10" ht="20" x14ac:dyDescent="0.2">
      <c r="A1094" s="161">
        <v>1428</v>
      </c>
      <c r="B1094" s="162">
        <v>38</v>
      </c>
      <c r="C1094" s="162">
        <v>20</v>
      </c>
      <c r="D1094" s="162">
        <v>5</v>
      </c>
      <c r="E1094" s="162">
        <v>7100</v>
      </c>
      <c r="F1094" s="162">
        <v>8</v>
      </c>
      <c r="G1094" s="162">
        <v>0</v>
      </c>
      <c r="H1094" s="162">
        <v>0</v>
      </c>
      <c r="I1094" s="163">
        <v>822</v>
      </c>
      <c r="J1094" s="169">
        <v>0</v>
      </c>
    </row>
    <row r="1095" spans="1:10" ht="20" x14ac:dyDescent="0.2">
      <c r="A1095" s="161">
        <v>1429</v>
      </c>
      <c r="B1095" s="162">
        <v>37</v>
      </c>
      <c r="C1095" s="162">
        <v>18</v>
      </c>
      <c r="D1095" s="162">
        <v>2</v>
      </c>
      <c r="E1095" s="162">
        <v>5260</v>
      </c>
      <c r="F1095" s="162">
        <v>7.1</v>
      </c>
      <c r="G1095" s="162">
        <v>0</v>
      </c>
      <c r="H1095" s="162">
        <v>0</v>
      </c>
      <c r="I1095" s="163">
        <v>291</v>
      </c>
      <c r="J1095" s="169">
        <v>0</v>
      </c>
    </row>
    <row r="1096" spans="1:10" ht="20" x14ac:dyDescent="0.2">
      <c r="A1096" s="161">
        <v>1430</v>
      </c>
      <c r="B1096" s="162">
        <v>26</v>
      </c>
      <c r="C1096" s="162">
        <v>13</v>
      </c>
      <c r="D1096" s="162">
        <v>1</v>
      </c>
      <c r="E1096" s="162">
        <v>5350</v>
      </c>
      <c r="F1096" s="162">
        <v>3.5</v>
      </c>
      <c r="G1096" s="162">
        <v>1</v>
      </c>
      <c r="H1096" s="162">
        <v>0</v>
      </c>
      <c r="I1096" s="163">
        <v>177</v>
      </c>
      <c r="J1096" s="169">
        <v>0</v>
      </c>
    </row>
    <row r="1097" spans="1:10" ht="20" x14ac:dyDescent="0.2">
      <c r="A1097" s="161">
        <v>1431</v>
      </c>
      <c r="B1097" s="162">
        <v>48</v>
      </c>
      <c r="C1097" s="162">
        <v>38</v>
      </c>
      <c r="D1097" s="162">
        <v>1</v>
      </c>
      <c r="E1097" s="162">
        <v>10490</v>
      </c>
      <c r="F1097" s="162">
        <v>7</v>
      </c>
      <c r="G1097" s="162">
        <v>0</v>
      </c>
      <c r="H1097" s="162">
        <v>0</v>
      </c>
      <c r="I1097" s="163">
        <v>843</v>
      </c>
      <c r="J1097" s="169">
        <v>0</v>
      </c>
    </row>
    <row r="1098" spans="1:10" ht="20" x14ac:dyDescent="0.2">
      <c r="A1098" s="161">
        <v>1432</v>
      </c>
      <c r="B1098" s="162">
        <v>48</v>
      </c>
      <c r="C1098" s="162">
        <v>32</v>
      </c>
      <c r="D1098" s="162">
        <v>1</v>
      </c>
      <c r="E1098" s="162">
        <v>12170</v>
      </c>
      <c r="F1098" s="162">
        <v>5.8</v>
      </c>
      <c r="G1098" s="162">
        <v>1</v>
      </c>
      <c r="H1098" s="162">
        <v>0</v>
      </c>
      <c r="I1098" s="163">
        <v>660</v>
      </c>
      <c r="J1098" s="169">
        <v>0</v>
      </c>
    </row>
    <row r="1099" spans="1:10" ht="20" x14ac:dyDescent="0.2">
      <c r="A1099" s="161">
        <v>1433</v>
      </c>
      <c r="B1099" s="162">
        <v>56</v>
      </c>
      <c r="C1099" s="162">
        <v>36</v>
      </c>
      <c r="D1099" s="162">
        <v>1</v>
      </c>
      <c r="E1099" s="162">
        <v>11940</v>
      </c>
      <c r="F1099" s="162">
        <v>6.6</v>
      </c>
      <c r="G1099" s="162">
        <v>0</v>
      </c>
      <c r="H1099" s="162">
        <v>0</v>
      </c>
      <c r="I1099" s="163">
        <v>1726</v>
      </c>
      <c r="J1099" s="169">
        <v>0</v>
      </c>
    </row>
    <row r="1100" spans="1:10" ht="20" x14ac:dyDescent="0.2">
      <c r="A1100" s="161">
        <v>1434</v>
      </c>
      <c r="B1100" s="162">
        <v>45</v>
      </c>
      <c r="C1100" s="162">
        <v>26</v>
      </c>
      <c r="D1100" s="162">
        <v>1</v>
      </c>
      <c r="E1100" s="162">
        <v>6860</v>
      </c>
      <c r="F1100" s="162">
        <v>1.8</v>
      </c>
      <c r="G1100" s="162">
        <v>1</v>
      </c>
      <c r="H1100" s="162">
        <v>0</v>
      </c>
      <c r="I1100" s="163">
        <v>509</v>
      </c>
      <c r="J1100" s="169">
        <v>0</v>
      </c>
    </row>
    <row r="1101" spans="1:10" ht="20" x14ac:dyDescent="0.2">
      <c r="A1101" s="161">
        <v>1435</v>
      </c>
      <c r="B1101" s="162">
        <v>53</v>
      </c>
      <c r="C1101" s="162">
        <v>32</v>
      </c>
      <c r="D1101" s="162">
        <v>3</v>
      </c>
      <c r="E1101" s="162">
        <v>11290</v>
      </c>
      <c r="F1101" s="162">
        <v>6.1</v>
      </c>
      <c r="G1101" s="162">
        <v>0</v>
      </c>
      <c r="H1101" s="162">
        <v>1</v>
      </c>
      <c r="I1101" s="163">
        <v>1001</v>
      </c>
      <c r="J1101" s="169">
        <v>0</v>
      </c>
    </row>
    <row r="1102" spans="1:10" ht="20" x14ac:dyDescent="0.2">
      <c r="A1102" s="161">
        <v>1437</v>
      </c>
      <c r="B1102" s="162">
        <v>32</v>
      </c>
      <c r="C1102" s="162">
        <v>18</v>
      </c>
      <c r="D1102" s="162">
        <v>2</v>
      </c>
      <c r="E1102" s="162">
        <v>6050</v>
      </c>
      <c r="F1102" s="162">
        <v>6.4</v>
      </c>
      <c r="G1102" s="162">
        <v>1</v>
      </c>
      <c r="H1102" s="162">
        <v>0</v>
      </c>
      <c r="I1102" s="163">
        <v>609</v>
      </c>
      <c r="J1102" s="169">
        <v>0</v>
      </c>
    </row>
    <row r="1103" spans="1:10" ht="20" x14ac:dyDescent="0.2">
      <c r="A1103" s="161">
        <v>1439</v>
      </c>
      <c r="B1103" s="162">
        <v>48</v>
      </c>
      <c r="C1103" s="162">
        <v>35</v>
      </c>
      <c r="D1103" s="162">
        <v>3</v>
      </c>
      <c r="E1103" s="162">
        <v>23220</v>
      </c>
      <c r="F1103" s="162">
        <v>4.8</v>
      </c>
      <c r="G1103" s="162">
        <v>1</v>
      </c>
      <c r="H1103" s="162">
        <v>0</v>
      </c>
      <c r="I1103" s="163">
        <v>2798</v>
      </c>
      <c r="J1103" s="169">
        <v>0</v>
      </c>
    </row>
    <row r="1104" spans="1:10" ht="20" x14ac:dyDescent="0.2">
      <c r="A1104" s="161">
        <v>1440</v>
      </c>
      <c r="B1104" s="162">
        <v>52</v>
      </c>
      <c r="C1104" s="162">
        <v>43</v>
      </c>
      <c r="D1104" s="162">
        <v>1</v>
      </c>
      <c r="E1104" s="162">
        <v>16290</v>
      </c>
      <c r="F1104" s="162">
        <v>4.7</v>
      </c>
      <c r="G1104" s="162">
        <v>1</v>
      </c>
      <c r="H1104" s="162">
        <v>1</v>
      </c>
      <c r="I1104" s="163">
        <v>2614</v>
      </c>
      <c r="J1104" s="169">
        <v>0</v>
      </c>
    </row>
    <row r="1105" spans="1:10" ht="20" x14ac:dyDescent="0.2">
      <c r="A1105" s="161">
        <v>1441</v>
      </c>
      <c r="B1105" s="162">
        <v>51</v>
      </c>
      <c r="C1105" s="162">
        <v>34</v>
      </c>
      <c r="D1105" s="162">
        <v>2</v>
      </c>
      <c r="E1105" s="162">
        <v>13390</v>
      </c>
      <c r="F1105" s="162">
        <v>3.2</v>
      </c>
      <c r="G1105" s="162">
        <v>1</v>
      </c>
      <c r="H1105" s="162">
        <v>0</v>
      </c>
      <c r="I1105" s="163">
        <v>526</v>
      </c>
      <c r="J1105" s="169">
        <v>0</v>
      </c>
    </row>
    <row r="1106" spans="1:10" ht="20" x14ac:dyDescent="0.2">
      <c r="A1106" s="161">
        <v>1442</v>
      </c>
      <c r="B1106" s="162">
        <v>32</v>
      </c>
      <c r="C1106" s="162">
        <v>17</v>
      </c>
      <c r="D1106" s="162">
        <v>2</v>
      </c>
      <c r="E1106" s="162">
        <v>5700</v>
      </c>
      <c r="F1106" s="162">
        <v>6.5</v>
      </c>
      <c r="G1106" s="162">
        <v>0</v>
      </c>
      <c r="H1106" s="162">
        <v>1</v>
      </c>
      <c r="I1106" s="163">
        <v>319</v>
      </c>
      <c r="J1106" s="169">
        <v>0</v>
      </c>
    </row>
    <row r="1107" spans="1:10" ht="20" x14ac:dyDescent="0.2">
      <c r="A1107" s="161">
        <v>1443</v>
      </c>
      <c r="B1107" s="162">
        <v>35</v>
      </c>
      <c r="C1107" s="162">
        <v>18</v>
      </c>
      <c r="D1107" s="162">
        <v>1</v>
      </c>
      <c r="E1107" s="162">
        <v>5510</v>
      </c>
      <c r="F1107" s="162">
        <v>7.2</v>
      </c>
      <c r="G1107" s="162">
        <v>0</v>
      </c>
      <c r="H1107" s="162">
        <v>0</v>
      </c>
      <c r="I1107" s="163">
        <v>448</v>
      </c>
      <c r="J1107" s="169">
        <v>0</v>
      </c>
    </row>
    <row r="1108" spans="1:10" ht="20" x14ac:dyDescent="0.2">
      <c r="A1108" s="161">
        <v>1445</v>
      </c>
      <c r="B1108" s="162">
        <v>39</v>
      </c>
      <c r="C1108" s="162">
        <v>17</v>
      </c>
      <c r="D1108" s="162">
        <v>2</v>
      </c>
      <c r="E1108" s="162">
        <v>8450</v>
      </c>
      <c r="F1108" s="162">
        <v>3.2</v>
      </c>
      <c r="G1108" s="162">
        <v>1</v>
      </c>
      <c r="H1108" s="162">
        <v>0</v>
      </c>
      <c r="I1108" s="163">
        <v>682</v>
      </c>
      <c r="J1108" s="169">
        <v>0</v>
      </c>
    </row>
    <row r="1109" spans="1:10" ht="20" x14ac:dyDescent="0.2">
      <c r="A1109" s="161">
        <v>1446</v>
      </c>
      <c r="B1109" s="162">
        <v>31</v>
      </c>
      <c r="C1109" s="162">
        <v>22</v>
      </c>
      <c r="D1109" s="162">
        <v>1</v>
      </c>
      <c r="E1109" s="162">
        <v>5280</v>
      </c>
      <c r="F1109" s="162">
        <v>3.6</v>
      </c>
      <c r="G1109" s="162">
        <v>0</v>
      </c>
      <c r="H1109" s="162">
        <v>0</v>
      </c>
      <c r="I1109" s="163">
        <v>637</v>
      </c>
      <c r="J1109" s="169">
        <v>0</v>
      </c>
    </row>
    <row r="1110" spans="1:10" ht="20" x14ac:dyDescent="0.2">
      <c r="A1110" s="161">
        <v>1447</v>
      </c>
      <c r="B1110" s="162">
        <v>27</v>
      </c>
      <c r="C1110" s="162">
        <v>12</v>
      </c>
      <c r="D1110" s="162">
        <v>1</v>
      </c>
      <c r="E1110" s="162">
        <v>4960</v>
      </c>
      <c r="F1110" s="162">
        <v>5.2</v>
      </c>
      <c r="G1110" s="162">
        <v>1</v>
      </c>
      <c r="H1110" s="162">
        <v>1</v>
      </c>
      <c r="I1110" s="163">
        <v>170</v>
      </c>
      <c r="J1110" s="169">
        <v>0</v>
      </c>
    </row>
    <row r="1111" spans="1:10" ht="20" x14ac:dyDescent="0.2">
      <c r="A1111" s="161">
        <v>1448</v>
      </c>
      <c r="B1111" s="162">
        <v>29</v>
      </c>
      <c r="C1111" s="162">
        <v>15</v>
      </c>
      <c r="D1111" s="162">
        <v>4</v>
      </c>
      <c r="E1111" s="162">
        <v>7870</v>
      </c>
      <c r="F1111" s="162">
        <v>7.8</v>
      </c>
      <c r="G1111" s="162">
        <v>1</v>
      </c>
      <c r="H1111" s="162">
        <v>0</v>
      </c>
      <c r="I1111" s="163">
        <v>361</v>
      </c>
      <c r="J1111" s="169">
        <v>0</v>
      </c>
    </row>
    <row r="1112" spans="1:10" ht="20" x14ac:dyDescent="0.2">
      <c r="A1112" s="161">
        <v>1449</v>
      </c>
      <c r="B1112" s="162">
        <v>28</v>
      </c>
      <c r="C1112" s="162">
        <v>12</v>
      </c>
      <c r="D1112" s="162">
        <v>1</v>
      </c>
      <c r="E1112" s="162">
        <v>4930</v>
      </c>
      <c r="F1112" s="162">
        <v>5.3</v>
      </c>
      <c r="G1112" s="162">
        <v>0</v>
      </c>
      <c r="H1112" s="162">
        <v>0</v>
      </c>
      <c r="I1112" s="163">
        <v>137</v>
      </c>
      <c r="J1112" s="169">
        <v>0</v>
      </c>
    </row>
    <row r="1113" spans="1:10" ht="20" x14ac:dyDescent="0.2">
      <c r="A1113" s="161">
        <v>1450</v>
      </c>
      <c r="B1113" s="162">
        <v>45</v>
      </c>
      <c r="C1113" s="162">
        <v>14</v>
      </c>
      <c r="D1113" s="162">
        <v>2</v>
      </c>
      <c r="E1113" s="162">
        <v>5820</v>
      </c>
      <c r="F1113" s="162">
        <v>3.7</v>
      </c>
      <c r="G1113" s="162">
        <v>1</v>
      </c>
      <c r="H1113" s="162">
        <v>0</v>
      </c>
      <c r="I1113" s="163">
        <v>395</v>
      </c>
      <c r="J1113" s="169">
        <v>0</v>
      </c>
    </row>
    <row r="1114" spans="1:10" ht="20" x14ac:dyDescent="0.2">
      <c r="A1114" s="161">
        <v>1451</v>
      </c>
      <c r="B1114" s="162">
        <v>50</v>
      </c>
      <c r="C1114" s="162">
        <v>25</v>
      </c>
      <c r="D1114" s="162">
        <v>3</v>
      </c>
      <c r="E1114" s="162">
        <v>9640</v>
      </c>
      <c r="F1114" s="162">
        <v>7</v>
      </c>
      <c r="G1114" s="162">
        <v>1</v>
      </c>
      <c r="H1114" s="162">
        <v>0</v>
      </c>
      <c r="I1114" s="163">
        <v>492</v>
      </c>
      <c r="J1114" s="169">
        <v>0</v>
      </c>
    </row>
    <row r="1115" spans="1:10" ht="20" x14ac:dyDescent="0.2">
      <c r="A1115" s="161">
        <v>1452</v>
      </c>
      <c r="B1115" s="162">
        <v>53</v>
      </c>
      <c r="C1115" s="162">
        <v>25</v>
      </c>
      <c r="D1115" s="162">
        <v>1</v>
      </c>
      <c r="E1115" s="162">
        <v>8420</v>
      </c>
      <c r="F1115" s="162">
        <v>3.5</v>
      </c>
      <c r="G1115" s="162">
        <v>1</v>
      </c>
      <c r="H1115" s="162">
        <v>1</v>
      </c>
      <c r="I1115" s="163">
        <v>1156</v>
      </c>
      <c r="J1115" s="169">
        <v>0</v>
      </c>
    </row>
    <row r="1116" spans="1:10" ht="20" x14ac:dyDescent="0.2">
      <c r="A1116" s="161">
        <v>1453</v>
      </c>
      <c r="B1116" s="162">
        <v>29</v>
      </c>
      <c r="C1116" s="162">
        <v>21</v>
      </c>
      <c r="D1116" s="162">
        <v>1</v>
      </c>
      <c r="E1116" s="162">
        <v>8470</v>
      </c>
      <c r="F1116" s="162">
        <v>5.5</v>
      </c>
      <c r="G1116" s="162">
        <v>1</v>
      </c>
      <c r="H1116" s="162">
        <v>1</v>
      </c>
      <c r="I1116" s="163">
        <v>612</v>
      </c>
      <c r="J1116" s="169">
        <v>0</v>
      </c>
    </row>
    <row r="1117" spans="1:10" ht="20" x14ac:dyDescent="0.2">
      <c r="A1117" s="161">
        <v>1454</v>
      </c>
      <c r="B1117" s="162">
        <v>44</v>
      </c>
      <c r="C1117" s="162">
        <v>20</v>
      </c>
      <c r="D1117" s="162">
        <v>3</v>
      </c>
      <c r="E1117" s="162">
        <v>5990</v>
      </c>
      <c r="F1117" s="162">
        <v>4.8</v>
      </c>
      <c r="G1117" s="162">
        <v>1</v>
      </c>
      <c r="H1117" s="162">
        <v>1</v>
      </c>
      <c r="I1117" s="163">
        <v>451</v>
      </c>
      <c r="J1117" s="169">
        <v>0</v>
      </c>
    </row>
    <row r="1118" spans="1:10" ht="20" x14ac:dyDescent="0.2">
      <c r="A1118" s="161">
        <v>1455</v>
      </c>
      <c r="B1118" s="162">
        <v>34</v>
      </c>
      <c r="C1118" s="162">
        <v>21</v>
      </c>
      <c r="D1118" s="162">
        <v>1</v>
      </c>
      <c r="E1118" s="162">
        <v>5660</v>
      </c>
      <c r="F1118" s="162">
        <v>7.1</v>
      </c>
      <c r="G1118" s="162">
        <v>1</v>
      </c>
      <c r="H1118" s="162">
        <v>1</v>
      </c>
      <c r="I1118" s="163">
        <v>350</v>
      </c>
      <c r="J1118" s="169">
        <v>0</v>
      </c>
    </row>
    <row r="1119" spans="1:10" ht="20" x14ac:dyDescent="0.2">
      <c r="A1119" s="161">
        <v>1457</v>
      </c>
      <c r="B1119" s="162">
        <v>46</v>
      </c>
      <c r="C1119" s="162">
        <v>30</v>
      </c>
      <c r="D1119" s="162">
        <v>1</v>
      </c>
      <c r="E1119" s="162">
        <v>9070</v>
      </c>
      <c r="F1119" s="162">
        <v>3.6</v>
      </c>
      <c r="G1119" s="162">
        <v>0</v>
      </c>
      <c r="H1119" s="162">
        <v>0</v>
      </c>
      <c r="I1119" s="163">
        <v>462</v>
      </c>
      <c r="J1119" s="169">
        <v>0</v>
      </c>
    </row>
    <row r="1120" spans="1:10" ht="20" x14ac:dyDescent="0.2">
      <c r="A1120" s="161">
        <v>1458</v>
      </c>
      <c r="B1120" s="162">
        <v>40</v>
      </c>
      <c r="C1120" s="162">
        <v>17</v>
      </c>
      <c r="D1120" s="162">
        <v>1</v>
      </c>
      <c r="E1120" s="162">
        <v>6870</v>
      </c>
      <c r="F1120" s="162">
        <v>4.4000000000000004</v>
      </c>
      <c r="G1120" s="162">
        <v>0</v>
      </c>
      <c r="H1120" s="162">
        <v>1</v>
      </c>
      <c r="I1120" s="163">
        <v>375</v>
      </c>
      <c r="J1120" s="169">
        <v>0</v>
      </c>
    </row>
    <row r="1121" spans="1:10" ht="20" x14ac:dyDescent="0.2">
      <c r="A1121" s="161">
        <v>1459</v>
      </c>
      <c r="B1121" s="162">
        <v>54</v>
      </c>
      <c r="C1121" s="162">
        <v>36</v>
      </c>
      <c r="D1121" s="162">
        <v>4</v>
      </c>
      <c r="E1121" s="162">
        <v>36070.000000000007</v>
      </c>
      <c r="F1121" s="162">
        <v>9</v>
      </c>
      <c r="G1121" s="162">
        <v>1</v>
      </c>
      <c r="H1121" s="162">
        <v>0</v>
      </c>
      <c r="I1121" s="163">
        <v>1843</v>
      </c>
      <c r="J1121" s="169">
        <v>0</v>
      </c>
    </row>
    <row r="1122" spans="1:10" ht="20" x14ac:dyDescent="0.2">
      <c r="A1122" s="161">
        <v>1460</v>
      </c>
      <c r="B1122" s="162">
        <v>49</v>
      </c>
      <c r="C1122" s="162">
        <v>23</v>
      </c>
      <c r="D1122" s="162">
        <v>2</v>
      </c>
      <c r="E1122" s="162">
        <v>11410</v>
      </c>
      <c r="F1122" s="162">
        <v>5.9</v>
      </c>
      <c r="G1122" s="162">
        <v>1</v>
      </c>
      <c r="H1122" s="162">
        <v>0</v>
      </c>
      <c r="I1122" s="163">
        <v>379</v>
      </c>
      <c r="J1122" s="169">
        <v>0</v>
      </c>
    </row>
    <row r="1123" spans="1:10" ht="20" x14ac:dyDescent="0.2">
      <c r="A1123" s="161">
        <v>1462</v>
      </c>
      <c r="B1123" s="162">
        <v>33</v>
      </c>
      <c r="C1123" s="162">
        <v>12</v>
      </c>
      <c r="D1123" s="162">
        <v>1</v>
      </c>
      <c r="E1123" s="162">
        <v>5270</v>
      </c>
      <c r="F1123" s="162">
        <v>0.4</v>
      </c>
      <c r="G1123" s="162">
        <v>1</v>
      </c>
      <c r="H1123" s="162">
        <v>1</v>
      </c>
      <c r="I1123" s="163">
        <v>287</v>
      </c>
      <c r="J1123" s="169">
        <v>0</v>
      </c>
    </row>
    <row r="1124" spans="1:10" ht="20" x14ac:dyDescent="0.2">
      <c r="A1124" s="161">
        <v>1464</v>
      </c>
      <c r="B1124" s="162">
        <v>38</v>
      </c>
      <c r="C1124" s="162">
        <v>17</v>
      </c>
      <c r="D1124" s="162">
        <v>1</v>
      </c>
      <c r="E1124" s="162">
        <v>4990</v>
      </c>
      <c r="F1124" s="162">
        <v>4.7</v>
      </c>
      <c r="G1124" s="162">
        <v>1</v>
      </c>
      <c r="H1124" s="162">
        <v>0</v>
      </c>
      <c r="I1124" s="163">
        <v>705</v>
      </c>
      <c r="J1124" s="169">
        <v>0</v>
      </c>
    </row>
    <row r="1125" spans="1:10" ht="20" x14ac:dyDescent="0.2">
      <c r="A1125" s="161">
        <v>1465</v>
      </c>
      <c r="B1125" s="162">
        <v>33</v>
      </c>
      <c r="C1125" s="162">
        <v>20</v>
      </c>
      <c r="D1125" s="162">
        <v>1</v>
      </c>
      <c r="E1125" s="162">
        <v>5110</v>
      </c>
      <c r="F1125" s="162">
        <v>9.4</v>
      </c>
      <c r="G1125" s="162">
        <v>1</v>
      </c>
      <c r="H1125" s="162">
        <v>1</v>
      </c>
      <c r="I1125" s="163">
        <v>363</v>
      </c>
      <c r="J1125" s="169">
        <v>0</v>
      </c>
    </row>
    <row r="1126" spans="1:10" ht="20" x14ac:dyDescent="0.2">
      <c r="A1126" s="161">
        <v>1467</v>
      </c>
      <c r="B1126" s="162">
        <v>26</v>
      </c>
      <c r="C1126" s="162">
        <v>13</v>
      </c>
      <c r="D1126" s="162">
        <v>1</v>
      </c>
      <c r="E1126" s="162">
        <v>4890</v>
      </c>
      <c r="F1126" s="162">
        <v>2.2000000000000002</v>
      </c>
      <c r="G1126" s="162">
        <v>0</v>
      </c>
      <c r="H1126" s="162">
        <v>1</v>
      </c>
      <c r="I1126" s="163">
        <v>178</v>
      </c>
      <c r="J1126" s="169">
        <v>0</v>
      </c>
    </row>
    <row r="1127" spans="1:10" ht="20" x14ac:dyDescent="0.2">
      <c r="A1127" s="161">
        <v>1468</v>
      </c>
      <c r="B1127" s="162">
        <v>50</v>
      </c>
      <c r="C1127" s="162">
        <v>24</v>
      </c>
      <c r="D1127" s="162">
        <v>2</v>
      </c>
      <c r="E1127" s="162">
        <v>5430</v>
      </c>
      <c r="F1127" s="162">
        <v>2.2000000000000002</v>
      </c>
      <c r="G1127" s="162">
        <v>1</v>
      </c>
      <c r="H1127" s="162">
        <v>1</v>
      </c>
      <c r="I1127" s="163">
        <v>457</v>
      </c>
      <c r="J1127" s="169">
        <v>0</v>
      </c>
    </row>
    <row r="1128" spans="1:10" ht="20" x14ac:dyDescent="0.2">
      <c r="A1128" s="161">
        <v>1472</v>
      </c>
      <c r="B1128" s="162">
        <v>43</v>
      </c>
      <c r="C1128" s="162">
        <v>30</v>
      </c>
      <c r="D1128" s="162">
        <v>1</v>
      </c>
      <c r="E1128" s="162">
        <v>7310</v>
      </c>
      <c r="F1128" s="162">
        <v>4.8</v>
      </c>
      <c r="G1128" s="162">
        <v>1</v>
      </c>
      <c r="H1128" s="162">
        <v>0</v>
      </c>
      <c r="I1128" s="163">
        <v>1402</v>
      </c>
      <c r="J1128" s="169">
        <v>0</v>
      </c>
    </row>
    <row r="1129" spans="1:10" ht="20" x14ac:dyDescent="0.2">
      <c r="A1129" s="161">
        <v>1473</v>
      </c>
      <c r="B1129" s="162">
        <v>26</v>
      </c>
      <c r="C1129" s="162">
        <v>12</v>
      </c>
      <c r="D1129" s="162">
        <v>2</v>
      </c>
      <c r="E1129" s="162">
        <v>4580</v>
      </c>
      <c r="F1129" s="162">
        <v>6.6</v>
      </c>
      <c r="G1129" s="162">
        <v>0</v>
      </c>
      <c r="H1129" s="162">
        <v>1</v>
      </c>
      <c r="I1129" s="163">
        <v>428</v>
      </c>
      <c r="J1129" s="169">
        <v>0</v>
      </c>
    </row>
    <row r="1130" spans="1:10" ht="20" x14ac:dyDescent="0.2">
      <c r="A1130" s="161">
        <v>1474</v>
      </c>
      <c r="B1130" s="162">
        <v>35</v>
      </c>
      <c r="C1130" s="162">
        <v>28</v>
      </c>
      <c r="D1130" s="162">
        <v>1</v>
      </c>
      <c r="E1130" s="162">
        <v>8250</v>
      </c>
      <c r="F1130" s="162">
        <v>5.2</v>
      </c>
      <c r="G1130" s="162">
        <v>0</v>
      </c>
      <c r="H1130" s="162">
        <v>0</v>
      </c>
      <c r="I1130" s="163">
        <v>405</v>
      </c>
      <c r="J1130" s="169">
        <v>0</v>
      </c>
    </row>
    <row r="1131" spans="1:10" ht="20" x14ac:dyDescent="0.2">
      <c r="A1131" s="161">
        <v>1476</v>
      </c>
      <c r="B1131" s="162">
        <v>31</v>
      </c>
      <c r="C1131" s="162">
        <v>23</v>
      </c>
      <c r="D1131" s="162">
        <v>1</v>
      </c>
      <c r="E1131" s="162">
        <v>5840</v>
      </c>
      <c r="F1131" s="162">
        <v>5.8</v>
      </c>
      <c r="G1131" s="162">
        <v>1</v>
      </c>
      <c r="H1131" s="162">
        <v>0</v>
      </c>
      <c r="I1131" s="163">
        <v>1376</v>
      </c>
      <c r="J1131" s="169">
        <v>0</v>
      </c>
    </row>
    <row r="1132" spans="1:10" ht="20" x14ac:dyDescent="0.2">
      <c r="A1132" s="161">
        <v>1477</v>
      </c>
      <c r="B1132" s="162">
        <v>35</v>
      </c>
      <c r="C1132" s="162">
        <v>14</v>
      </c>
      <c r="D1132" s="162">
        <v>4</v>
      </c>
      <c r="E1132" s="162">
        <v>10860</v>
      </c>
      <c r="F1132" s="162">
        <v>4.4000000000000004</v>
      </c>
      <c r="G1132" s="162">
        <v>1</v>
      </c>
      <c r="H1132" s="162">
        <v>0</v>
      </c>
      <c r="I1132" s="163">
        <v>761</v>
      </c>
      <c r="J1132" s="169">
        <v>0</v>
      </c>
    </row>
    <row r="1133" spans="1:10" ht="20" x14ac:dyDescent="0.2">
      <c r="A1133" s="161">
        <v>1478</v>
      </c>
      <c r="B1133" s="162">
        <v>47</v>
      </c>
      <c r="C1133" s="162">
        <v>19</v>
      </c>
      <c r="D1133" s="162">
        <v>1</v>
      </c>
      <c r="E1133" s="162">
        <v>7930</v>
      </c>
      <c r="F1133" s="162">
        <v>4.2</v>
      </c>
      <c r="G1133" s="162">
        <v>1</v>
      </c>
      <c r="H1133" s="162">
        <v>0</v>
      </c>
      <c r="I1133" s="163">
        <v>815</v>
      </c>
      <c r="J1133" s="169">
        <v>0</v>
      </c>
    </row>
    <row r="1134" spans="1:10" ht="20" x14ac:dyDescent="0.2">
      <c r="A1134" s="161">
        <v>1479</v>
      </c>
      <c r="B1134" s="162">
        <v>36</v>
      </c>
      <c r="C1134" s="162">
        <v>14</v>
      </c>
      <c r="D1134" s="162">
        <v>1</v>
      </c>
      <c r="E1134" s="162">
        <v>5050</v>
      </c>
      <c r="F1134" s="162">
        <v>4.0999999999999996</v>
      </c>
      <c r="G1134" s="162">
        <v>1</v>
      </c>
      <c r="H1134" s="162">
        <v>0</v>
      </c>
      <c r="I1134" s="163">
        <v>250</v>
      </c>
      <c r="J1134" s="169">
        <v>0</v>
      </c>
    </row>
    <row r="1135" spans="1:10" ht="20" x14ac:dyDescent="0.2">
      <c r="A1135" s="161">
        <v>1480</v>
      </c>
      <c r="B1135" s="162">
        <v>41</v>
      </c>
      <c r="C1135" s="162">
        <v>32</v>
      </c>
      <c r="D1135" s="162">
        <v>1</v>
      </c>
      <c r="E1135" s="162">
        <v>7630</v>
      </c>
      <c r="F1135" s="162">
        <v>5</v>
      </c>
      <c r="G1135" s="162">
        <v>1</v>
      </c>
      <c r="H1135" s="162">
        <v>0</v>
      </c>
      <c r="I1135" s="163">
        <v>243</v>
      </c>
      <c r="J1135" s="169">
        <v>0</v>
      </c>
    </row>
    <row r="1136" spans="1:10" ht="20" x14ac:dyDescent="0.2">
      <c r="A1136" s="161">
        <v>1481</v>
      </c>
      <c r="B1136" s="162">
        <v>52</v>
      </c>
      <c r="C1136" s="162">
        <v>30</v>
      </c>
      <c r="D1136" s="162">
        <v>1</v>
      </c>
      <c r="E1136" s="162">
        <v>9800</v>
      </c>
      <c r="F1136" s="162">
        <v>5.4</v>
      </c>
      <c r="G1136" s="162">
        <v>1</v>
      </c>
      <c r="H1136" s="162">
        <v>0</v>
      </c>
      <c r="I1136" s="163">
        <v>2514</v>
      </c>
      <c r="J1136" s="169">
        <v>0</v>
      </c>
    </row>
    <row r="1137" spans="1:10" ht="20" x14ac:dyDescent="0.2">
      <c r="A1137" s="161">
        <v>1482</v>
      </c>
      <c r="B1137" s="162">
        <v>37</v>
      </c>
      <c r="C1137" s="162">
        <v>29</v>
      </c>
      <c r="D1137" s="162">
        <v>1</v>
      </c>
      <c r="E1137" s="162">
        <v>9510</v>
      </c>
      <c r="F1137" s="162">
        <v>4.2</v>
      </c>
      <c r="G1137" s="162">
        <v>1</v>
      </c>
      <c r="H1137" s="162">
        <v>1</v>
      </c>
      <c r="I1137" s="163">
        <v>381</v>
      </c>
      <c r="J1137" s="169">
        <v>0</v>
      </c>
    </row>
    <row r="1138" spans="1:10" ht="20" x14ac:dyDescent="0.2">
      <c r="A1138" s="161">
        <v>1483</v>
      </c>
      <c r="B1138" s="162">
        <v>29</v>
      </c>
      <c r="C1138" s="162">
        <v>21</v>
      </c>
      <c r="D1138" s="162">
        <v>1</v>
      </c>
      <c r="E1138" s="162">
        <v>5540</v>
      </c>
      <c r="F1138" s="162">
        <v>4.0999999999999996</v>
      </c>
      <c r="G1138" s="162">
        <v>0</v>
      </c>
      <c r="H1138" s="162">
        <v>1</v>
      </c>
      <c r="I1138" s="163">
        <v>275</v>
      </c>
      <c r="J1138" s="169">
        <v>0</v>
      </c>
    </row>
    <row r="1139" spans="1:10" ht="20" x14ac:dyDescent="0.2">
      <c r="A1139" s="161">
        <v>1485</v>
      </c>
      <c r="B1139" s="162">
        <v>38</v>
      </c>
      <c r="C1139" s="162">
        <v>26</v>
      </c>
      <c r="D1139" s="162">
        <v>2</v>
      </c>
      <c r="E1139" s="162">
        <v>7670</v>
      </c>
      <c r="F1139" s="162">
        <v>4.3</v>
      </c>
      <c r="G1139" s="162">
        <v>1</v>
      </c>
      <c r="H1139" s="162">
        <v>1</v>
      </c>
      <c r="I1139" s="163">
        <v>734</v>
      </c>
      <c r="J1139" s="169">
        <v>0</v>
      </c>
    </row>
    <row r="1140" spans="1:10" ht="20" x14ac:dyDescent="0.2">
      <c r="A1140" s="161">
        <v>1486</v>
      </c>
      <c r="B1140" s="162">
        <v>31</v>
      </c>
      <c r="C1140" s="162">
        <v>12</v>
      </c>
      <c r="D1140" s="162">
        <v>3</v>
      </c>
      <c r="E1140" s="162">
        <v>7240</v>
      </c>
      <c r="F1140" s="162">
        <v>10.4</v>
      </c>
      <c r="G1140" s="162">
        <v>0</v>
      </c>
      <c r="H1140" s="162">
        <v>0</v>
      </c>
      <c r="I1140" s="163">
        <v>827</v>
      </c>
      <c r="J1140" s="169">
        <v>0</v>
      </c>
    </row>
    <row r="1141" spans="1:10" ht="20" x14ac:dyDescent="0.2">
      <c r="A1141" s="161">
        <v>1489</v>
      </c>
      <c r="B1141" s="162">
        <v>41</v>
      </c>
      <c r="C1141" s="162">
        <v>17</v>
      </c>
      <c r="D1141" s="162">
        <v>2</v>
      </c>
      <c r="E1141" s="162">
        <v>5860</v>
      </c>
      <c r="F1141" s="162">
        <v>2.5</v>
      </c>
      <c r="G1141" s="162">
        <v>1</v>
      </c>
      <c r="H1141" s="162">
        <v>0</v>
      </c>
      <c r="I1141" s="163">
        <v>379</v>
      </c>
      <c r="J1141" s="169">
        <v>0</v>
      </c>
    </row>
    <row r="1142" spans="1:10" ht="20" x14ac:dyDescent="0.2">
      <c r="A1142" s="161">
        <v>1490</v>
      </c>
      <c r="B1142" s="162">
        <v>28</v>
      </c>
      <c r="C1142" s="162">
        <v>14</v>
      </c>
      <c r="D1142" s="162">
        <v>1</v>
      </c>
      <c r="E1142" s="162">
        <v>5910</v>
      </c>
      <c r="F1142" s="162">
        <v>6.3</v>
      </c>
      <c r="G1142" s="162">
        <v>1</v>
      </c>
      <c r="H1142" s="162">
        <v>0</v>
      </c>
      <c r="I1142" s="163">
        <v>567</v>
      </c>
      <c r="J1142" s="169">
        <v>0</v>
      </c>
    </row>
    <row r="1143" spans="1:10" ht="20" x14ac:dyDescent="0.2">
      <c r="A1143" s="161">
        <v>1491</v>
      </c>
      <c r="B1143" s="162">
        <v>42</v>
      </c>
      <c r="C1143" s="162">
        <v>32</v>
      </c>
      <c r="D1143" s="162">
        <v>1</v>
      </c>
      <c r="E1143" s="162">
        <v>11050</v>
      </c>
      <c r="F1143" s="162">
        <v>5.5</v>
      </c>
      <c r="G1143" s="162">
        <v>1</v>
      </c>
      <c r="H1143" s="162">
        <v>0</v>
      </c>
      <c r="I1143" s="163">
        <v>1361</v>
      </c>
      <c r="J1143" s="169">
        <v>0</v>
      </c>
    </row>
    <row r="1144" spans="1:10" ht="20" x14ac:dyDescent="0.2">
      <c r="A1144" s="161">
        <v>1492</v>
      </c>
      <c r="B1144" s="162">
        <v>46</v>
      </c>
      <c r="C1144" s="162">
        <v>29</v>
      </c>
      <c r="D1144" s="162">
        <v>1</v>
      </c>
      <c r="E1144" s="162">
        <v>9610</v>
      </c>
      <c r="F1144" s="162">
        <v>5.0999999999999996</v>
      </c>
      <c r="G1144" s="162">
        <v>1</v>
      </c>
      <c r="H1144" s="162">
        <v>1</v>
      </c>
      <c r="I1144" s="163">
        <v>777</v>
      </c>
      <c r="J1144" s="169">
        <v>0</v>
      </c>
    </row>
    <row r="1145" spans="1:10" ht="20" x14ac:dyDescent="0.2">
      <c r="A1145" s="161">
        <v>1493</v>
      </c>
      <c r="B1145" s="162">
        <v>39</v>
      </c>
      <c r="C1145" s="162">
        <v>28</v>
      </c>
      <c r="D1145" s="162">
        <v>1</v>
      </c>
      <c r="E1145" s="162">
        <v>7240</v>
      </c>
      <c r="F1145" s="162">
        <v>7.2</v>
      </c>
      <c r="G1145" s="162">
        <v>1</v>
      </c>
      <c r="H1145" s="162">
        <v>1</v>
      </c>
      <c r="I1145" s="163">
        <v>225</v>
      </c>
      <c r="J1145" s="169">
        <v>0</v>
      </c>
    </row>
    <row r="1146" spans="1:10" ht="20" x14ac:dyDescent="0.2">
      <c r="A1146" s="161">
        <v>1494</v>
      </c>
      <c r="B1146" s="162">
        <v>45</v>
      </c>
      <c r="C1146" s="162">
        <v>16</v>
      </c>
      <c r="D1146" s="162">
        <v>1</v>
      </c>
      <c r="E1146" s="162">
        <v>6620</v>
      </c>
      <c r="F1146" s="162">
        <v>8.3000000000000007</v>
      </c>
      <c r="G1146" s="162">
        <v>1</v>
      </c>
      <c r="H1146" s="162">
        <v>0</v>
      </c>
      <c r="I1146" s="163">
        <v>830</v>
      </c>
      <c r="J1146" s="169">
        <v>0</v>
      </c>
    </row>
    <row r="1147" spans="1:10" ht="20" x14ac:dyDescent="0.2">
      <c r="A1147" s="161">
        <v>1496</v>
      </c>
      <c r="B1147" s="162">
        <v>25</v>
      </c>
      <c r="C1147" s="162">
        <v>13</v>
      </c>
      <c r="D1147" s="162">
        <v>1</v>
      </c>
      <c r="E1147" s="162">
        <v>4410</v>
      </c>
      <c r="F1147" s="162">
        <v>4</v>
      </c>
      <c r="G1147" s="162">
        <v>0</v>
      </c>
      <c r="H1147" s="162">
        <v>1</v>
      </c>
      <c r="I1147" s="163">
        <v>323</v>
      </c>
      <c r="J1147" s="169">
        <v>0</v>
      </c>
    </row>
    <row r="1148" spans="1:10" ht="20" x14ac:dyDescent="0.2">
      <c r="A1148" s="161">
        <v>1497</v>
      </c>
      <c r="B1148" s="162">
        <v>52</v>
      </c>
      <c r="C1148" s="162">
        <v>40</v>
      </c>
      <c r="D1148" s="162">
        <v>1</v>
      </c>
      <c r="E1148" s="162">
        <v>10830</v>
      </c>
      <c r="F1148" s="162">
        <v>2.2999999999999998</v>
      </c>
      <c r="G1148" s="162">
        <v>1</v>
      </c>
      <c r="H1148" s="162">
        <v>0</v>
      </c>
      <c r="I1148" s="163">
        <v>475</v>
      </c>
      <c r="J1148" s="169">
        <v>0</v>
      </c>
    </row>
    <row r="1149" spans="1:10" ht="20" x14ac:dyDescent="0.2">
      <c r="A1149" s="161">
        <v>1498</v>
      </c>
      <c r="B1149" s="162">
        <v>23</v>
      </c>
      <c r="C1149" s="162">
        <v>12</v>
      </c>
      <c r="D1149" s="162">
        <v>1</v>
      </c>
      <c r="E1149" s="162">
        <v>5120</v>
      </c>
      <c r="F1149" s="162">
        <v>7.7</v>
      </c>
      <c r="G1149" s="162">
        <v>0</v>
      </c>
      <c r="H1149" s="162">
        <v>0</v>
      </c>
      <c r="I1149" s="163">
        <v>483</v>
      </c>
      <c r="J1149" s="169">
        <v>0</v>
      </c>
    </row>
    <row r="1150" spans="1:10" ht="20" x14ac:dyDescent="0.2">
      <c r="A1150" s="161">
        <v>1499</v>
      </c>
      <c r="B1150" s="162">
        <v>42</v>
      </c>
      <c r="C1150" s="162">
        <v>27</v>
      </c>
      <c r="D1150" s="162">
        <v>1</v>
      </c>
      <c r="E1150" s="162">
        <v>8300</v>
      </c>
      <c r="F1150" s="162">
        <v>5.6</v>
      </c>
      <c r="G1150" s="162">
        <v>0</v>
      </c>
      <c r="H1150" s="162">
        <v>0</v>
      </c>
      <c r="I1150" s="163">
        <v>1999</v>
      </c>
      <c r="J1150" s="169">
        <v>0</v>
      </c>
    </row>
    <row r="1151" spans="1:10" ht="20" x14ac:dyDescent="0.2">
      <c r="A1151" s="161">
        <v>1500</v>
      </c>
      <c r="B1151" s="162">
        <v>44</v>
      </c>
      <c r="C1151" s="162">
        <v>23</v>
      </c>
      <c r="D1151" s="162">
        <v>1</v>
      </c>
      <c r="E1151" s="162">
        <v>7320</v>
      </c>
      <c r="F1151" s="162">
        <v>5</v>
      </c>
      <c r="G1151" s="162">
        <v>1</v>
      </c>
      <c r="H1151" s="162">
        <v>1</v>
      </c>
      <c r="I1151" s="163">
        <v>276</v>
      </c>
      <c r="J1151" s="169">
        <v>0</v>
      </c>
    </row>
    <row r="1152" spans="1:10" ht="20" x14ac:dyDescent="0.2">
      <c r="A1152" s="161">
        <v>1501</v>
      </c>
      <c r="B1152" s="162">
        <v>35</v>
      </c>
      <c r="C1152" s="162">
        <v>21</v>
      </c>
      <c r="D1152" s="162">
        <v>1</v>
      </c>
      <c r="E1152" s="162">
        <v>7280</v>
      </c>
      <c r="F1152" s="162">
        <v>2.4</v>
      </c>
      <c r="G1152" s="162">
        <v>1</v>
      </c>
      <c r="H1152" s="162">
        <v>0</v>
      </c>
      <c r="I1152" s="163">
        <v>813</v>
      </c>
      <c r="J1152" s="169">
        <v>0</v>
      </c>
    </row>
    <row r="1153" spans="1:10" ht="20" x14ac:dyDescent="0.2">
      <c r="A1153" s="161">
        <v>1502</v>
      </c>
      <c r="B1153" s="162">
        <v>32</v>
      </c>
      <c r="C1153" s="162">
        <v>20</v>
      </c>
      <c r="D1153" s="162">
        <v>1</v>
      </c>
      <c r="E1153" s="162">
        <v>5050</v>
      </c>
      <c r="F1153" s="162">
        <v>5.0999999999999996</v>
      </c>
      <c r="G1153" s="162">
        <v>1</v>
      </c>
      <c r="H1153" s="162">
        <v>0</v>
      </c>
      <c r="I1153" s="163">
        <v>968</v>
      </c>
      <c r="J1153" s="169">
        <v>0</v>
      </c>
    </row>
    <row r="1154" spans="1:10" ht="20" x14ac:dyDescent="0.2">
      <c r="A1154" s="161">
        <v>1504</v>
      </c>
      <c r="B1154" s="162">
        <v>51</v>
      </c>
      <c r="C1154" s="162">
        <v>23</v>
      </c>
      <c r="D1154" s="162">
        <v>1</v>
      </c>
      <c r="E1154" s="162">
        <v>6680</v>
      </c>
      <c r="F1154" s="162">
        <v>7.2</v>
      </c>
      <c r="G1154" s="162">
        <v>1</v>
      </c>
      <c r="H1154" s="162">
        <v>0</v>
      </c>
      <c r="I1154" s="163">
        <v>616</v>
      </c>
      <c r="J1154" s="169">
        <v>0</v>
      </c>
    </row>
    <row r="1155" spans="1:10" ht="20" x14ac:dyDescent="0.2">
      <c r="A1155" s="161">
        <v>1505</v>
      </c>
      <c r="B1155" s="162">
        <v>23</v>
      </c>
      <c r="C1155" s="162">
        <v>14</v>
      </c>
      <c r="D1155" s="162">
        <v>1</v>
      </c>
      <c r="E1155" s="162">
        <v>4520</v>
      </c>
      <c r="F1155" s="162">
        <v>1.4</v>
      </c>
      <c r="G1155" s="162">
        <v>1</v>
      </c>
      <c r="H1155" s="162">
        <v>1</v>
      </c>
      <c r="I1155" s="163">
        <v>210</v>
      </c>
      <c r="J1155" s="169">
        <v>0</v>
      </c>
    </row>
    <row r="1156" spans="1:10" ht="20" x14ac:dyDescent="0.2">
      <c r="A1156" s="161">
        <v>1506</v>
      </c>
      <c r="B1156" s="162">
        <v>42</v>
      </c>
      <c r="C1156" s="162">
        <v>26</v>
      </c>
      <c r="D1156" s="162">
        <v>2</v>
      </c>
      <c r="E1156" s="162">
        <v>15070</v>
      </c>
      <c r="F1156" s="162">
        <v>7.1</v>
      </c>
      <c r="G1156" s="162">
        <v>0</v>
      </c>
      <c r="H1156" s="162">
        <v>0</v>
      </c>
      <c r="I1156" s="163">
        <v>1127</v>
      </c>
      <c r="J1156" s="169">
        <v>0</v>
      </c>
    </row>
    <row r="1157" spans="1:10" ht="20" x14ac:dyDescent="0.2">
      <c r="A1157" s="161">
        <v>1507</v>
      </c>
      <c r="B1157" s="162">
        <v>52</v>
      </c>
      <c r="C1157" s="162">
        <v>39</v>
      </c>
      <c r="D1157" s="162">
        <v>1</v>
      </c>
      <c r="E1157" s="162">
        <v>10640</v>
      </c>
      <c r="F1157" s="162">
        <v>3.5</v>
      </c>
      <c r="G1157" s="162">
        <v>1</v>
      </c>
      <c r="H1157" s="162">
        <v>0</v>
      </c>
      <c r="I1157" s="163">
        <v>425</v>
      </c>
      <c r="J1157" s="169">
        <v>0</v>
      </c>
    </row>
    <row r="1158" spans="1:10" ht="20" x14ac:dyDescent="0.2">
      <c r="A1158" s="161">
        <v>1508</v>
      </c>
      <c r="B1158" s="162">
        <v>50</v>
      </c>
      <c r="C1158" s="162">
        <v>41</v>
      </c>
      <c r="D1158" s="162">
        <v>1</v>
      </c>
      <c r="E1158" s="162">
        <v>21470</v>
      </c>
      <c r="F1158" s="162">
        <v>3</v>
      </c>
      <c r="G1158" s="162">
        <v>1</v>
      </c>
      <c r="H1158" s="162">
        <v>1</v>
      </c>
      <c r="I1158" s="163">
        <v>32</v>
      </c>
      <c r="J1158" s="169">
        <v>0</v>
      </c>
    </row>
    <row r="1159" spans="1:10" ht="20" x14ac:dyDescent="0.2">
      <c r="A1159" s="161">
        <v>1509</v>
      </c>
      <c r="B1159" s="162">
        <v>36</v>
      </c>
      <c r="C1159" s="162">
        <v>17</v>
      </c>
      <c r="D1159" s="162">
        <v>2</v>
      </c>
      <c r="E1159" s="162">
        <v>7050</v>
      </c>
      <c r="F1159" s="162">
        <v>7.6</v>
      </c>
      <c r="G1159" s="162">
        <v>1</v>
      </c>
      <c r="H1159" s="162">
        <v>1</v>
      </c>
      <c r="I1159" s="163">
        <v>121</v>
      </c>
      <c r="J1159" s="169">
        <v>0</v>
      </c>
    </row>
    <row r="1160" spans="1:10" ht="20" x14ac:dyDescent="0.2">
      <c r="A1160" s="161">
        <v>1511</v>
      </c>
      <c r="B1160" s="162">
        <v>25</v>
      </c>
      <c r="C1160" s="162">
        <v>16</v>
      </c>
      <c r="D1160" s="162">
        <v>1</v>
      </c>
      <c r="E1160" s="162">
        <v>5510</v>
      </c>
      <c r="F1160" s="162">
        <v>3</v>
      </c>
      <c r="G1160" s="162">
        <v>0</v>
      </c>
      <c r="H1160" s="162">
        <v>1</v>
      </c>
      <c r="I1160" s="163">
        <v>765</v>
      </c>
      <c r="J1160" s="169">
        <v>0</v>
      </c>
    </row>
    <row r="1161" spans="1:10" ht="20" x14ac:dyDescent="0.2">
      <c r="A1161" s="161">
        <v>1513</v>
      </c>
      <c r="B1161" s="162">
        <v>53</v>
      </c>
      <c r="C1161" s="162">
        <v>23</v>
      </c>
      <c r="D1161" s="162">
        <v>2</v>
      </c>
      <c r="E1161" s="162">
        <v>6690</v>
      </c>
      <c r="F1161" s="162">
        <v>6.8</v>
      </c>
      <c r="G1161" s="162">
        <v>0</v>
      </c>
      <c r="H1161" s="162">
        <v>1</v>
      </c>
      <c r="I1161" s="163">
        <v>308</v>
      </c>
      <c r="J1161" s="169">
        <v>0</v>
      </c>
    </row>
    <row r="1162" spans="1:10" ht="20" x14ac:dyDescent="0.2">
      <c r="A1162" s="161">
        <v>1515</v>
      </c>
      <c r="B1162" s="162">
        <v>35</v>
      </c>
      <c r="C1162" s="162">
        <v>22</v>
      </c>
      <c r="D1162" s="162">
        <v>1</v>
      </c>
      <c r="E1162" s="162">
        <v>7290</v>
      </c>
      <c r="F1162" s="162">
        <v>1</v>
      </c>
      <c r="G1162" s="162">
        <v>0</v>
      </c>
      <c r="H1162" s="162">
        <v>0</v>
      </c>
      <c r="I1162" s="163">
        <v>860</v>
      </c>
      <c r="J1162" s="169">
        <v>0</v>
      </c>
    </row>
    <row r="1163" spans="1:10" ht="20" x14ac:dyDescent="0.2">
      <c r="A1163" s="161">
        <v>1516</v>
      </c>
      <c r="B1163" s="162">
        <v>35</v>
      </c>
      <c r="C1163" s="162">
        <v>22</v>
      </c>
      <c r="D1163" s="162">
        <v>1</v>
      </c>
      <c r="E1163" s="162">
        <v>5240</v>
      </c>
      <c r="F1163" s="162">
        <v>8.1999999999999993</v>
      </c>
      <c r="G1163" s="162">
        <v>0</v>
      </c>
      <c r="H1163" s="162">
        <v>0</v>
      </c>
      <c r="I1163" s="163">
        <v>358</v>
      </c>
      <c r="J1163" s="169">
        <v>0</v>
      </c>
    </row>
    <row r="1164" spans="1:10" ht="20" x14ac:dyDescent="0.2">
      <c r="A1164" s="161">
        <v>1517</v>
      </c>
      <c r="B1164" s="162">
        <v>26</v>
      </c>
      <c r="C1164" s="162">
        <v>14</v>
      </c>
      <c r="D1164" s="162">
        <v>2</v>
      </c>
      <c r="E1164" s="162">
        <v>5270</v>
      </c>
      <c r="F1164" s="162">
        <v>5.9</v>
      </c>
      <c r="G1164" s="162">
        <v>0</v>
      </c>
      <c r="H1164" s="162">
        <v>1</v>
      </c>
      <c r="I1164" s="163">
        <v>155</v>
      </c>
      <c r="J1164" s="169">
        <v>0</v>
      </c>
    </row>
    <row r="1165" spans="1:10" ht="20" x14ac:dyDescent="0.2">
      <c r="A1165" s="161">
        <v>1518</v>
      </c>
      <c r="B1165" s="162">
        <v>33</v>
      </c>
      <c r="C1165" s="162">
        <v>21</v>
      </c>
      <c r="D1165" s="162">
        <v>2</v>
      </c>
      <c r="E1165" s="162">
        <v>5480</v>
      </c>
      <c r="F1165" s="162">
        <v>5.7</v>
      </c>
      <c r="G1165" s="162">
        <v>1</v>
      </c>
      <c r="H1165" s="162">
        <v>1</v>
      </c>
      <c r="I1165" s="163">
        <v>515</v>
      </c>
      <c r="J1165" s="169">
        <v>0</v>
      </c>
    </row>
    <row r="1166" spans="1:10" ht="20" x14ac:dyDescent="0.2">
      <c r="A1166" s="161">
        <v>1520</v>
      </c>
      <c r="B1166" s="162">
        <v>38</v>
      </c>
      <c r="C1166" s="162">
        <v>17</v>
      </c>
      <c r="D1166" s="162">
        <v>1</v>
      </c>
      <c r="E1166" s="162">
        <v>5460</v>
      </c>
      <c r="F1166" s="162">
        <v>3.2</v>
      </c>
      <c r="G1166" s="162">
        <v>1</v>
      </c>
      <c r="H1166" s="162">
        <v>0</v>
      </c>
      <c r="I1166" s="163">
        <v>380</v>
      </c>
      <c r="J1166" s="169">
        <v>0</v>
      </c>
    </row>
    <row r="1167" spans="1:10" ht="20" x14ac:dyDescent="0.2">
      <c r="A1167" s="161">
        <v>1521</v>
      </c>
      <c r="B1167" s="162">
        <v>39</v>
      </c>
      <c r="C1167" s="162">
        <v>19</v>
      </c>
      <c r="D1167" s="162">
        <v>1</v>
      </c>
      <c r="E1167" s="162">
        <v>7990.0000000000009</v>
      </c>
      <c r="F1167" s="162">
        <v>2.5</v>
      </c>
      <c r="G1167" s="162">
        <v>1</v>
      </c>
      <c r="H1167" s="162">
        <v>1</v>
      </c>
      <c r="I1167" s="163">
        <v>962</v>
      </c>
      <c r="J1167" s="169">
        <v>0</v>
      </c>
    </row>
    <row r="1168" spans="1:10" ht="20" x14ac:dyDescent="0.2">
      <c r="A1168" s="161">
        <v>1522</v>
      </c>
      <c r="B1168" s="162">
        <v>33</v>
      </c>
      <c r="C1168" s="162">
        <v>26</v>
      </c>
      <c r="D1168" s="162">
        <v>1</v>
      </c>
      <c r="E1168" s="162">
        <v>5970</v>
      </c>
      <c r="F1168" s="162">
        <v>3.1</v>
      </c>
      <c r="G1168" s="162">
        <v>1</v>
      </c>
      <c r="H1168" s="162">
        <v>1</v>
      </c>
      <c r="I1168" s="163">
        <v>625</v>
      </c>
      <c r="J1168" s="169">
        <v>0</v>
      </c>
    </row>
    <row r="1169" spans="1:10" ht="20" x14ac:dyDescent="0.2">
      <c r="A1169" s="161">
        <v>1525</v>
      </c>
      <c r="B1169" s="162">
        <v>52</v>
      </c>
      <c r="C1169" s="162">
        <v>26</v>
      </c>
      <c r="D1169" s="162">
        <v>2</v>
      </c>
      <c r="E1169" s="162">
        <v>12040</v>
      </c>
      <c r="F1169" s="162">
        <v>1.3</v>
      </c>
      <c r="G1169" s="162">
        <v>0</v>
      </c>
      <c r="H1169" s="162">
        <v>1</v>
      </c>
      <c r="I1169" s="163">
        <v>2427</v>
      </c>
      <c r="J1169" s="169">
        <v>0</v>
      </c>
    </row>
    <row r="1170" spans="1:10" ht="20" x14ac:dyDescent="0.2">
      <c r="A1170" s="161">
        <v>1526</v>
      </c>
      <c r="B1170" s="162">
        <v>34</v>
      </c>
      <c r="C1170" s="162">
        <v>15</v>
      </c>
      <c r="D1170" s="162">
        <v>1</v>
      </c>
      <c r="E1170" s="162">
        <v>4680</v>
      </c>
      <c r="F1170" s="162">
        <v>4.7</v>
      </c>
      <c r="G1170" s="162">
        <v>0</v>
      </c>
      <c r="H1170" s="162">
        <v>0</v>
      </c>
      <c r="I1170" s="163">
        <v>363</v>
      </c>
      <c r="J1170" s="169">
        <v>0</v>
      </c>
    </row>
    <row r="1171" spans="1:10" ht="20" x14ac:dyDescent="0.2">
      <c r="A1171" s="161">
        <v>1527</v>
      </c>
      <c r="B1171" s="162">
        <v>39</v>
      </c>
      <c r="C1171" s="162">
        <v>32</v>
      </c>
      <c r="D1171" s="162">
        <v>1</v>
      </c>
      <c r="E1171" s="162">
        <v>11720</v>
      </c>
      <c r="F1171" s="162">
        <v>8.1</v>
      </c>
      <c r="G1171" s="162">
        <v>1</v>
      </c>
      <c r="H1171" s="162">
        <v>1</v>
      </c>
      <c r="I1171" s="163">
        <v>2567</v>
      </c>
      <c r="J1171" s="169">
        <v>0</v>
      </c>
    </row>
    <row r="1172" spans="1:10" ht="20" x14ac:dyDescent="0.2">
      <c r="A1172" s="161">
        <v>1529</v>
      </c>
      <c r="B1172" s="162">
        <v>39</v>
      </c>
      <c r="C1172" s="162">
        <v>24</v>
      </c>
      <c r="D1172" s="162">
        <v>1</v>
      </c>
      <c r="E1172" s="162">
        <v>7240</v>
      </c>
      <c r="F1172" s="162">
        <v>4.7</v>
      </c>
      <c r="G1172" s="162">
        <v>1</v>
      </c>
      <c r="H1172" s="162">
        <v>0</v>
      </c>
      <c r="I1172" s="163">
        <v>2186</v>
      </c>
      <c r="J1172" s="169">
        <v>0</v>
      </c>
    </row>
    <row r="1173" spans="1:10" ht="20" x14ac:dyDescent="0.2">
      <c r="A1173" s="161">
        <v>1530</v>
      </c>
      <c r="B1173" s="162">
        <v>35</v>
      </c>
      <c r="C1173" s="162">
        <v>19</v>
      </c>
      <c r="D1173" s="162">
        <v>1</v>
      </c>
      <c r="E1173" s="162">
        <v>5180</v>
      </c>
      <c r="F1173" s="162">
        <v>4.2</v>
      </c>
      <c r="G1173" s="162">
        <v>1</v>
      </c>
      <c r="H1173" s="162">
        <v>1</v>
      </c>
      <c r="I1173" s="163">
        <v>714</v>
      </c>
      <c r="J1173" s="169">
        <v>0</v>
      </c>
    </row>
    <row r="1174" spans="1:10" ht="20" x14ac:dyDescent="0.2">
      <c r="A1174" s="161">
        <v>1531</v>
      </c>
      <c r="B1174" s="162">
        <v>48</v>
      </c>
      <c r="C1174" s="162">
        <v>23</v>
      </c>
      <c r="D1174" s="162">
        <v>1</v>
      </c>
      <c r="E1174" s="162">
        <v>7650</v>
      </c>
      <c r="F1174" s="162">
        <v>3.5</v>
      </c>
      <c r="G1174" s="162">
        <v>1</v>
      </c>
      <c r="H1174" s="162">
        <v>1</v>
      </c>
      <c r="I1174" s="163">
        <v>766</v>
      </c>
      <c r="J1174" s="169">
        <v>0</v>
      </c>
    </row>
    <row r="1175" spans="1:10" ht="20" x14ac:dyDescent="0.2">
      <c r="A1175" s="161">
        <v>1533</v>
      </c>
      <c r="B1175" s="162">
        <v>53</v>
      </c>
      <c r="C1175" s="162">
        <v>39</v>
      </c>
      <c r="D1175" s="162">
        <v>1</v>
      </c>
      <c r="E1175" s="162">
        <v>13780.000000000002</v>
      </c>
      <c r="F1175" s="162">
        <v>2.1</v>
      </c>
      <c r="G1175" s="162">
        <v>1</v>
      </c>
      <c r="H1175" s="162">
        <v>0</v>
      </c>
      <c r="I1175" s="163">
        <v>504</v>
      </c>
      <c r="J1175" s="169">
        <v>0</v>
      </c>
    </row>
    <row r="1176" spans="1:10" ht="20" x14ac:dyDescent="0.2">
      <c r="A1176" s="161">
        <v>1535</v>
      </c>
      <c r="B1176" s="162">
        <v>42</v>
      </c>
      <c r="C1176" s="162">
        <v>18</v>
      </c>
      <c r="D1176" s="162">
        <v>2</v>
      </c>
      <c r="E1176" s="162">
        <v>5660</v>
      </c>
      <c r="F1176" s="162">
        <v>3.1</v>
      </c>
      <c r="G1176" s="162">
        <v>0</v>
      </c>
      <c r="H1176" s="162">
        <v>1</v>
      </c>
      <c r="I1176" s="163">
        <v>672</v>
      </c>
      <c r="J1176" s="169">
        <v>0</v>
      </c>
    </row>
    <row r="1177" spans="1:10" ht="20" x14ac:dyDescent="0.2">
      <c r="A1177" s="161">
        <v>1536</v>
      </c>
      <c r="B1177" s="162">
        <v>26</v>
      </c>
      <c r="C1177" s="162">
        <v>13</v>
      </c>
      <c r="D1177" s="162">
        <v>2</v>
      </c>
      <c r="E1177" s="162">
        <v>5100</v>
      </c>
      <c r="F1177" s="162">
        <v>2.5</v>
      </c>
      <c r="G1177" s="162">
        <v>0</v>
      </c>
      <c r="H1177" s="162">
        <v>1</v>
      </c>
      <c r="I1177" s="163">
        <v>792</v>
      </c>
      <c r="J1177" s="169">
        <v>0</v>
      </c>
    </row>
    <row r="1178" spans="1:10" ht="20" x14ac:dyDescent="0.2">
      <c r="A1178" s="161">
        <v>1537</v>
      </c>
      <c r="B1178" s="162">
        <v>36</v>
      </c>
      <c r="C1178" s="162">
        <v>21</v>
      </c>
      <c r="D1178" s="162">
        <v>4</v>
      </c>
      <c r="E1178" s="162">
        <v>9190</v>
      </c>
      <c r="F1178" s="162">
        <v>5.3</v>
      </c>
      <c r="G1178" s="162">
        <v>1</v>
      </c>
      <c r="H1178" s="162">
        <v>0</v>
      </c>
      <c r="I1178" s="163">
        <v>482</v>
      </c>
      <c r="J1178" s="169">
        <v>0</v>
      </c>
    </row>
    <row r="1179" spans="1:10" ht="20" x14ac:dyDescent="0.2">
      <c r="A1179" s="161">
        <v>1539</v>
      </c>
      <c r="B1179" s="162">
        <v>39</v>
      </c>
      <c r="C1179" s="162">
        <v>12</v>
      </c>
      <c r="D1179" s="162">
        <v>3</v>
      </c>
      <c r="E1179" s="162">
        <v>6300</v>
      </c>
      <c r="F1179" s="162">
        <v>8.4</v>
      </c>
      <c r="G1179" s="162">
        <v>1</v>
      </c>
      <c r="H1179" s="162">
        <v>1</v>
      </c>
      <c r="I1179" s="163">
        <v>509</v>
      </c>
      <c r="J1179" s="169">
        <v>0</v>
      </c>
    </row>
    <row r="1180" spans="1:10" ht="20" x14ac:dyDescent="0.2">
      <c r="A1180" s="161">
        <v>1543</v>
      </c>
      <c r="B1180" s="162">
        <v>40</v>
      </c>
      <c r="C1180" s="162">
        <v>20</v>
      </c>
      <c r="D1180" s="162">
        <v>3</v>
      </c>
      <c r="E1180" s="162">
        <v>16240</v>
      </c>
      <c r="F1180" s="162">
        <v>5.4</v>
      </c>
      <c r="G1180" s="162">
        <v>1</v>
      </c>
      <c r="H1180" s="162">
        <v>0</v>
      </c>
      <c r="I1180" s="163">
        <v>1002</v>
      </c>
      <c r="J1180" s="169">
        <v>0</v>
      </c>
    </row>
    <row r="1181" spans="1:10" ht="20" x14ac:dyDescent="0.2">
      <c r="A1181" s="161">
        <v>1544</v>
      </c>
      <c r="B1181" s="162">
        <v>32</v>
      </c>
      <c r="C1181" s="162">
        <v>21</v>
      </c>
      <c r="D1181" s="162">
        <v>2</v>
      </c>
      <c r="E1181" s="162">
        <v>5590</v>
      </c>
      <c r="F1181" s="162">
        <v>6.8</v>
      </c>
      <c r="G1181" s="162">
        <v>1</v>
      </c>
      <c r="H1181" s="162">
        <v>1</v>
      </c>
      <c r="I1181" s="163">
        <v>262</v>
      </c>
      <c r="J1181" s="169">
        <v>0</v>
      </c>
    </row>
    <row r="1182" spans="1:10" ht="20" x14ac:dyDescent="0.2">
      <c r="A1182" s="161">
        <v>1545</v>
      </c>
      <c r="B1182" s="162">
        <v>44</v>
      </c>
      <c r="C1182" s="162">
        <v>26</v>
      </c>
      <c r="D1182" s="162">
        <v>4</v>
      </c>
      <c r="E1182" s="162">
        <v>7420</v>
      </c>
      <c r="F1182" s="162">
        <v>1.5</v>
      </c>
      <c r="G1182" s="162">
        <v>1</v>
      </c>
      <c r="H1182" s="162">
        <v>0</v>
      </c>
      <c r="I1182" s="163">
        <v>126</v>
      </c>
      <c r="J1182" s="169">
        <v>0</v>
      </c>
    </row>
    <row r="1183" spans="1:10" ht="20" x14ac:dyDescent="0.2">
      <c r="A1183" s="161">
        <v>1546</v>
      </c>
      <c r="B1183" s="162">
        <v>55</v>
      </c>
      <c r="C1183" s="162">
        <v>38</v>
      </c>
      <c r="D1183" s="162">
        <v>1</v>
      </c>
      <c r="E1183" s="162">
        <v>26410.000000000004</v>
      </c>
      <c r="F1183" s="162">
        <v>2.8</v>
      </c>
      <c r="G1183" s="162">
        <v>0</v>
      </c>
      <c r="H1183" s="162">
        <v>0</v>
      </c>
      <c r="I1183" s="163">
        <v>2023</v>
      </c>
      <c r="J1183" s="169">
        <v>0</v>
      </c>
    </row>
    <row r="1184" spans="1:10" ht="20" x14ac:dyDescent="0.2">
      <c r="A1184" s="161">
        <v>1547</v>
      </c>
      <c r="B1184" s="162">
        <v>51</v>
      </c>
      <c r="C1184" s="162">
        <v>23</v>
      </c>
      <c r="D1184" s="162">
        <v>1</v>
      </c>
      <c r="E1184" s="162">
        <v>7530</v>
      </c>
      <c r="F1184" s="162">
        <v>5.5</v>
      </c>
      <c r="G1184" s="162">
        <v>1</v>
      </c>
      <c r="H1184" s="162">
        <v>0</v>
      </c>
      <c r="I1184" s="163">
        <v>286</v>
      </c>
      <c r="J1184" s="169">
        <v>0</v>
      </c>
    </row>
    <row r="1185" spans="1:10" ht="20" x14ac:dyDescent="0.2">
      <c r="A1185" s="161">
        <v>1549</v>
      </c>
      <c r="B1185" s="162">
        <v>39</v>
      </c>
      <c r="C1185" s="162">
        <v>14</v>
      </c>
      <c r="D1185" s="162">
        <v>2</v>
      </c>
      <c r="E1185" s="162">
        <v>7490</v>
      </c>
      <c r="F1185" s="162">
        <v>2.9</v>
      </c>
      <c r="G1185" s="162">
        <v>1</v>
      </c>
      <c r="H1185" s="162">
        <v>1</v>
      </c>
      <c r="I1185" s="163">
        <v>373</v>
      </c>
      <c r="J1185" s="169">
        <v>0</v>
      </c>
    </row>
    <row r="1186" spans="1:10" ht="20" x14ac:dyDescent="0.2">
      <c r="A1186" s="161">
        <v>1551</v>
      </c>
      <c r="B1186" s="162">
        <v>48</v>
      </c>
      <c r="C1186" s="162">
        <v>29</v>
      </c>
      <c r="D1186" s="162">
        <v>2</v>
      </c>
      <c r="E1186" s="162">
        <v>14120</v>
      </c>
      <c r="F1186" s="162">
        <v>6</v>
      </c>
      <c r="G1186" s="162">
        <v>0</v>
      </c>
      <c r="H1186" s="162">
        <v>0</v>
      </c>
      <c r="I1186" s="163">
        <v>1863</v>
      </c>
      <c r="J1186" s="169">
        <v>0</v>
      </c>
    </row>
    <row r="1187" spans="1:10" ht="20" x14ac:dyDescent="0.2">
      <c r="A1187" s="161">
        <v>1552</v>
      </c>
      <c r="B1187" s="162">
        <v>41</v>
      </c>
      <c r="C1187" s="162">
        <v>33</v>
      </c>
      <c r="D1187" s="162">
        <v>1</v>
      </c>
      <c r="E1187" s="162">
        <v>9380</v>
      </c>
      <c r="F1187" s="162">
        <v>5.2</v>
      </c>
      <c r="G1187" s="162">
        <v>1</v>
      </c>
      <c r="H1187" s="162">
        <v>1</v>
      </c>
      <c r="I1187" s="163">
        <v>501</v>
      </c>
      <c r="J1187" s="169">
        <v>0</v>
      </c>
    </row>
    <row r="1188" spans="1:10" ht="20" x14ac:dyDescent="0.2">
      <c r="A1188" s="161">
        <v>1553</v>
      </c>
      <c r="B1188" s="162">
        <v>40</v>
      </c>
      <c r="C1188" s="162">
        <v>22</v>
      </c>
      <c r="D1188" s="162">
        <v>3</v>
      </c>
      <c r="E1188" s="162">
        <v>9680</v>
      </c>
      <c r="F1188" s="162">
        <v>5.0999999999999996</v>
      </c>
      <c r="G1188" s="162">
        <v>1</v>
      </c>
      <c r="H1188" s="162">
        <v>0</v>
      </c>
      <c r="I1188" s="163">
        <v>722</v>
      </c>
      <c r="J1188" s="169">
        <v>0</v>
      </c>
    </row>
    <row r="1189" spans="1:10" ht="20" x14ac:dyDescent="0.2">
      <c r="A1189" s="161">
        <v>1555</v>
      </c>
      <c r="B1189" s="162">
        <v>31</v>
      </c>
      <c r="C1189" s="162">
        <v>16</v>
      </c>
      <c r="D1189" s="162">
        <v>1</v>
      </c>
      <c r="E1189" s="162">
        <v>5060</v>
      </c>
      <c r="F1189" s="162">
        <v>6</v>
      </c>
      <c r="G1189" s="162">
        <v>1</v>
      </c>
      <c r="H1189" s="162">
        <v>1</v>
      </c>
      <c r="I1189" s="163">
        <v>154</v>
      </c>
      <c r="J1189" s="169">
        <v>0</v>
      </c>
    </row>
    <row r="1190" spans="1:10" ht="20" x14ac:dyDescent="0.2">
      <c r="A1190" s="161">
        <v>1556</v>
      </c>
      <c r="B1190" s="162">
        <v>32</v>
      </c>
      <c r="C1190" s="162">
        <v>19</v>
      </c>
      <c r="D1190" s="162">
        <v>3</v>
      </c>
      <c r="E1190" s="162">
        <v>6540</v>
      </c>
      <c r="F1190" s="162">
        <v>4.5999999999999996</v>
      </c>
      <c r="G1190" s="162">
        <v>1</v>
      </c>
      <c r="H1190" s="162">
        <v>1</v>
      </c>
      <c r="I1190" s="163">
        <v>487</v>
      </c>
      <c r="J1190" s="169">
        <v>0</v>
      </c>
    </row>
    <row r="1191" spans="1:10" ht="20" x14ac:dyDescent="0.2">
      <c r="A1191" s="161">
        <v>1557</v>
      </c>
      <c r="B1191" s="162">
        <v>48</v>
      </c>
      <c r="C1191" s="162">
        <v>23</v>
      </c>
      <c r="D1191" s="162">
        <v>2</v>
      </c>
      <c r="E1191" s="162">
        <v>10610</v>
      </c>
      <c r="F1191" s="162">
        <v>6.8</v>
      </c>
      <c r="G1191" s="162">
        <v>1</v>
      </c>
      <c r="H1191" s="162">
        <v>1</v>
      </c>
      <c r="I1191" s="163">
        <v>206</v>
      </c>
      <c r="J1191" s="169">
        <v>0</v>
      </c>
    </row>
    <row r="1192" spans="1:10" ht="20" x14ac:dyDescent="0.2">
      <c r="A1192" s="161">
        <v>1558</v>
      </c>
      <c r="B1192" s="162">
        <v>51</v>
      </c>
      <c r="C1192" s="162">
        <v>29</v>
      </c>
      <c r="D1192" s="162">
        <v>1</v>
      </c>
      <c r="E1192" s="162">
        <v>9070</v>
      </c>
      <c r="F1192" s="162">
        <v>1.6</v>
      </c>
      <c r="G1192" s="162">
        <v>1</v>
      </c>
      <c r="H1192" s="162">
        <v>1</v>
      </c>
      <c r="I1192" s="163">
        <v>718</v>
      </c>
      <c r="J1192" s="169">
        <v>0</v>
      </c>
    </row>
    <row r="1193" spans="1:10" ht="20" x14ac:dyDescent="0.2">
      <c r="A1193" s="161">
        <v>1559</v>
      </c>
      <c r="B1193" s="162">
        <v>44</v>
      </c>
      <c r="C1193" s="162">
        <v>23</v>
      </c>
      <c r="D1193" s="162">
        <v>1</v>
      </c>
      <c r="E1193" s="162">
        <v>5990</v>
      </c>
      <c r="F1193" s="162">
        <v>7.6</v>
      </c>
      <c r="G1193" s="162">
        <v>1</v>
      </c>
      <c r="H1193" s="162">
        <v>0</v>
      </c>
      <c r="I1193" s="163">
        <v>446</v>
      </c>
      <c r="J1193" s="169">
        <v>0</v>
      </c>
    </row>
    <row r="1194" spans="1:10" ht="20" x14ac:dyDescent="0.2">
      <c r="A1194" s="161">
        <v>1560</v>
      </c>
      <c r="B1194" s="162">
        <v>38</v>
      </c>
      <c r="C1194" s="162">
        <v>20</v>
      </c>
      <c r="D1194" s="162">
        <v>2</v>
      </c>
      <c r="E1194" s="162">
        <v>6830</v>
      </c>
      <c r="F1194" s="162">
        <v>5.9</v>
      </c>
      <c r="G1194" s="162">
        <v>1</v>
      </c>
      <c r="H1194" s="162">
        <v>0</v>
      </c>
      <c r="I1194" s="163">
        <v>631</v>
      </c>
      <c r="J1194" s="169">
        <v>0</v>
      </c>
    </row>
    <row r="1195" spans="1:10" ht="20" x14ac:dyDescent="0.2">
      <c r="A1195" s="161">
        <v>1561</v>
      </c>
      <c r="B1195" s="162">
        <v>47</v>
      </c>
      <c r="C1195" s="162">
        <v>18</v>
      </c>
      <c r="D1195" s="162">
        <v>3</v>
      </c>
      <c r="E1195" s="162">
        <v>6130</v>
      </c>
      <c r="F1195" s="162">
        <v>10.7</v>
      </c>
      <c r="G1195" s="162">
        <v>0</v>
      </c>
      <c r="H1195" s="162">
        <v>1</v>
      </c>
      <c r="I1195" s="163">
        <v>435</v>
      </c>
      <c r="J1195" s="169">
        <v>0</v>
      </c>
    </row>
    <row r="1196" spans="1:10" ht="20" x14ac:dyDescent="0.2">
      <c r="A1196" s="161">
        <v>1562</v>
      </c>
      <c r="B1196" s="162">
        <v>29</v>
      </c>
      <c r="C1196" s="162">
        <v>13</v>
      </c>
      <c r="D1196" s="162">
        <v>2</v>
      </c>
      <c r="E1196" s="162">
        <v>5930</v>
      </c>
      <c r="F1196" s="162">
        <v>4.5999999999999996</v>
      </c>
      <c r="G1196" s="162">
        <v>1</v>
      </c>
      <c r="H1196" s="162">
        <v>0</v>
      </c>
      <c r="I1196" s="163">
        <v>636</v>
      </c>
      <c r="J1196" s="169">
        <v>0</v>
      </c>
    </row>
    <row r="1197" spans="1:10" ht="20" x14ac:dyDescent="0.2">
      <c r="A1197" s="161">
        <v>1563</v>
      </c>
      <c r="B1197" s="162">
        <v>44</v>
      </c>
      <c r="C1197" s="162">
        <v>24</v>
      </c>
      <c r="D1197" s="162">
        <v>2</v>
      </c>
      <c r="E1197" s="162">
        <v>8160</v>
      </c>
      <c r="F1197" s="162">
        <v>8.4</v>
      </c>
      <c r="G1197" s="162">
        <v>0</v>
      </c>
      <c r="H1197" s="162">
        <v>0</v>
      </c>
      <c r="I1197" s="163">
        <v>1020</v>
      </c>
      <c r="J1197" s="169">
        <v>0</v>
      </c>
    </row>
    <row r="1198" spans="1:10" ht="20" x14ac:dyDescent="0.2">
      <c r="A1198" s="161">
        <v>1564</v>
      </c>
      <c r="B1198" s="162">
        <v>37</v>
      </c>
      <c r="C1198" s="162">
        <v>18</v>
      </c>
      <c r="D1198" s="162">
        <v>1</v>
      </c>
      <c r="E1198" s="162">
        <v>5800</v>
      </c>
      <c r="F1198" s="162">
        <v>7.6</v>
      </c>
      <c r="G1198" s="162">
        <v>0</v>
      </c>
      <c r="H1198" s="162">
        <v>0</v>
      </c>
      <c r="I1198" s="163">
        <v>1153</v>
      </c>
      <c r="J1198" s="169">
        <v>0</v>
      </c>
    </row>
    <row r="1199" spans="1:10" ht="20" x14ac:dyDescent="0.2">
      <c r="A1199" s="161">
        <v>1565</v>
      </c>
      <c r="B1199" s="162">
        <v>30</v>
      </c>
      <c r="C1199" s="162">
        <v>16</v>
      </c>
      <c r="D1199" s="162">
        <v>1</v>
      </c>
      <c r="E1199" s="162">
        <v>5360</v>
      </c>
      <c r="F1199" s="162">
        <v>7.9</v>
      </c>
      <c r="G1199" s="162">
        <v>1</v>
      </c>
      <c r="H1199" s="162">
        <v>0</v>
      </c>
      <c r="I1199" s="163">
        <v>939</v>
      </c>
      <c r="J1199" s="169">
        <v>0</v>
      </c>
    </row>
    <row r="1200" spans="1:10" ht="20" x14ac:dyDescent="0.2">
      <c r="A1200" s="161">
        <v>1566</v>
      </c>
      <c r="B1200" s="162">
        <v>32</v>
      </c>
      <c r="C1200" s="162">
        <v>13</v>
      </c>
      <c r="D1200" s="162">
        <v>2</v>
      </c>
      <c r="E1200" s="162">
        <v>5480</v>
      </c>
      <c r="F1200" s="162">
        <v>4.0999999999999996</v>
      </c>
      <c r="G1200" s="162">
        <v>1</v>
      </c>
      <c r="H1200" s="162">
        <v>0</v>
      </c>
      <c r="I1200" s="163">
        <v>72</v>
      </c>
      <c r="J1200" s="169">
        <v>0</v>
      </c>
    </row>
    <row r="1201" spans="1:10" ht="20" x14ac:dyDescent="0.2">
      <c r="A1201" s="161">
        <v>1567</v>
      </c>
      <c r="B1201" s="162">
        <v>36</v>
      </c>
      <c r="C1201" s="162">
        <v>15</v>
      </c>
      <c r="D1201" s="162">
        <v>3</v>
      </c>
      <c r="E1201" s="162">
        <v>5750</v>
      </c>
      <c r="F1201" s="162">
        <v>2.7</v>
      </c>
      <c r="G1201" s="162">
        <v>1</v>
      </c>
      <c r="H1201" s="162">
        <v>0</v>
      </c>
      <c r="I1201" s="163">
        <v>185</v>
      </c>
      <c r="J1201" s="169">
        <v>0</v>
      </c>
    </row>
    <row r="1202" spans="1:10" ht="20" x14ac:dyDescent="0.2">
      <c r="A1202" s="161">
        <v>1569</v>
      </c>
      <c r="B1202" s="162">
        <v>39</v>
      </c>
      <c r="C1202" s="162">
        <v>22</v>
      </c>
      <c r="D1202" s="162">
        <v>1</v>
      </c>
      <c r="E1202" s="162">
        <v>6020</v>
      </c>
      <c r="F1202" s="162">
        <v>3.3</v>
      </c>
      <c r="G1202" s="162">
        <v>0</v>
      </c>
      <c r="H1202" s="162">
        <v>0</v>
      </c>
      <c r="I1202" s="163">
        <v>1194</v>
      </c>
      <c r="J1202" s="169">
        <v>0</v>
      </c>
    </row>
    <row r="1203" spans="1:10" ht="20" x14ac:dyDescent="0.2">
      <c r="A1203" s="161">
        <v>1570</v>
      </c>
      <c r="B1203" s="162">
        <v>38</v>
      </c>
      <c r="C1203" s="162">
        <v>18</v>
      </c>
      <c r="D1203" s="162">
        <v>1</v>
      </c>
      <c r="E1203" s="162">
        <v>6150</v>
      </c>
      <c r="F1203" s="162">
        <v>5.6</v>
      </c>
      <c r="G1203" s="162">
        <v>1</v>
      </c>
      <c r="H1203" s="162">
        <v>0</v>
      </c>
      <c r="I1203" s="163">
        <v>269</v>
      </c>
      <c r="J1203" s="169">
        <v>0</v>
      </c>
    </row>
    <row r="1204" spans="1:10" ht="20" x14ac:dyDescent="0.2">
      <c r="A1204" s="161">
        <v>1571</v>
      </c>
      <c r="B1204" s="162">
        <v>28</v>
      </c>
      <c r="C1204" s="162">
        <v>14</v>
      </c>
      <c r="D1204" s="162">
        <v>1</v>
      </c>
      <c r="E1204" s="162">
        <v>5500</v>
      </c>
      <c r="F1204" s="162">
        <v>4</v>
      </c>
      <c r="G1204" s="162">
        <v>0</v>
      </c>
      <c r="H1204" s="162">
        <v>1</v>
      </c>
      <c r="I1204" s="163">
        <v>376</v>
      </c>
      <c r="J1204" s="169">
        <v>0</v>
      </c>
    </row>
    <row r="1205" spans="1:10" ht="20" x14ac:dyDescent="0.2">
      <c r="A1205" s="161">
        <v>1572</v>
      </c>
      <c r="B1205" s="162">
        <v>46</v>
      </c>
      <c r="C1205" s="162">
        <v>16</v>
      </c>
      <c r="D1205" s="162">
        <v>2</v>
      </c>
      <c r="E1205" s="162">
        <v>5320</v>
      </c>
      <c r="F1205" s="162">
        <v>3.8</v>
      </c>
      <c r="G1205" s="162">
        <v>1</v>
      </c>
      <c r="H1205" s="162">
        <v>0</v>
      </c>
      <c r="I1205" s="163">
        <v>342</v>
      </c>
      <c r="J1205" s="169">
        <v>0</v>
      </c>
    </row>
    <row r="1206" spans="1:10" ht="20" x14ac:dyDescent="0.2">
      <c r="A1206" s="161">
        <v>1573</v>
      </c>
      <c r="B1206" s="162">
        <v>34</v>
      </c>
      <c r="C1206" s="162">
        <v>21</v>
      </c>
      <c r="D1206" s="162">
        <v>1</v>
      </c>
      <c r="E1206" s="162">
        <v>7240</v>
      </c>
      <c r="F1206" s="162">
        <v>2.2000000000000002</v>
      </c>
      <c r="G1206" s="162">
        <v>1</v>
      </c>
      <c r="H1206" s="162">
        <v>0</v>
      </c>
      <c r="I1206" s="163">
        <v>1098</v>
      </c>
      <c r="J1206" s="169">
        <v>0</v>
      </c>
    </row>
    <row r="1207" spans="1:10" ht="20" x14ac:dyDescent="0.2">
      <c r="A1207" s="161">
        <v>1575</v>
      </c>
      <c r="B1207" s="162">
        <v>58</v>
      </c>
      <c r="C1207" s="162">
        <v>46</v>
      </c>
      <c r="D1207" s="162">
        <v>1</v>
      </c>
      <c r="E1207" s="162">
        <v>17180</v>
      </c>
      <c r="F1207" s="162">
        <v>6.7</v>
      </c>
      <c r="G1207" s="162">
        <v>1</v>
      </c>
      <c r="H1207" s="162">
        <v>0</v>
      </c>
      <c r="I1207" s="163">
        <v>201</v>
      </c>
      <c r="J1207" s="169">
        <v>0</v>
      </c>
    </row>
    <row r="1208" spans="1:10" ht="20" x14ac:dyDescent="0.2">
      <c r="A1208" s="161">
        <v>1577</v>
      </c>
      <c r="B1208" s="162">
        <v>26</v>
      </c>
      <c r="C1208" s="162">
        <v>16</v>
      </c>
      <c r="D1208" s="162">
        <v>2</v>
      </c>
      <c r="E1208" s="162">
        <v>4710</v>
      </c>
      <c r="F1208" s="162">
        <v>2.7</v>
      </c>
      <c r="G1208" s="162">
        <v>0</v>
      </c>
      <c r="H1208" s="162">
        <v>0</v>
      </c>
      <c r="I1208" s="163">
        <v>141</v>
      </c>
      <c r="J1208" s="169">
        <v>0</v>
      </c>
    </row>
    <row r="1209" spans="1:10" ht="20" x14ac:dyDescent="0.2">
      <c r="A1209" s="161">
        <v>1578</v>
      </c>
      <c r="B1209" s="162">
        <v>38</v>
      </c>
      <c r="C1209" s="162">
        <v>19</v>
      </c>
      <c r="D1209" s="162">
        <v>3</v>
      </c>
      <c r="E1209" s="162">
        <v>9380</v>
      </c>
      <c r="F1209" s="162">
        <v>6.5</v>
      </c>
      <c r="G1209" s="162">
        <v>0</v>
      </c>
      <c r="H1209" s="162">
        <v>0</v>
      </c>
      <c r="I1209" s="163">
        <v>157</v>
      </c>
      <c r="J1209" s="169">
        <v>0</v>
      </c>
    </row>
    <row r="1210" spans="1:10" ht="20" x14ac:dyDescent="0.2">
      <c r="A1210" s="161">
        <v>1579</v>
      </c>
      <c r="B1210" s="162">
        <v>35</v>
      </c>
      <c r="C1210" s="162">
        <v>19</v>
      </c>
      <c r="D1210" s="162">
        <v>4</v>
      </c>
      <c r="E1210" s="162">
        <v>5890</v>
      </c>
      <c r="F1210" s="162">
        <v>4.4000000000000004</v>
      </c>
      <c r="G1210" s="162">
        <v>0</v>
      </c>
      <c r="H1210" s="162">
        <v>1</v>
      </c>
      <c r="I1210" s="163">
        <v>445</v>
      </c>
      <c r="J1210" s="169">
        <v>0</v>
      </c>
    </row>
    <row r="1211" spans="1:10" ht="20" x14ac:dyDescent="0.2">
      <c r="A1211" s="161">
        <v>1580</v>
      </c>
      <c r="B1211" s="162">
        <v>25</v>
      </c>
      <c r="C1211" s="162">
        <v>13</v>
      </c>
      <c r="D1211" s="162">
        <v>1</v>
      </c>
      <c r="E1211" s="162">
        <v>4850</v>
      </c>
      <c r="F1211" s="162">
        <v>3</v>
      </c>
      <c r="G1211" s="162">
        <v>1</v>
      </c>
      <c r="H1211" s="162">
        <v>0</v>
      </c>
      <c r="I1211" s="163">
        <v>868</v>
      </c>
      <c r="J1211" s="169">
        <v>0</v>
      </c>
    </row>
    <row r="1212" spans="1:10" ht="20" x14ac:dyDescent="0.2">
      <c r="A1212" s="161">
        <v>1582</v>
      </c>
      <c r="B1212" s="162">
        <v>39</v>
      </c>
      <c r="C1212" s="162">
        <v>29</v>
      </c>
      <c r="D1212" s="162">
        <v>1</v>
      </c>
      <c r="E1212" s="162">
        <v>11310</v>
      </c>
      <c r="F1212" s="162">
        <v>3.2</v>
      </c>
      <c r="G1212" s="162">
        <v>1</v>
      </c>
      <c r="H1212" s="162">
        <v>0</v>
      </c>
      <c r="I1212" s="163">
        <v>2240</v>
      </c>
      <c r="J1212" s="169">
        <v>0</v>
      </c>
    </row>
    <row r="1213" spans="1:10" ht="20" x14ac:dyDescent="0.2">
      <c r="A1213" s="161">
        <v>1583</v>
      </c>
      <c r="B1213" s="162">
        <v>46</v>
      </c>
      <c r="C1213" s="162">
        <v>26</v>
      </c>
      <c r="D1213" s="162">
        <v>2</v>
      </c>
      <c r="E1213" s="162">
        <v>6630</v>
      </c>
      <c r="F1213" s="162">
        <v>4.7</v>
      </c>
      <c r="G1213" s="162">
        <v>0</v>
      </c>
      <c r="H1213" s="162">
        <v>0</v>
      </c>
      <c r="I1213" s="163">
        <v>435</v>
      </c>
      <c r="J1213" s="169">
        <v>0</v>
      </c>
    </row>
    <row r="1214" spans="1:10" ht="20" x14ac:dyDescent="0.2">
      <c r="A1214" s="161">
        <v>1584</v>
      </c>
      <c r="B1214" s="162">
        <v>46</v>
      </c>
      <c r="C1214" s="162">
        <v>16</v>
      </c>
      <c r="D1214" s="162">
        <v>3</v>
      </c>
      <c r="E1214" s="162">
        <v>6160</v>
      </c>
      <c r="F1214" s="162">
        <v>3.5</v>
      </c>
      <c r="G1214" s="162">
        <v>1</v>
      </c>
      <c r="H1214" s="162">
        <v>0</v>
      </c>
      <c r="I1214" s="163">
        <v>1005</v>
      </c>
      <c r="J1214" s="169">
        <v>0</v>
      </c>
    </row>
    <row r="1215" spans="1:10" ht="20" x14ac:dyDescent="0.2">
      <c r="A1215" s="161">
        <v>1585</v>
      </c>
      <c r="B1215" s="162">
        <v>57</v>
      </c>
      <c r="C1215" s="162">
        <v>46</v>
      </c>
      <c r="D1215" s="162">
        <v>1</v>
      </c>
      <c r="E1215" s="162">
        <v>19560.000000000004</v>
      </c>
      <c r="F1215" s="162">
        <v>5.2</v>
      </c>
      <c r="G1215" s="162">
        <v>1</v>
      </c>
      <c r="H1215" s="162">
        <v>1</v>
      </c>
      <c r="I1215" s="163">
        <v>925</v>
      </c>
      <c r="J1215" s="169">
        <v>0</v>
      </c>
    </row>
    <row r="1216" spans="1:10" ht="20" x14ac:dyDescent="0.2">
      <c r="A1216" s="161">
        <v>1586</v>
      </c>
      <c r="B1216" s="162">
        <v>45</v>
      </c>
      <c r="C1216" s="162">
        <v>31</v>
      </c>
      <c r="D1216" s="162">
        <v>2</v>
      </c>
      <c r="E1216" s="162">
        <v>13000</v>
      </c>
      <c r="F1216" s="162">
        <v>0.3</v>
      </c>
      <c r="G1216" s="162">
        <v>1</v>
      </c>
      <c r="H1216" s="162">
        <v>0</v>
      </c>
      <c r="I1216" s="163">
        <v>161</v>
      </c>
      <c r="J1216" s="169">
        <v>0</v>
      </c>
    </row>
    <row r="1217" spans="1:10" ht="20" x14ac:dyDescent="0.2">
      <c r="A1217" s="161">
        <v>1587</v>
      </c>
      <c r="B1217" s="162">
        <v>50</v>
      </c>
      <c r="C1217" s="162">
        <v>16</v>
      </c>
      <c r="D1217" s="162">
        <v>1</v>
      </c>
      <c r="E1217" s="162">
        <v>5660</v>
      </c>
      <c r="F1217" s="162">
        <v>6.4</v>
      </c>
      <c r="G1217" s="162">
        <v>0</v>
      </c>
      <c r="H1217" s="162">
        <v>1</v>
      </c>
      <c r="I1217" s="163">
        <v>375</v>
      </c>
      <c r="J1217" s="169">
        <v>0</v>
      </c>
    </row>
    <row r="1218" spans="1:10" ht="20" x14ac:dyDescent="0.2">
      <c r="A1218" s="161">
        <v>1588</v>
      </c>
      <c r="B1218" s="162">
        <v>28</v>
      </c>
      <c r="C1218" s="162">
        <v>12</v>
      </c>
      <c r="D1218" s="162">
        <v>3</v>
      </c>
      <c r="E1218" s="162">
        <v>6610</v>
      </c>
      <c r="F1218" s="162">
        <v>4.4000000000000004</v>
      </c>
      <c r="G1218" s="162">
        <v>0</v>
      </c>
      <c r="H1218" s="162">
        <v>1</v>
      </c>
      <c r="I1218" s="163">
        <v>904</v>
      </c>
      <c r="J1218" s="169">
        <v>0</v>
      </c>
    </row>
    <row r="1219" spans="1:10" ht="20" x14ac:dyDescent="0.2">
      <c r="A1219" s="161">
        <v>1590</v>
      </c>
      <c r="B1219" s="162">
        <v>26</v>
      </c>
      <c r="C1219" s="162">
        <v>15</v>
      </c>
      <c r="D1219" s="162">
        <v>2</v>
      </c>
      <c r="E1219" s="162">
        <v>5120</v>
      </c>
      <c r="F1219" s="162">
        <v>6.7</v>
      </c>
      <c r="G1219" s="162">
        <v>1</v>
      </c>
      <c r="H1219" s="162">
        <v>0</v>
      </c>
      <c r="I1219" s="163">
        <v>569</v>
      </c>
      <c r="J1219" s="169">
        <v>0</v>
      </c>
    </row>
    <row r="1220" spans="1:10" ht="20" x14ac:dyDescent="0.2">
      <c r="A1220" s="161">
        <v>1591</v>
      </c>
      <c r="B1220" s="162">
        <v>35</v>
      </c>
      <c r="C1220" s="162">
        <v>20</v>
      </c>
      <c r="D1220" s="162">
        <v>1</v>
      </c>
      <c r="E1220" s="162">
        <v>6400</v>
      </c>
      <c r="F1220" s="162">
        <v>5.7</v>
      </c>
      <c r="G1220" s="162">
        <v>1</v>
      </c>
      <c r="H1220" s="162">
        <v>0</v>
      </c>
      <c r="I1220" s="163">
        <v>96</v>
      </c>
      <c r="J1220" s="169">
        <v>0</v>
      </c>
    </row>
    <row r="1221" spans="1:10" ht="20" x14ac:dyDescent="0.2">
      <c r="A1221" s="161">
        <v>1593</v>
      </c>
      <c r="B1221" s="162">
        <v>29</v>
      </c>
      <c r="C1221" s="162">
        <v>13</v>
      </c>
      <c r="D1221" s="162">
        <v>2</v>
      </c>
      <c r="E1221" s="162">
        <v>5410</v>
      </c>
      <c r="F1221" s="162">
        <v>7.3</v>
      </c>
      <c r="G1221" s="162">
        <v>0</v>
      </c>
      <c r="H1221" s="162">
        <v>0</v>
      </c>
      <c r="I1221" s="163">
        <v>155</v>
      </c>
      <c r="J1221" s="169">
        <v>0</v>
      </c>
    </row>
    <row r="1222" spans="1:10" ht="20" x14ac:dyDescent="0.2">
      <c r="A1222" s="161">
        <v>1595</v>
      </c>
      <c r="B1222" s="162">
        <v>26</v>
      </c>
      <c r="C1222" s="162">
        <v>15</v>
      </c>
      <c r="D1222" s="162">
        <v>2</v>
      </c>
      <c r="E1222" s="162">
        <v>5090</v>
      </c>
      <c r="F1222" s="162">
        <v>1.6</v>
      </c>
      <c r="G1222" s="162">
        <v>1</v>
      </c>
      <c r="H1222" s="162">
        <v>0</v>
      </c>
      <c r="I1222" s="163">
        <v>181</v>
      </c>
      <c r="J1222" s="169">
        <v>0</v>
      </c>
    </row>
    <row r="1223" spans="1:10" ht="20" x14ac:dyDescent="0.2">
      <c r="A1223" s="161">
        <v>1597</v>
      </c>
      <c r="B1223" s="162">
        <v>42</v>
      </c>
      <c r="C1223" s="162">
        <v>23</v>
      </c>
      <c r="D1223" s="162">
        <v>1</v>
      </c>
      <c r="E1223" s="162">
        <v>7350</v>
      </c>
      <c r="F1223" s="162">
        <v>2.1</v>
      </c>
      <c r="G1223" s="162">
        <v>0</v>
      </c>
      <c r="H1223" s="162">
        <v>0</v>
      </c>
      <c r="I1223" s="163">
        <v>610</v>
      </c>
      <c r="J1223" s="169">
        <v>0</v>
      </c>
    </row>
    <row r="1224" spans="1:10" ht="20" x14ac:dyDescent="0.2">
      <c r="A1224" s="161">
        <v>1598</v>
      </c>
      <c r="B1224" s="162">
        <v>39</v>
      </c>
      <c r="C1224" s="162">
        <v>29</v>
      </c>
      <c r="D1224" s="162">
        <v>1</v>
      </c>
      <c r="E1224" s="162">
        <v>10330</v>
      </c>
      <c r="F1224" s="162">
        <v>0.4</v>
      </c>
      <c r="G1224" s="162">
        <v>0</v>
      </c>
      <c r="H1224" s="162">
        <v>0</v>
      </c>
      <c r="I1224" s="163">
        <v>1239</v>
      </c>
      <c r="J1224" s="169">
        <v>0</v>
      </c>
    </row>
    <row r="1225" spans="1:10" ht="20" x14ac:dyDescent="0.2">
      <c r="A1225" s="161">
        <v>1600</v>
      </c>
      <c r="B1225" s="162">
        <v>40</v>
      </c>
      <c r="C1225" s="162">
        <v>28</v>
      </c>
      <c r="D1225" s="162">
        <v>1</v>
      </c>
      <c r="E1225" s="162">
        <v>6090</v>
      </c>
      <c r="F1225" s="162">
        <v>0.1</v>
      </c>
      <c r="G1225" s="162">
        <v>1</v>
      </c>
      <c r="H1225" s="162">
        <v>0</v>
      </c>
      <c r="I1225" s="163">
        <v>588</v>
      </c>
      <c r="J1225" s="169">
        <v>0</v>
      </c>
    </row>
    <row r="1226" spans="1:10" ht="20" x14ac:dyDescent="0.2">
      <c r="A1226" s="161">
        <v>1602</v>
      </c>
      <c r="B1226" s="162">
        <v>27</v>
      </c>
      <c r="C1226" s="162">
        <v>12</v>
      </c>
      <c r="D1226" s="162">
        <v>2</v>
      </c>
      <c r="E1226" s="162">
        <v>5900</v>
      </c>
      <c r="F1226" s="162">
        <v>6.5</v>
      </c>
      <c r="G1226" s="162">
        <v>0</v>
      </c>
      <c r="H1226" s="162">
        <v>1</v>
      </c>
      <c r="I1226" s="163">
        <v>423</v>
      </c>
      <c r="J1226" s="169">
        <v>0</v>
      </c>
    </row>
    <row r="1227" spans="1:10" ht="20" x14ac:dyDescent="0.2">
      <c r="A1227" s="161">
        <v>1605</v>
      </c>
      <c r="B1227" s="162">
        <v>59</v>
      </c>
      <c r="C1227" s="162">
        <v>30</v>
      </c>
      <c r="D1227" s="162">
        <v>1</v>
      </c>
      <c r="E1227" s="162">
        <v>8190.0000000000009</v>
      </c>
      <c r="F1227" s="162">
        <v>4.0999999999999996</v>
      </c>
      <c r="G1227" s="162">
        <v>1</v>
      </c>
      <c r="H1227" s="162">
        <v>0</v>
      </c>
      <c r="I1227" s="163">
        <v>285</v>
      </c>
      <c r="J1227" s="169">
        <v>0</v>
      </c>
    </row>
    <row r="1228" spans="1:10" ht="20" x14ac:dyDescent="0.2">
      <c r="A1228" s="161">
        <v>1606</v>
      </c>
      <c r="B1228" s="162">
        <v>26</v>
      </c>
      <c r="C1228" s="162">
        <v>13</v>
      </c>
      <c r="D1228" s="162">
        <v>1</v>
      </c>
      <c r="E1228" s="162">
        <v>4450</v>
      </c>
      <c r="F1228" s="162">
        <v>4.0999999999999996</v>
      </c>
      <c r="G1228" s="162">
        <v>1</v>
      </c>
      <c r="H1228" s="162">
        <v>1</v>
      </c>
      <c r="I1228" s="163">
        <v>225</v>
      </c>
      <c r="J1228" s="169">
        <v>0</v>
      </c>
    </row>
    <row r="1229" spans="1:10" ht="20" x14ac:dyDescent="0.2">
      <c r="A1229" s="161">
        <v>1607</v>
      </c>
      <c r="B1229" s="162">
        <v>37</v>
      </c>
      <c r="C1229" s="162">
        <v>23</v>
      </c>
      <c r="D1229" s="162">
        <v>1</v>
      </c>
      <c r="E1229" s="162">
        <v>6080</v>
      </c>
      <c r="F1229" s="162">
        <v>4.8</v>
      </c>
      <c r="G1229" s="162">
        <v>1</v>
      </c>
      <c r="H1229" s="162">
        <v>0</v>
      </c>
      <c r="I1229" s="163">
        <v>489</v>
      </c>
      <c r="J1229" s="169">
        <v>0</v>
      </c>
    </row>
    <row r="1230" spans="1:10" ht="20" x14ac:dyDescent="0.2">
      <c r="A1230" s="161">
        <v>1608</v>
      </c>
      <c r="B1230" s="162">
        <v>46</v>
      </c>
      <c r="C1230" s="162">
        <v>12</v>
      </c>
      <c r="D1230" s="162">
        <v>1</v>
      </c>
      <c r="E1230" s="162">
        <v>4630</v>
      </c>
      <c r="F1230" s="162">
        <v>5.7</v>
      </c>
      <c r="G1230" s="162">
        <v>1</v>
      </c>
      <c r="H1230" s="162">
        <v>0</v>
      </c>
      <c r="I1230" s="163">
        <v>332</v>
      </c>
      <c r="J1230" s="169">
        <v>0</v>
      </c>
    </row>
    <row r="1231" spans="1:10" ht="20" x14ac:dyDescent="0.2">
      <c r="A1231" s="161">
        <v>1609</v>
      </c>
      <c r="B1231" s="162">
        <v>31</v>
      </c>
      <c r="C1231" s="162">
        <v>17</v>
      </c>
      <c r="D1231" s="162">
        <v>1</v>
      </c>
      <c r="E1231" s="162">
        <v>5750</v>
      </c>
      <c r="F1231" s="162">
        <v>8.9</v>
      </c>
      <c r="G1231" s="162">
        <v>1</v>
      </c>
      <c r="H1231" s="162">
        <v>1</v>
      </c>
      <c r="I1231" s="163">
        <v>135</v>
      </c>
      <c r="J1231" s="169">
        <v>0</v>
      </c>
    </row>
    <row r="1232" spans="1:10" ht="20" x14ac:dyDescent="0.2">
      <c r="A1232" s="161">
        <v>1610</v>
      </c>
      <c r="B1232" s="162">
        <v>43</v>
      </c>
      <c r="C1232" s="162">
        <v>20</v>
      </c>
      <c r="D1232" s="162">
        <v>1</v>
      </c>
      <c r="E1232" s="162">
        <v>6140</v>
      </c>
      <c r="F1232" s="162">
        <v>3.4</v>
      </c>
      <c r="G1232" s="162">
        <v>1</v>
      </c>
      <c r="H1232" s="162">
        <v>0</v>
      </c>
      <c r="I1232" s="163">
        <v>234</v>
      </c>
      <c r="J1232" s="169">
        <v>0</v>
      </c>
    </row>
    <row r="1233" spans="1:10" ht="20" x14ac:dyDescent="0.2">
      <c r="A1233" s="161">
        <v>1611</v>
      </c>
      <c r="B1233" s="162">
        <v>37</v>
      </c>
      <c r="C1233" s="162">
        <v>15</v>
      </c>
      <c r="D1233" s="162">
        <v>1</v>
      </c>
      <c r="E1233" s="162">
        <v>6530</v>
      </c>
      <c r="F1233" s="162">
        <v>7.5</v>
      </c>
      <c r="G1233" s="162">
        <v>0</v>
      </c>
      <c r="H1233" s="162">
        <v>0</v>
      </c>
      <c r="I1233" s="163">
        <v>216</v>
      </c>
      <c r="J1233" s="169">
        <v>0</v>
      </c>
    </row>
    <row r="1234" spans="1:10" ht="20" x14ac:dyDescent="0.2">
      <c r="A1234" s="161">
        <v>1612</v>
      </c>
      <c r="B1234" s="162">
        <v>36</v>
      </c>
      <c r="C1234" s="162">
        <v>29</v>
      </c>
      <c r="D1234" s="162">
        <v>1</v>
      </c>
      <c r="E1234" s="162">
        <v>8310</v>
      </c>
      <c r="F1234" s="162">
        <v>5.8</v>
      </c>
      <c r="G1234" s="162">
        <v>1</v>
      </c>
      <c r="H1234" s="162">
        <v>0</v>
      </c>
      <c r="I1234" s="163">
        <v>1848</v>
      </c>
      <c r="J1234" s="169">
        <v>0</v>
      </c>
    </row>
    <row r="1235" spans="1:10" ht="20" x14ac:dyDescent="0.2">
      <c r="A1235" s="161">
        <v>1613</v>
      </c>
      <c r="B1235" s="162">
        <v>29</v>
      </c>
      <c r="C1235" s="162">
        <v>15</v>
      </c>
      <c r="D1235" s="162">
        <v>2</v>
      </c>
      <c r="E1235" s="162">
        <v>4670</v>
      </c>
      <c r="F1235" s="162">
        <v>2.9</v>
      </c>
      <c r="G1235" s="162">
        <v>1</v>
      </c>
      <c r="H1235" s="162">
        <v>1</v>
      </c>
      <c r="I1235" s="163">
        <v>1068</v>
      </c>
      <c r="J1235" s="169">
        <v>0</v>
      </c>
    </row>
    <row r="1236" spans="1:10" ht="20" x14ac:dyDescent="0.2">
      <c r="A1236" s="161">
        <v>1614</v>
      </c>
      <c r="B1236" s="162">
        <v>38</v>
      </c>
      <c r="C1236" s="162">
        <v>28</v>
      </c>
      <c r="D1236" s="162">
        <v>1</v>
      </c>
      <c r="E1236" s="162">
        <v>6470</v>
      </c>
      <c r="F1236" s="162">
        <v>1.8</v>
      </c>
      <c r="G1236" s="162">
        <v>1</v>
      </c>
      <c r="H1236" s="162">
        <v>0</v>
      </c>
      <c r="I1236" s="163">
        <v>519</v>
      </c>
      <c r="J1236" s="169">
        <v>0</v>
      </c>
    </row>
    <row r="1237" spans="1:10" ht="20" x14ac:dyDescent="0.2">
      <c r="A1237" s="161">
        <v>1617</v>
      </c>
      <c r="B1237" s="162">
        <v>37</v>
      </c>
      <c r="C1237" s="162">
        <v>19</v>
      </c>
      <c r="D1237" s="162">
        <v>2</v>
      </c>
      <c r="E1237" s="162">
        <v>5550</v>
      </c>
      <c r="F1237" s="162">
        <v>4.3</v>
      </c>
      <c r="G1237" s="162">
        <v>0</v>
      </c>
      <c r="H1237" s="162">
        <v>0</v>
      </c>
      <c r="I1237" s="163">
        <v>560</v>
      </c>
      <c r="J1237" s="169">
        <v>0</v>
      </c>
    </row>
    <row r="1238" spans="1:10" ht="20" x14ac:dyDescent="0.2">
      <c r="A1238" s="161">
        <v>1618</v>
      </c>
      <c r="B1238" s="162">
        <v>37</v>
      </c>
      <c r="C1238" s="162">
        <v>24</v>
      </c>
      <c r="D1238" s="162">
        <v>2</v>
      </c>
      <c r="E1238" s="162">
        <v>7630</v>
      </c>
      <c r="F1238" s="162">
        <v>8</v>
      </c>
      <c r="G1238" s="162">
        <v>0</v>
      </c>
      <c r="H1238" s="162">
        <v>0</v>
      </c>
      <c r="I1238" s="163">
        <v>197</v>
      </c>
      <c r="J1238" s="169">
        <v>0</v>
      </c>
    </row>
    <row r="1239" spans="1:10" ht="20" x14ac:dyDescent="0.2">
      <c r="A1239" s="161">
        <v>1619</v>
      </c>
      <c r="B1239" s="162">
        <v>37</v>
      </c>
      <c r="C1239" s="162">
        <v>20</v>
      </c>
      <c r="D1239" s="162">
        <v>1</v>
      </c>
      <c r="E1239" s="162">
        <v>5860</v>
      </c>
      <c r="F1239" s="162">
        <v>5.6</v>
      </c>
      <c r="G1239" s="162">
        <v>1</v>
      </c>
      <c r="H1239" s="162">
        <v>1</v>
      </c>
      <c r="I1239" s="163">
        <v>263</v>
      </c>
      <c r="J1239" s="169">
        <v>0</v>
      </c>
    </row>
    <row r="1240" spans="1:10" ht="20" x14ac:dyDescent="0.2">
      <c r="A1240" s="161">
        <v>1620</v>
      </c>
      <c r="B1240" s="162">
        <v>36</v>
      </c>
      <c r="C1240" s="162">
        <v>29</v>
      </c>
      <c r="D1240" s="162">
        <v>1</v>
      </c>
      <c r="E1240" s="162">
        <v>8270</v>
      </c>
      <c r="F1240" s="162">
        <v>5.7</v>
      </c>
      <c r="G1240" s="162">
        <v>1</v>
      </c>
      <c r="H1240" s="162">
        <v>1</v>
      </c>
      <c r="I1240" s="163">
        <v>884</v>
      </c>
      <c r="J1240" s="169">
        <v>0</v>
      </c>
    </row>
    <row r="1241" spans="1:10" ht="20" x14ac:dyDescent="0.2">
      <c r="A1241" s="161">
        <v>1621</v>
      </c>
      <c r="B1241" s="162">
        <v>37</v>
      </c>
      <c r="C1241" s="162">
        <v>23</v>
      </c>
      <c r="D1241" s="162">
        <v>1</v>
      </c>
      <c r="E1241" s="162">
        <v>7640</v>
      </c>
      <c r="F1241" s="162">
        <v>6</v>
      </c>
      <c r="G1241" s="162">
        <v>0</v>
      </c>
      <c r="H1241" s="162">
        <v>0</v>
      </c>
      <c r="I1241" s="163">
        <v>1348</v>
      </c>
      <c r="J1241" s="169">
        <v>0</v>
      </c>
    </row>
    <row r="1242" spans="1:10" ht="20" x14ac:dyDescent="0.2">
      <c r="A1242" s="161">
        <v>1623</v>
      </c>
      <c r="B1242" s="162">
        <v>48</v>
      </c>
      <c r="C1242" s="162">
        <v>38</v>
      </c>
      <c r="D1242" s="162">
        <v>1</v>
      </c>
      <c r="E1242" s="162">
        <v>10640</v>
      </c>
      <c r="F1242" s="162">
        <v>1.6</v>
      </c>
      <c r="G1242" s="162">
        <v>1</v>
      </c>
      <c r="H1242" s="162">
        <v>1</v>
      </c>
      <c r="I1242" s="163">
        <v>1192</v>
      </c>
      <c r="J1242" s="169">
        <v>0</v>
      </c>
    </row>
    <row r="1243" spans="1:10" ht="20" x14ac:dyDescent="0.2">
      <c r="A1243" s="161">
        <v>1624</v>
      </c>
      <c r="B1243" s="162">
        <v>48</v>
      </c>
      <c r="C1243" s="162">
        <v>35</v>
      </c>
      <c r="D1243" s="162">
        <v>1</v>
      </c>
      <c r="E1243" s="162">
        <v>9910</v>
      </c>
      <c r="F1243" s="162">
        <v>5.4</v>
      </c>
      <c r="G1243" s="162">
        <v>0</v>
      </c>
      <c r="H1243" s="162">
        <v>0</v>
      </c>
      <c r="I1243" s="163">
        <v>806</v>
      </c>
      <c r="J1243" s="169">
        <v>0</v>
      </c>
    </row>
    <row r="1244" spans="1:10" ht="20" x14ac:dyDescent="0.2">
      <c r="A1244" s="161">
        <v>1625</v>
      </c>
      <c r="B1244" s="162">
        <v>33</v>
      </c>
      <c r="C1244" s="162">
        <v>15</v>
      </c>
      <c r="D1244" s="162">
        <v>1</v>
      </c>
      <c r="E1244" s="162">
        <v>5620</v>
      </c>
      <c r="F1244" s="162">
        <v>5.5</v>
      </c>
      <c r="G1244" s="162">
        <v>0</v>
      </c>
      <c r="H1244" s="162">
        <v>1</v>
      </c>
      <c r="I1244" s="163">
        <v>300</v>
      </c>
      <c r="J1244" s="169">
        <v>0</v>
      </c>
    </row>
    <row r="1245" spans="1:10" ht="20" x14ac:dyDescent="0.2">
      <c r="A1245" s="161">
        <v>1626</v>
      </c>
      <c r="B1245" s="162">
        <v>36</v>
      </c>
      <c r="C1245" s="162">
        <v>12</v>
      </c>
      <c r="D1245" s="162">
        <v>3</v>
      </c>
      <c r="E1245" s="162">
        <v>5730</v>
      </c>
      <c r="F1245" s="162">
        <v>5.3</v>
      </c>
      <c r="G1245" s="162">
        <v>0</v>
      </c>
      <c r="H1245" s="162">
        <v>1</v>
      </c>
      <c r="I1245" s="163">
        <v>1167</v>
      </c>
      <c r="J1245" s="169">
        <v>0</v>
      </c>
    </row>
    <row r="1246" spans="1:10" ht="20" x14ac:dyDescent="0.2">
      <c r="A1246" s="161">
        <v>1627</v>
      </c>
      <c r="B1246" s="162">
        <v>48</v>
      </c>
      <c r="C1246" s="162">
        <v>28</v>
      </c>
      <c r="D1246" s="162">
        <v>3</v>
      </c>
      <c r="E1246" s="162">
        <v>17400</v>
      </c>
      <c r="F1246" s="162">
        <v>1.7</v>
      </c>
      <c r="G1246" s="162">
        <v>1</v>
      </c>
      <c r="H1246" s="162">
        <v>0</v>
      </c>
      <c r="I1246" s="163">
        <v>1818</v>
      </c>
      <c r="J1246" s="169">
        <v>0</v>
      </c>
    </row>
    <row r="1247" spans="1:10" ht="20" x14ac:dyDescent="0.2">
      <c r="A1247" s="161">
        <v>1628</v>
      </c>
      <c r="B1247" s="162">
        <v>42</v>
      </c>
      <c r="C1247" s="162">
        <v>25</v>
      </c>
      <c r="D1247" s="162">
        <v>1</v>
      </c>
      <c r="E1247" s="162">
        <v>7310</v>
      </c>
      <c r="F1247" s="162">
        <v>4.3</v>
      </c>
      <c r="G1247" s="162">
        <v>1</v>
      </c>
      <c r="H1247" s="162">
        <v>0</v>
      </c>
      <c r="I1247" s="163">
        <v>1247</v>
      </c>
      <c r="J1247" s="169">
        <v>0</v>
      </c>
    </row>
    <row r="1248" spans="1:10" ht="20" x14ac:dyDescent="0.2">
      <c r="A1248" s="161">
        <v>1629</v>
      </c>
      <c r="B1248" s="162">
        <v>39</v>
      </c>
      <c r="C1248" s="162">
        <v>32</v>
      </c>
      <c r="D1248" s="162">
        <v>1</v>
      </c>
      <c r="E1248" s="162">
        <v>9130</v>
      </c>
      <c r="F1248" s="162">
        <v>7.8</v>
      </c>
      <c r="G1248" s="162">
        <v>1</v>
      </c>
      <c r="H1248" s="162">
        <v>1</v>
      </c>
      <c r="I1248" s="163">
        <v>835</v>
      </c>
      <c r="J1248" s="169">
        <v>0</v>
      </c>
    </row>
    <row r="1249" spans="1:10" ht="20" x14ac:dyDescent="0.2">
      <c r="A1249" s="161">
        <v>1631</v>
      </c>
      <c r="B1249" s="162">
        <v>37</v>
      </c>
      <c r="C1249" s="162">
        <v>15</v>
      </c>
      <c r="D1249" s="162">
        <v>4</v>
      </c>
      <c r="E1249" s="162">
        <v>5440</v>
      </c>
      <c r="F1249" s="162">
        <v>4.5</v>
      </c>
      <c r="G1249" s="162">
        <v>0</v>
      </c>
      <c r="H1249" s="162">
        <v>0</v>
      </c>
      <c r="I1249" s="163">
        <v>84</v>
      </c>
      <c r="J1249" s="169">
        <v>0</v>
      </c>
    </row>
    <row r="1250" spans="1:10" ht="20" x14ac:dyDescent="0.2">
      <c r="A1250" s="161">
        <v>1632</v>
      </c>
      <c r="B1250" s="162">
        <v>33</v>
      </c>
      <c r="C1250" s="162">
        <v>19</v>
      </c>
      <c r="D1250" s="162">
        <v>1</v>
      </c>
      <c r="E1250" s="162">
        <v>6230</v>
      </c>
      <c r="F1250" s="162">
        <v>3.1</v>
      </c>
      <c r="G1250" s="162">
        <v>1</v>
      </c>
      <c r="H1250" s="162">
        <v>1</v>
      </c>
      <c r="I1250" s="163">
        <v>608</v>
      </c>
      <c r="J1250" s="169">
        <v>0</v>
      </c>
    </row>
    <row r="1251" spans="1:10" ht="20" x14ac:dyDescent="0.2">
      <c r="A1251" s="161">
        <v>1634</v>
      </c>
      <c r="B1251" s="162">
        <v>40</v>
      </c>
      <c r="C1251" s="162">
        <v>12</v>
      </c>
      <c r="D1251" s="162">
        <v>1</v>
      </c>
      <c r="E1251" s="162">
        <v>4740</v>
      </c>
      <c r="F1251" s="162">
        <v>5.2</v>
      </c>
      <c r="G1251" s="162">
        <v>0</v>
      </c>
      <c r="H1251" s="162">
        <v>0</v>
      </c>
      <c r="I1251" s="163">
        <v>457</v>
      </c>
      <c r="J1251" s="169">
        <v>0</v>
      </c>
    </row>
    <row r="1252" spans="1:10" ht="20" x14ac:dyDescent="0.2">
      <c r="A1252" s="161">
        <v>1635</v>
      </c>
      <c r="B1252" s="162">
        <v>33</v>
      </c>
      <c r="C1252" s="162">
        <v>20</v>
      </c>
      <c r="D1252" s="162">
        <v>2</v>
      </c>
      <c r="E1252" s="162">
        <v>4920</v>
      </c>
      <c r="F1252" s="162">
        <v>8.4</v>
      </c>
      <c r="G1252" s="162">
        <v>0</v>
      </c>
      <c r="H1252" s="162">
        <v>0</v>
      </c>
      <c r="I1252" s="163">
        <v>199</v>
      </c>
      <c r="J1252" s="169">
        <v>0</v>
      </c>
    </row>
    <row r="1253" spans="1:10" ht="20" x14ac:dyDescent="0.2">
      <c r="A1253" s="161">
        <v>1638</v>
      </c>
      <c r="B1253" s="162">
        <v>28</v>
      </c>
      <c r="C1253" s="162">
        <v>18</v>
      </c>
      <c r="D1253" s="162">
        <v>1</v>
      </c>
      <c r="E1253" s="162">
        <v>5220</v>
      </c>
      <c r="F1253" s="162">
        <v>7.2</v>
      </c>
      <c r="G1253" s="162">
        <v>0</v>
      </c>
      <c r="H1253" s="162">
        <v>1</v>
      </c>
      <c r="I1253" s="163">
        <v>367</v>
      </c>
      <c r="J1253" s="169">
        <v>0</v>
      </c>
    </row>
    <row r="1254" spans="1:10" ht="20" x14ac:dyDescent="0.2">
      <c r="A1254" s="161">
        <v>1639</v>
      </c>
      <c r="B1254" s="162">
        <v>27</v>
      </c>
      <c r="C1254" s="162">
        <v>13</v>
      </c>
      <c r="D1254" s="162">
        <v>1</v>
      </c>
      <c r="E1254" s="162">
        <v>4760</v>
      </c>
      <c r="F1254" s="162">
        <v>5.0999999999999996</v>
      </c>
      <c r="G1254" s="162">
        <v>0</v>
      </c>
      <c r="H1254" s="162">
        <v>0</v>
      </c>
      <c r="I1254" s="163">
        <v>309</v>
      </c>
      <c r="J1254" s="169">
        <v>0</v>
      </c>
    </row>
    <row r="1255" spans="1:10" ht="20" x14ac:dyDescent="0.2">
      <c r="A1255" s="161">
        <v>1640</v>
      </c>
      <c r="B1255" s="162">
        <v>28</v>
      </c>
      <c r="C1255" s="162">
        <v>14</v>
      </c>
      <c r="D1255" s="162">
        <v>2</v>
      </c>
      <c r="E1255" s="162">
        <v>5340</v>
      </c>
      <c r="F1255" s="162">
        <v>5.4</v>
      </c>
      <c r="G1255" s="162">
        <v>0</v>
      </c>
      <c r="H1255" s="162">
        <v>1</v>
      </c>
      <c r="I1255" s="163">
        <v>519</v>
      </c>
      <c r="J1255" s="169">
        <v>0</v>
      </c>
    </row>
    <row r="1256" spans="1:10" ht="20" x14ac:dyDescent="0.2">
      <c r="A1256" s="161">
        <v>1642</v>
      </c>
      <c r="B1256" s="162">
        <v>28</v>
      </c>
      <c r="C1256" s="162">
        <v>16</v>
      </c>
      <c r="D1256" s="162">
        <v>1</v>
      </c>
      <c r="E1256" s="162">
        <v>5490</v>
      </c>
      <c r="F1256" s="162">
        <v>5.7</v>
      </c>
      <c r="G1256" s="162">
        <v>0</v>
      </c>
      <c r="H1256" s="162">
        <v>0</v>
      </c>
      <c r="I1256" s="163">
        <v>82</v>
      </c>
      <c r="J1256" s="169">
        <v>0</v>
      </c>
    </row>
    <row r="1257" spans="1:10" ht="20" x14ac:dyDescent="0.2">
      <c r="A1257" s="161">
        <v>1643</v>
      </c>
      <c r="B1257" s="162">
        <v>34</v>
      </c>
      <c r="C1257" s="162">
        <v>12</v>
      </c>
      <c r="D1257" s="162">
        <v>1</v>
      </c>
      <c r="E1257" s="162">
        <v>4810</v>
      </c>
      <c r="F1257" s="162">
        <v>5</v>
      </c>
      <c r="G1257" s="162">
        <v>0</v>
      </c>
      <c r="H1257" s="162">
        <v>1</v>
      </c>
      <c r="I1257" s="163">
        <v>681</v>
      </c>
      <c r="J1257" s="169">
        <v>0</v>
      </c>
    </row>
    <row r="1258" spans="1:10" ht="20" x14ac:dyDescent="0.2">
      <c r="A1258" s="161">
        <v>1644</v>
      </c>
      <c r="B1258" s="162">
        <v>28</v>
      </c>
      <c r="C1258" s="162">
        <v>19</v>
      </c>
      <c r="D1258" s="162">
        <v>2</v>
      </c>
      <c r="E1258" s="162">
        <v>6080</v>
      </c>
      <c r="F1258" s="162">
        <v>5.5</v>
      </c>
      <c r="G1258" s="162">
        <v>1</v>
      </c>
      <c r="H1258" s="162">
        <v>0</v>
      </c>
      <c r="I1258" s="163">
        <v>232</v>
      </c>
      <c r="J1258" s="169">
        <v>0</v>
      </c>
    </row>
    <row r="1259" spans="1:10" ht="20" x14ac:dyDescent="0.2">
      <c r="A1259" s="161">
        <v>1645</v>
      </c>
      <c r="B1259" s="162">
        <v>35</v>
      </c>
      <c r="C1259" s="162">
        <v>23</v>
      </c>
      <c r="D1259" s="162">
        <v>1</v>
      </c>
      <c r="E1259" s="162">
        <v>6450</v>
      </c>
      <c r="F1259" s="162">
        <v>7.4</v>
      </c>
      <c r="G1259" s="162">
        <v>1</v>
      </c>
      <c r="H1259" s="162">
        <v>0</v>
      </c>
      <c r="I1259" s="163">
        <v>340</v>
      </c>
      <c r="J1259" s="169">
        <v>0</v>
      </c>
    </row>
    <row r="1260" spans="1:10" ht="20" x14ac:dyDescent="0.2">
      <c r="A1260" s="161">
        <v>1646</v>
      </c>
      <c r="B1260" s="162">
        <v>31</v>
      </c>
      <c r="C1260" s="162">
        <v>13</v>
      </c>
      <c r="D1260" s="162">
        <v>1</v>
      </c>
      <c r="E1260" s="162">
        <v>4760</v>
      </c>
      <c r="F1260" s="162">
        <v>6.7</v>
      </c>
      <c r="G1260" s="162">
        <v>1</v>
      </c>
      <c r="H1260" s="162">
        <v>1</v>
      </c>
      <c r="I1260" s="163">
        <v>888</v>
      </c>
      <c r="J1260" s="169">
        <v>0</v>
      </c>
    </row>
    <row r="1261" spans="1:10" ht="20" x14ac:dyDescent="0.2">
      <c r="A1261" s="161">
        <v>1647</v>
      </c>
      <c r="B1261" s="162">
        <v>32</v>
      </c>
      <c r="C1261" s="162">
        <v>21</v>
      </c>
      <c r="D1261" s="162">
        <v>2</v>
      </c>
      <c r="E1261" s="162">
        <v>6140</v>
      </c>
      <c r="F1261" s="162">
        <v>3.9</v>
      </c>
      <c r="G1261" s="162">
        <v>1</v>
      </c>
      <c r="H1261" s="162">
        <v>0</v>
      </c>
      <c r="I1261" s="163">
        <v>502</v>
      </c>
      <c r="J1261" s="169">
        <v>0</v>
      </c>
    </row>
    <row r="1262" spans="1:10" ht="20" x14ac:dyDescent="0.2">
      <c r="A1262" s="161">
        <v>1648</v>
      </c>
      <c r="B1262" s="162">
        <v>32</v>
      </c>
      <c r="C1262" s="162">
        <v>12</v>
      </c>
      <c r="D1262" s="162">
        <v>1</v>
      </c>
      <c r="E1262" s="162">
        <v>4590</v>
      </c>
      <c r="F1262" s="162">
        <v>4.5999999999999996</v>
      </c>
      <c r="G1262" s="162">
        <v>1</v>
      </c>
      <c r="H1262" s="162">
        <v>0</v>
      </c>
      <c r="I1262" s="163">
        <v>223</v>
      </c>
      <c r="J1262" s="169">
        <v>0</v>
      </c>
    </row>
    <row r="1263" spans="1:10" ht="20" x14ac:dyDescent="0.2">
      <c r="A1263" s="161">
        <v>1650</v>
      </c>
      <c r="B1263" s="162">
        <v>42</v>
      </c>
      <c r="C1263" s="162">
        <v>13</v>
      </c>
      <c r="D1263" s="162">
        <v>1</v>
      </c>
      <c r="E1263" s="162">
        <v>5810</v>
      </c>
      <c r="F1263" s="162">
        <v>2.2999999999999998</v>
      </c>
      <c r="G1263" s="162">
        <v>0</v>
      </c>
      <c r="H1263" s="162">
        <v>0</v>
      </c>
      <c r="I1263" s="163">
        <v>292</v>
      </c>
      <c r="J1263" s="169">
        <v>0</v>
      </c>
    </row>
    <row r="1264" spans="1:10" ht="20" x14ac:dyDescent="0.2">
      <c r="A1264" s="161">
        <v>1651</v>
      </c>
      <c r="B1264" s="162">
        <v>34</v>
      </c>
      <c r="C1264" s="162">
        <v>18</v>
      </c>
      <c r="D1264" s="162">
        <v>3</v>
      </c>
      <c r="E1264" s="162">
        <v>9780</v>
      </c>
      <c r="F1264" s="162">
        <v>5.6</v>
      </c>
      <c r="G1264" s="162">
        <v>1</v>
      </c>
      <c r="H1264" s="162">
        <v>0</v>
      </c>
      <c r="I1264" s="163">
        <v>1369</v>
      </c>
      <c r="J1264" s="169">
        <v>0</v>
      </c>
    </row>
    <row r="1265" spans="1:10" ht="20" x14ac:dyDescent="0.2">
      <c r="A1265" s="161">
        <v>1652</v>
      </c>
      <c r="B1265" s="162">
        <v>32</v>
      </c>
      <c r="C1265" s="162">
        <v>23</v>
      </c>
      <c r="D1265" s="162">
        <v>1</v>
      </c>
      <c r="E1265" s="162">
        <v>5710</v>
      </c>
      <c r="F1265" s="162">
        <v>4.0999999999999996</v>
      </c>
      <c r="G1265" s="162">
        <v>1</v>
      </c>
      <c r="H1265" s="162">
        <v>1</v>
      </c>
      <c r="I1265" s="163">
        <v>399</v>
      </c>
      <c r="J1265" s="169">
        <v>0</v>
      </c>
    </row>
    <row r="1266" spans="1:10" ht="20" x14ac:dyDescent="0.2">
      <c r="A1266" s="161">
        <v>1654</v>
      </c>
      <c r="B1266" s="162">
        <v>26</v>
      </c>
      <c r="C1266" s="162">
        <v>15</v>
      </c>
      <c r="D1266" s="162">
        <v>2</v>
      </c>
      <c r="E1266" s="162">
        <v>5250</v>
      </c>
      <c r="F1266" s="162">
        <v>8.1</v>
      </c>
      <c r="G1266" s="162">
        <v>0</v>
      </c>
      <c r="H1266" s="162">
        <v>1</v>
      </c>
      <c r="I1266" s="163">
        <v>786</v>
      </c>
      <c r="J1266" s="169">
        <v>0</v>
      </c>
    </row>
    <row r="1267" spans="1:10" ht="20" x14ac:dyDescent="0.2">
      <c r="A1267" s="161">
        <v>1655</v>
      </c>
      <c r="B1267" s="162">
        <v>40</v>
      </c>
      <c r="C1267" s="162">
        <v>24</v>
      </c>
      <c r="D1267" s="162">
        <v>2</v>
      </c>
      <c r="E1267" s="162">
        <v>11390</v>
      </c>
      <c r="F1267" s="162">
        <v>2.5</v>
      </c>
      <c r="G1267" s="162">
        <v>1</v>
      </c>
      <c r="H1267" s="162">
        <v>0</v>
      </c>
      <c r="I1267" s="163">
        <v>1918</v>
      </c>
      <c r="J1267" s="169">
        <v>0</v>
      </c>
    </row>
    <row r="1268" spans="1:10" ht="20" x14ac:dyDescent="0.2">
      <c r="A1268" s="161">
        <v>1656</v>
      </c>
      <c r="B1268" s="162">
        <v>26</v>
      </c>
      <c r="C1268" s="162">
        <v>15</v>
      </c>
      <c r="D1268" s="162">
        <v>2</v>
      </c>
      <c r="E1268" s="162">
        <v>5770</v>
      </c>
      <c r="F1268" s="162">
        <v>4.3</v>
      </c>
      <c r="G1268" s="162">
        <v>1</v>
      </c>
      <c r="H1268" s="162">
        <v>0</v>
      </c>
      <c r="I1268" s="163">
        <v>987</v>
      </c>
      <c r="J1268" s="169">
        <v>0</v>
      </c>
    </row>
    <row r="1269" spans="1:10" ht="20" x14ac:dyDescent="0.2">
      <c r="A1269" s="161">
        <v>1657</v>
      </c>
      <c r="B1269" s="162">
        <v>25</v>
      </c>
      <c r="C1269" s="162">
        <v>18</v>
      </c>
      <c r="D1269" s="162">
        <v>1</v>
      </c>
      <c r="E1269" s="162">
        <v>4970</v>
      </c>
      <c r="F1269" s="162">
        <v>7.2</v>
      </c>
      <c r="G1269" s="162">
        <v>0</v>
      </c>
      <c r="H1269" s="162">
        <v>0</v>
      </c>
      <c r="I1269" s="163">
        <v>101</v>
      </c>
      <c r="J1269" s="169">
        <v>0</v>
      </c>
    </row>
    <row r="1270" spans="1:10" ht="20" x14ac:dyDescent="0.2">
      <c r="A1270" s="161">
        <v>1658</v>
      </c>
      <c r="B1270" s="162">
        <v>36</v>
      </c>
      <c r="C1270" s="162">
        <v>19</v>
      </c>
      <c r="D1270" s="162">
        <v>2</v>
      </c>
      <c r="E1270" s="162">
        <v>11730.000000000002</v>
      </c>
      <c r="F1270" s="162">
        <v>1.7</v>
      </c>
      <c r="G1270" s="162">
        <v>1</v>
      </c>
      <c r="H1270" s="162">
        <v>1</v>
      </c>
      <c r="I1270" s="163">
        <v>1394</v>
      </c>
      <c r="J1270" s="169">
        <v>0</v>
      </c>
    </row>
    <row r="1271" spans="1:10" ht="20" x14ac:dyDescent="0.2">
      <c r="A1271" s="161">
        <v>1659</v>
      </c>
      <c r="B1271" s="162">
        <v>37</v>
      </c>
      <c r="C1271" s="162">
        <v>13</v>
      </c>
      <c r="D1271" s="162">
        <v>2</v>
      </c>
      <c r="E1271" s="162">
        <v>5630</v>
      </c>
      <c r="F1271" s="162">
        <v>4.2</v>
      </c>
      <c r="G1271" s="162">
        <v>1</v>
      </c>
      <c r="H1271" s="162">
        <v>0</v>
      </c>
      <c r="I1271" s="163">
        <v>278</v>
      </c>
      <c r="J1271" s="169">
        <v>0</v>
      </c>
    </row>
    <row r="1272" spans="1:10" ht="20" x14ac:dyDescent="0.2">
      <c r="A1272" s="161">
        <v>1662</v>
      </c>
      <c r="B1272" s="162">
        <v>46</v>
      </c>
      <c r="C1272" s="162">
        <v>14</v>
      </c>
      <c r="D1272" s="162">
        <v>2</v>
      </c>
      <c r="E1272" s="162">
        <v>5470</v>
      </c>
      <c r="F1272" s="162">
        <v>4.8</v>
      </c>
      <c r="G1272" s="162">
        <v>0</v>
      </c>
      <c r="H1272" s="162">
        <v>0</v>
      </c>
      <c r="I1272" s="163">
        <v>85</v>
      </c>
      <c r="J1272" s="169">
        <v>0</v>
      </c>
    </row>
    <row r="1273" spans="1:10" ht="20" x14ac:dyDescent="0.2">
      <c r="A1273" s="161">
        <v>1664</v>
      </c>
      <c r="B1273" s="162">
        <v>32</v>
      </c>
      <c r="C1273" s="162">
        <v>16</v>
      </c>
      <c r="D1273" s="162">
        <v>1</v>
      </c>
      <c r="E1273" s="162">
        <v>5010</v>
      </c>
      <c r="F1273" s="162">
        <v>6</v>
      </c>
      <c r="G1273" s="162">
        <v>0</v>
      </c>
      <c r="H1273" s="162">
        <v>0</v>
      </c>
      <c r="I1273" s="163">
        <v>555</v>
      </c>
      <c r="J1273" s="169">
        <v>0</v>
      </c>
    </row>
    <row r="1274" spans="1:10" ht="20" x14ac:dyDescent="0.2">
      <c r="A1274" s="161">
        <v>1665</v>
      </c>
      <c r="B1274" s="162">
        <v>29</v>
      </c>
      <c r="C1274" s="162">
        <v>19</v>
      </c>
      <c r="D1274" s="162">
        <v>2</v>
      </c>
      <c r="E1274" s="162">
        <v>5470</v>
      </c>
      <c r="F1274" s="162">
        <v>7.9</v>
      </c>
      <c r="G1274" s="162">
        <v>1</v>
      </c>
      <c r="H1274" s="162">
        <v>0</v>
      </c>
      <c r="I1274" s="163">
        <v>22</v>
      </c>
      <c r="J1274" s="169">
        <v>0</v>
      </c>
    </row>
    <row r="1275" spans="1:10" ht="20" x14ac:dyDescent="0.2">
      <c r="A1275" s="161">
        <v>1666</v>
      </c>
      <c r="B1275" s="162">
        <v>35</v>
      </c>
      <c r="C1275" s="162">
        <v>14</v>
      </c>
      <c r="D1275" s="162">
        <v>1</v>
      </c>
      <c r="E1275" s="162">
        <v>4950</v>
      </c>
      <c r="F1275" s="162">
        <v>5.5</v>
      </c>
      <c r="G1275" s="162">
        <v>0</v>
      </c>
      <c r="H1275" s="162">
        <v>0</v>
      </c>
      <c r="I1275" s="163">
        <v>56</v>
      </c>
      <c r="J1275" s="169">
        <v>0</v>
      </c>
    </row>
    <row r="1276" spans="1:10" ht="20" x14ac:dyDescent="0.2">
      <c r="A1276" s="161">
        <v>1667</v>
      </c>
      <c r="B1276" s="162">
        <v>29</v>
      </c>
      <c r="C1276" s="162">
        <v>13</v>
      </c>
      <c r="D1276" s="162">
        <v>1</v>
      </c>
      <c r="E1276" s="162">
        <v>5350</v>
      </c>
      <c r="F1276" s="162">
        <v>3.3</v>
      </c>
      <c r="G1276" s="162">
        <v>1</v>
      </c>
      <c r="H1276" s="162">
        <v>1</v>
      </c>
      <c r="I1276" s="163">
        <v>460</v>
      </c>
      <c r="J1276" s="169">
        <v>0</v>
      </c>
    </row>
    <row r="1277" spans="1:10" ht="20" x14ac:dyDescent="0.2">
      <c r="A1277" s="161">
        <v>1668</v>
      </c>
      <c r="B1277" s="162">
        <v>40</v>
      </c>
      <c r="C1277" s="162">
        <v>19</v>
      </c>
      <c r="D1277" s="162">
        <v>3</v>
      </c>
      <c r="E1277" s="162">
        <v>8050</v>
      </c>
      <c r="F1277" s="162">
        <v>8.1</v>
      </c>
      <c r="G1277" s="162">
        <v>1</v>
      </c>
      <c r="H1277" s="162">
        <v>0</v>
      </c>
      <c r="I1277" s="163">
        <v>447</v>
      </c>
      <c r="J1277" s="169">
        <v>0</v>
      </c>
    </row>
    <row r="1278" spans="1:10" ht="20" x14ac:dyDescent="0.2">
      <c r="A1278" s="161">
        <v>1669</v>
      </c>
      <c r="B1278" s="162">
        <v>37</v>
      </c>
      <c r="C1278" s="162">
        <v>23</v>
      </c>
      <c r="D1278" s="162">
        <v>2</v>
      </c>
      <c r="E1278" s="162">
        <v>6770</v>
      </c>
      <c r="F1278" s="162">
        <v>5.3</v>
      </c>
      <c r="G1278" s="162">
        <v>0</v>
      </c>
      <c r="H1278" s="162">
        <v>0</v>
      </c>
      <c r="I1278" s="163">
        <v>249</v>
      </c>
      <c r="J1278" s="169">
        <v>0</v>
      </c>
    </row>
    <row r="1279" spans="1:10" ht="20" x14ac:dyDescent="0.2">
      <c r="A1279" s="161">
        <v>1670</v>
      </c>
      <c r="B1279" s="162">
        <v>44</v>
      </c>
      <c r="C1279" s="162">
        <v>13</v>
      </c>
      <c r="D1279" s="162">
        <v>2</v>
      </c>
      <c r="E1279" s="162">
        <v>5680</v>
      </c>
      <c r="F1279" s="162">
        <v>5.8</v>
      </c>
      <c r="G1279" s="162">
        <v>1</v>
      </c>
      <c r="H1279" s="162">
        <v>0</v>
      </c>
      <c r="I1279" s="163">
        <v>1284</v>
      </c>
      <c r="J1279" s="169">
        <v>0</v>
      </c>
    </row>
    <row r="1280" spans="1:10" ht="20" x14ac:dyDescent="0.2">
      <c r="A1280" s="161">
        <v>1671</v>
      </c>
      <c r="B1280" s="162">
        <v>27</v>
      </c>
      <c r="C1280" s="162">
        <v>13</v>
      </c>
      <c r="D1280" s="162">
        <v>4</v>
      </c>
      <c r="E1280" s="162">
        <v>5540</v>
      </c>
      <c r="F1280" s="162">
        <v>2.5</v>
      </c>
      <c r="G1280" s="162">
        <v>1</v>
      </c>
      <c r="H1280" s="162">
        <v>1</v>
      </c>
      <c r="I1280" s="163">
        <v>656</v>
      </c>
      <c r="J1280" s="169">
        <v>0</v>
      </c>
    </row>
    <row r="1281" spans="1:10" ht="20" x14ac:dyDescent="0.2">
      <c r="A1281" s="161">
        <v>1672</v>
      </c>
      <c r="B1281" s="162">
        <v>36</v>
      </c>
      <c r="C1281" s="162">
        <v>26</v>
      </c>
      <c r="D1281" s="162">
        <v>1</v>
      </c>
      <c r="E1281" s="162">
        <v>8130</v>
      </c>
      <c r="F1281" s="162">
        <v>3.3</v>
      </c>
      <c r="G1281" s="162">
        <v>1</v>
      </c>
      <c r="H1281" s="162">
        <v>0</v>
      </c>
      <c r="I1281" s="163">
        <v>1610</v>
      </c>
      <c r="J1281" s="169">
        <v>0</v>
      </c>
    </row>
    <row r="1282" spans="1:10" ht="20" x14ac:dyDescent="0.2">
      <c r="A1282" s="161">
        <v>1673</v>
      </c>
      <c r="B1282" s="162">
        <v>41</v>
      </c>
      <c r="C1282" s="162">
        <v>22</v>
      </c>
      <c r="D1282" s="162">
        <v>1</v>
      </c>
      <c r="E1282" s="162">
        <v>6220</v>
      </c>
      <c r="F1282" s="162">
        <v>1.3</v>
      </c>
      <c r="G1282" s="162">
        <v>0</v>
      </c>
      <c r="H1282" s="162">
        <v>0</v>
      </c>
      <c r="I1282" s="163">
        <v>640</v>
      </c>
      <c r="J1282" s="169">
        <v>0</v>
      </c>
    </row>
    <row r="1283" spans="1:10" ht="20" x14ac:dyDescent="0.2">
      <c r="A1283" s="161">
        <v>1674</v>
      </c>
      <c r="B1283" s="162">
        <v>31</v>
      </c>
      <c r="C1283" s="162">
        <v>20</v>
      </c>
      <c r="D1283" s="162">
        <v>1</v>
      </c>
      <c r="E1283" s="162">
        <v>5750</v>
      </c>
      <c r="F1283" s="162">
        <v>5.6</v>
      </c>
      <c r="G1283" s="162">
        <v>0</v>
      </c>
      <c r="H1283" s="162">
        <v>0</v>
      </c>
      <c r="I1283" s="163">
        <v>304</v>
      </c>
      <c r="J1283" s="169">
        <v>0</v>
      </c>
    </row>
    <row r="1284" spans="1:10" ht="20" x14ac:dyDescent="0.2">
      <c r="A1284" s="161">
        <v>1676</v>
      </c>
      <c r="B1284" s="162">
        <v>54</v>
      </c>
      <c r="C1284" s="162">
        <v>30</v>
      </c>
      <c r="D1284" s="162">
        <v>3</v>
      </c>
      <c r="E1284" s="162">
        <v>10940</v>
      </c>
      <c r="F1284" s="162">
        <v>5.4</v>
      </c>
      <c r="G1284" s="162">
        <v>0</v>
      </c>
      <c r="H1284" s="162">
        <v>1</v>
      </c>
      <c r="I1284" s="163">
        <v>366</v>
      </c>
      <c r="J1284" s="169">
        <v>0</v>
      </c>
    </row>
    <row r="1285" spans="1:10" ht="20" x14ac:dyDescent="0.2">
      <c r="A1285" s="161">
        <v>1677</v>
      </c>
      <c r="B1285" s="162">
        <v>49</v>
      </c>
      <c r="C1285" s="162">
        <v>12</v>
      </c>
      <c r="D1285" s="162">
        <v>4</v>
      </c>
      <c r="E1285" s="162">
        <v>9250</v>
      </c>
      <c r="F1285" s="162">
        <v>3</v>
      </c>
      <c r="G1285" s="162">
        <v>1</v>
      </c>
      <c r="H1285" s="162">
        <v>1</v>
      </c>
      <c r="I1285" s="163">
        <v>1150</v>
      </c>
      <c r="J1285" s="169">
        <v>0</v>
      </c>
    </row>
    <row r="1286" spans="1:10" ht="20" x14ac:dyDescent="0.2">
      <c r="A1286" s="161">
        <v>1681</v>
      </c>
      <c r="B1286" s="162">
        <v>60</v>
      </c>
      <c r="C1286" s="162">
        <v>23</v>
      </c>
      <c r="D1286" s="162">
        <v>1</v>
      </c>
      <c r="E1286" s="162">
        <v>6980</v>
      </c>
      <c r="F1286" s="162">
        <v>5</v>
      </c>
      <c r="G1286" s="162">
        <v>1</v>
      </c>
      <c r="H1286" s="162">
        <v>0</v>
      </c>
      <c r="I1286" s="163">
        <v>661</v>
      </c>
      <c r="J1286" s="169">
        <v>0</v>
      </c>
    </row>
    <row r="1287" spans="1:10" ht="20" x14ac:dyDescent="0.2">
      <c r="A1287" s="161">
        <v>1682</v>
      </c>
      <c r="B1287" s="162">
        <v>51</v>
      </c>
      <c r="C1287" s="162">
        <v>24</v>
      </c>
      <c r="D1287" s="162">
        <v>1</v>
      </c>
      <c r="E1287" s="162">
        <v>5430</v>
      </c>
      <c r="F1287" s="162">
        <v>7.1</v>
      </c>
      <c r="G1287" s="162">
        <v>1</v>
      </c>
      <c r="H1287" s="162">
        <v>1</v>
      </c>
      <c r="I1287" s="163">
        <v>459</v>
      </c>
      <c r="J1287" s="169">
        <v>0</v>
      </c>
    </row>
    <row r="1288" spans="1:10" ht="20" x14ac:dyDescent="0.2">
      <c r="A1288" s="161">
        <v>1683</v>
      </c>
      <c r="B1288" s="162">
        <v>30</v>
      </c>
      <c r="C1288" s="162">
        <v>22</v>
      </c>
      <c r="D1288" s="162">
        <v>1</v>
      </c>
      <c r="E1288" s="162">
        <v>6330</v>
      </c>
      <c r="F1288" s="162">
        <v>6.7</v>
      </c>
      <c r="G1288" s="162">
        <v>0</v>
      </c>
      <c r="H1288" s="162">
        <v>1</v>
      </c>
      <c r="I1288" s="163">
        <v>1081</v>
      </c>
      <c r="J1288" s="169">
        <v>0</v>
      </c>
    </row>
    <row r="1289" spans="1:10" ht="20" x14ac:dyDescent="0.2">
      <c r="A1289" s="161">
        <v>1684</v>
      </c>
      <c r="B1289" s="162">
        <v>40</v>
      </c>
      <c r="C1289" s="162">
        <v>13</v>
      </c>
      <c r="D1289" s="162">
        <v>2</v>
      </c>
      <c r="E1289" s="162">
        <v>5550</v>
      </c>
      <c r="F1289" s="162">
        <v>4.3</v>
      </c>
      <c r="G1289" s="162">
        <v>1</v>
      </c>
      <c r="H1289" s="162">
        <v>0</v>
      </c>
      <c r="I1289" s="163">
        <v>232</v>
      </c>
      <c r="J1289" s="169">
        <v>0</v>
      </c>
    </row>
    <row r="1290" spans="1:10" ht="20" x14ac:dyDescent="0.2">
      <c r="A1290" s="161">
        <v>1685</v>
      </c>
      <c r="B1290" s="162">
        <v>30</v>
      </c>
      <c r="C1290" s="162">
        <v>12</v>
      </c>
      <c r="D1290" s="162">
        <v>1</v>
      </c>
      <c r="E1290" s="162">
        <v>6410</v>
      </c>
      <c r="F1290" s="162">
        <v>3</v>
      </c>
      <c r="G1290" s="162">
        <v>1</v>
      </c>
      <c r="H1290" s="162">
        <v>0</v>
      </c>
      <c r="I1290" s="163">
        <v>86</v>
      </c>
      <c r="J1290" s="169">
        <v>0</v>
      </c>
    </row>
    <row r="1291" spans="1:10" ht="20" x14ac:dyDescent="0.2">
      <c r="A1291" s="161">
        <v>1687</v>
      </c>
      <c r="B1291" s="162">
        <v>45</v>
      </c>
      <c r="C1291" s="162">
        <v>38</v>
      </c>
      <c r="D1291" s="162">
        <v>1</v>
      </c>
      <c r="E1291" s="162">
        <v>9040</v>
      </c>
      <c r="F1291" s="162">
        <v>3.3</v>
      </c>
      <c r="G1291" s="162">
        <v>1</v>
      </c>
      <c r="H1291" s="162">
        <v>1</v>
      </c>
      <c r="I1291" s="163">
        <v>1790</v>
      </c>
      <c r="J1291" s="169">
        <v>0</v>
      </c>
    </row>
    <row r="1292" spans="1:10" ht="20" x14ac:dyDescent="0.2">
      <c r="A1292" s="161">
        <v>1688</v>
      </c>
      <c r="B1292" s="162">
        <v>35</v>
      </c>
      <c r="C1292" s="162">
        <v>22</v>
      </c>
      <c r="D1292" s="162">
        <v>2</v>
      </c>
      <c r="E1292" s="162">
        <v>7270</v>
      </c>
      <c r="F1292" s="162">
        <v>3.9</v>
      </c>
      <c r="G1292" s="162">
        <v>1</v>
      </c>
      <c r="H1292" s="162">
        <v>1</v>
      </c>
      <c r="I1292" s="163">
        <v>1477</v>
      </c>
      <c r="J1292" s="169">
        <v>0</v>
      </c>
    </row>
    <row r="1293" spans="1:10" ht="20" x14ac:dyDescent="0.2">
      <c r="A1293" s="161">
        <v>1689</v>
      </c>
      <c r="B1293" s="162">
        <v>34</v>
      </c>
      <c r="C1293" s="162">
        <v>15</v>
      </c>
      <c r="D1293" s="162">
        <v>4</v>
      </c>
      <c r="E1293" s="162">
        <v>14520</v>
      </c>
      <c r="F1293" s="162">
        <v>8</v>
      </c>
      <c r="G1293" s="162">
        <v>0</v>
      </c>
      <c r="H1293" s="162">
        <v>0</v>
      </c>
      <c r="I1293" s="163">
        <v>959</v>
      </c>
      <c r="J1293" s="169">
        <v>0</v>
      </c>
    </row>
    <row r="1294" spans="1:10" ht="20" x14ac:dyDescent="0.2">
      <c r="A1294" s="161">
        <v>1691</v>
      </c>
      <c r="B1294" s="162">
        <v>34</v>
      </c>
      <c r="C1294" s="162">
        <v>20</v>
      </c>
      <c r="D1294" s="162">
        <v>2</v>
      </c>
      <c r="E1294" s="162">
        <v>8520</v>
      </c>
      <c r="F1294" s="162">
        <v>5.0999999999999996</v>
      </c>
      <c r="G1294" s="162">
        <v>0</v>
      </c>
      <c r="H1294" s="162">
        <v>1</v>
      </c>
      <c r="I1294" s="163">
        <v>195</v>
      </c>
      <c r="J1294" s="169">
        <v>0</v>
      </c>
    </row>
    <row r="1295" spans="1:10" ht="20" x14ac:dyDescent="0.2">
      <c r="A1295" s="161">
        <v>1694</v>
      </c>
      <c r="B1295" s="162">
        <v>30</v>
      </c>
      <c r="C1295" s="162">
        <v>19</v>
      </c>
      <c r="D1295" s="162">
        <v>1</v>
      </c>
      <c r="E1295" s="162">
        <v>5090</v>
      </c>
      <c r="F1295" s="162">
        <v>7.6</v>
      </c>
      <c r="G1295" s="162">
        <v>1</v>
      </c>
      <c r="H1295" s="162">
        <v>0</v>
      </c>
      <c r="I1295" s="163">
        <v>393</v>
      </c>
      <c r="J1295" s="169">
        <v>0</v>
      </c>
    </row>
    <row r="1296" spans="1:10" ht="20" x14ac:dyDescent="0.2">
      <c r="A1296" s="161">
        <v>1696</v>
      </c>
      <c r="B1296" s="162">
        <v>38</v>
      </c>
      <c r="C1296" s="162">
        <v>28</v>
      </c>
      <c r="D1296" s="162">
        <v>2</v>
      </c>
      <c r="E1296" s="162">
        <v>10600</v>
      </c>
      <c r="F1296" s="162">
        <v>2</v>
      </c>
      <c r="G1296" s="162">
        <v>1</v>
      </c>
      <c r="H1296" s="162">
        <v>0</v>
      </c>
      <c r="I1296" s="163">
        <v>722</v>
      </c>
      <c r="J1296" s="169">
        <v>0</v>
      </c>
    </row>
    <row r="1297" spans="1:10" ht="20" x14ac:dyDescent="0.2">
      <c r="A1297" s="161">
        <v>1697</v>
      </c>
      <c r="B1297" s="162">
        <v>49</v>
      </c>
      <c r="C1297" s="162">
        <v>33</v>
      </c>
      <c r="D1297" s="162">
        <v>2</v>
      </c>
      <c r="E1297" s="162">
        <v>11550</v>
      </c>
      <c r="F1297" s="162">
        <v>9.9</v>
      </c>
      <c r="G1297" s="162">
        <v>0</v>
      </c>
      <c r="H1297" s="162">
        <v>1</v>
      </c>
      <c r="I1297" s="163">
        <v>1099</v>
      </c>
      <c r="J1297" s="169">
        <v>0</v>
      </c>
    </row>
    <row r="1298" spans="1:10" ht="20" x14ac:dyDescent="0.2">
      <c r="A1298" s="161">
        <v>1698</v>
      </c>
      <c r="B1298" s="162">
        <v>28</v>
      </c>
      <c r="C1298" s="162">
        <v>21</v>
      </c>
      <c r="D1298" s="162">
        <v>1</v>
      </c>
      <c r="E1298" s="162">
        <v>7510</v>
      </c>
      <c r="F1298" s="162">
        <v>3.4</v>
      </c>
      <c r="G1298" s="162">
        <v>1</v>
      </c>
      <c r="H1298" s="162">
        <v>1</v>
      </c>
      <c r="I1298" s="163">
        <v>636</v>
      </c>
      <c r="J1298" s="169">
        <v>0</v>
      </c>
    </row>
    <row r="1299" spans="1:10" ht="20" x14ac:dyDescent="0.2">
      <c r="A1299" s="161">
        <v>1700</v>
      </c>
      <c r="B1299" s="162">
        <v>35</v>
      </c>
      <c r="C1299" s="162">
        <v>22</v>
      </c>
      <c r="D1299" s="162">
        <v>1</v>
      </c>
      <c r="E1299" s="162">
        <v>7020</v>
      </c>
      <c r="F1299" s="162">
        <v>9.1</v>
      </c>
      <c r="G1299" s="162">
        <v>1</v>
      </c>
      <c r="H1299" s="162">
        <v>1</v>
      </c>
      <c r="I1299" s="163">
        <v>402</v>
      </c>
      <c r="J1299" s="169">
        <v>0</v>
      </c>
    </row>
    <row r="1300" spans="1:10" ht="20" x14ac:dyDescent="0.2">
      <c r="A1300" s="161">
        <v>1701</v>
      </c>
      <c r="B1300" s="162">
        <v>50</v>
      </c>
      <c r="C1300" s="162">
        <v>30</v>
      </c>
      <c r="D1300" s="162">
        <v>4</v>
      </c>
      <c r="E1300" s="162">
        <v>18970</v>
      </c>
      <c r="F1300" s="162">
        <v>4.9000000000000004</v>
      </c>
      <c r="G1300" s="162">
        <v>1</v>
      </c>
      <c r="H1300" s="162">
        <v>1</v>
      </c>
      <c r="I1300" s="163">
        <v>2390</v>
      </c>
      <c r="J1300" s="169">
        <v>0</v>
      </c>
    </row>
    <row r="1301" spans="1:10" ht="20" x14ac:dyDescent="0.2">
      <c r="A1301" s="161">
        <v>1702</v>
      </c>
      <c r="B1301" s="162">
        <v>40</v>
      </c>
      <c r="C1301" s="162">
        <v>23</v>
      </c>
      <c r="D1301" s="162">
        <v>2</v>
      </c>
      <c r="E1301" s="162">
        <v>8360</v>
      </c>
      <c r="F1301" s="162">
        <v>5.0999999999999996</v>
      </c>
      <c r="G1301" s="162">
        <v>1</v>
      </c>
      <c r="H1301" s="162">
        <v>0</v>
      </c>
      <c r="I1301" s="163">
        <v>77</v>
      </c>
      <c r="J1301" s="169">
        <v>0</v>
      </c>
    </row>
    <row r="1302" spans="1:10" ht="20" x14ac:dyDescent="0.2">
      <c r="A1302" s="161">
        <v>1703</v>
      </c>
      <c r="B1302" s="162">
        <v>53</v>
      </c>
      <c r="C1302" s="162">
        <v>33</v>
      </c>
      <c r="D1302" s="162">
        <v>1</v>
      </c>
      <c r="E1302" s="162">
        <v>8310</v>
      </c>
      <c r="F1302" s="162">
        <v>8</v>
      </c>
      <c r="G1302" s="162">
        <v>0</v>
      </c>
      <c r="H1302" s="162">
        <v>1</v>
      </c>
      <c r="I1302" s="163">
        <v>386</v>
      </c>
      <c r="J1302" s="169">
        <v>0</v>
      </c>
    </row>
    <row r="1303" spans="1:10" ht="20" x14ac:dyDescent="0.2">
      <c r="A1303" s="161">
        <v>1704</v>
      </c>
      <c r="B1303" s="162">
        <v>26</v>
      </c>
      <c r="C1303" s="162">
        <v>17</v>
      </c>
      <c r="D1303" s="162">
        <v>1</v>
      </c>
      <c r="E1303" s="162">
        <v>5040</v>
      </c>
      <c r="F1303" s="162">
        <v>5.8</v>
      </c>
      <c r="G1303" s="162">
        <v>1</v>
      </c>
      <c r="H1303" s="162">
        <v>0</v>
      </c>
      <c r="I1303" s="163">
        <v>563</v>
      </c>
      <c r="J1303" s="169">
        <v>0</v>
      </c>
    </row>
    <row r="1304" spans="1:10" ht="20" x14ac:dyDescent="0.2">
      <c r="A1304" s="161">
        <v>1706</v>
      </c>
      <c r="B1304" s="162">
        <v>57</v>
      </c>
      <c r="C1304" s="162">
        <v>33</v>
      </c>
      <c r="D1304" s="162">
        <v>1</v>
      </c>
      <c r="E1304" s="162">
        <v>11820</v>
      </c>
      <c r="F1304" s="162">
        <v>4.3</v>
      </c>
      <c r="G1304" s="162">
        <v>1</v>
      </c>
      <c r="H1304" s="162">
        <v>0</v>
      </c>
      <c r="I1304" s="163">
        <v>677</v>
      </c>
      <c r="J1304" s="169">
        <v>0</v>
      </c>
    </row>
    <row r="1305" spans="1:10" ht="20" x14ac:dyDescent="0.2">
      <c r="A1305" s="161">
        <v>1707</v>
      </c>
      <c r="B1305" s="162">
        <v>55</v>
      </c>
      <c r="C1305" s="162">
        <v>43</v>
      </c>
      <c r="D1305" s="162">
        <v>2</v>
      </c>
      <c r="E1305" s="162">
        <v>25510.000000000004</v>
      </c>
      <c r="F1305" s="162">
        <v>4.5</v>
      </c>
      <c r="G1305" s="162">
        <v>1</v>
      </c>
      <c r="H1305" s="162">
        <v>0</v>
      </c>
      <c r="I1305" s="163">
        <v>637</v>
      </c>
      <c r="J1305" s="169">
        <v>0</v>
      </c>
    </row>
    <row r="1306" spans="1:10" ht="20" x14ac:dyDescent="0.2">
      <c r="A1306" s="161">
        <v>1708</v>
      </c>
      <c r="B1306" s="162">
        <v>38</v>
      </c>
      <c r="C1306" s="162">
        <v>27</v>
      </c>
      <c r="D1306" s="162">
        <v>1</v>
      </c>
      <c r="E1306" s="162">
        <v>9590</v>
      </c>
      <c r="F1306" s="162">
        <v>4.8</v>
      </c>
      <c r="G1306" s="162">
        <v>0</v>
      </c>
      <c r="H1306" s="162">
        <v>1</v>
      </c>
      <c r="I1306" s="163">
        <v>476</v>
      </c>
      <c r="J1306" s="169">
        <v>0</v>
      </c>
    </row>
    <row r="1307" spans="1:10" ht="20" x14ac:dyDescent="0.2">
      <c r="A1307" s="161">
        <v>1709</v>
      </c>
      <c r="B1307" s="162">
        <v>48</v>
      </c>
      <c r="C1307" s="162">
        <v>25</v>
      </c>
      <c r="D1307" s="162">
        <v>2</v>
      </c>
      <c r="E1307" s="162">
        <v>6200</v>
      </c>
      <c r="F1307" s="162">
        <v>1.4</v>
      </c>
      <c r="G1307" s="162">
        <v>1</v>
      </c>
      <c r="H1307" s="162">
        <v>0</v>
      </c>
      <c r="I1307" s="163">
        <v>721</v>
      </c>
      <c r="J1307" s="169">
        <v>0</v>
      </c>
    </row>
    <row r="1308" spans="1:10" ht="20" x14ac:dyDescent="0.2">
      <c r="A1308" s="161">
        <v>1710</v>
      </c>
      <c r="B1308" s="162">
        <v>42</v>
      </c>
      <c r="C1308" s="162">
        <v>16</v>
      </c>
      <c r="D1308" s="162">
        <v>1</v>
      </c>
      <c r="E1308" s="162">
        <v>6480</v>
      </c>
      <c r="F1308" s="162">
        <v>7.1</v>
      </c>
      <c r="G1308" s="162">
        <v>1</v>
      </c>
      <c r="H1308" s="162">
        <v>0</v>
      </c>
      <c r="I1308" s="163">
        <v>452</v>
      </c>
      <c r="J1308" s="169">
        <v>0</v>
      </c>
    </row>
    <row r="1309" spans="1:10" ht="20" x14ac:dyDescent="0.2">
      <c r="A1309" s="161">
        <v>1711</v>
      </c>
      <c r="B1309" s="162">
        <v>35</v>
      </c>
      <c r="C1309" s="162">
        <v>12</v>
      </c>
      <c r="D1309" s="162">
        <v>1</v>
      </c>
      <c r="E1309" s="162">
        <v>5030</v>
      </c>
      <c r="F1309" s="162">
        <v>6.7</v>
      </c>
      <c r="G1309" s="162">
        <v>1</v>
      </c>
      <c r="H1309" s="162">
        <v>0</v>
      </c>
      <c r="I1309" s="163">
        <v>595</v>
      </c>
      <c r="J1309" s="169">
        <v>0</v>
      </c>
    </row>
    <row r="1310" spans="1:10" ht="20" x14ac:dyDescent="0.2">
      <c r="A1310" s="161">
        <v>1712</v>
      </c>
      <c r="B1310" s="162">
        <v>52</v>
      </c>
      <c r="C1310" s="162">
        <v>33</v>
      </c>
      <c r="D1310" s="162">
        <v>2</v>
      </c>
      <c r="E1310" s="162">
        <v>9490</v>
      </c>
      <c r="F1310" s="162">
        <v>5.8</v>
      </c>
      <c r="G1310" s="162">
        <v>1</v>
      </c>
      <c r="H1310" s="162">
        <v>1</v>
      </c>
      <c r="I1310" s="163">
        <v>388</v>
      </c>
      <c r="J1310" s="169">
        <v>0</v>
      </c>
    </row>
    <row r="1311" spans="1:10" ht="20" x14ac:dyDescent="0.2">
      <c r="A1311" s="161">
        <v>1713</v>
      </c>
      <c r="B1311" s="162">
        <v>33</v>
      </c>
      <c r="C1311" s="162">
        <v>19</v>
      </c>
      <c r="D1311" s="162">
        <v>2</v>
      </c>
      <c r="E1311" s="162">
        <v>8540</v>
      </c>
      <c r="F1311" s="162">
        <v>1.8</v>
      </c>
      <c r="G1311" s="162">
        <v>0</v>
      </c>
      <c r="H1311" s="162">
        <v>1</v>
      </c>
      <c r="I1311" s="163">
        <v>339</v>
      </c>
      <c r="J1311" s="169">
        <v>0</v>
      </c>
    </row>
    <row r="1312" spans="1:10" ht="20" x14ac:dyDescent="0.2">
      <c r="A1312" s="161">
        <v>1714</v>
      </c>
      <c r="B1312" s="162">
        <v>43</v>
      </c>
      <c r="C1312" s="162">
        <v>32</v>
      </c>
      <c r="D1312" s="162">
        <v>2</v>
      </c>
      <c r="E1312" s="162">
        <v>10050</v>
      </c>
      <c r="F1312" s="162">
        <v>6.2</v>
      </c>
      <c r="G1312" s="162">
        <v>0</v>
      </c>
      <c r="H1312" s="162">
        <v>0</v>
      </c>
      <c r="I1312" s="163">
        <v>1724</v>
      </c>
      <c r="J1312" s="169">
        <v>0</v>
      </c>
    </row>
    <row r="1313" spans="1:10" ht="20" x14ac:dyDescent="0.2">
      <c r="A1313" s="161">
        <v>1715</v>
      </c>
      <c r="B1313" s="162">
        <v>49</v>
      </c>
      <c r="C1313" s="162">
        <v>13</v>
      </c>
      <c r="D1313" s="162">
        <v>1</v>
      </c>
      <c r="E1313" s="162">
        <v>5470</v>
      </c>
      <c r="F1313" s="162">
        <v>5.3</v>
      </c>
      <c r="G1313" s="162">
        <v>0</v>
      </c>
      <c r="H1313" s="162">
        <v>0</v>
      </c>
      <c r="I1313" s="163">
        <v>371</v>
      </c>
      <c r="J1313" s="169">
        <v>0</v>
      </c>
    </row>
    <row r="1314" spans="1:10" ht="20" x14ac:dyDescent="0.2">
      <c r="A1314" s="161">
        <v>1716</v>
      </c>
      <c r="B1314" s="162">
        <v>33</v>
      </c>
      <c r="C1314" s="162">
        <v>26</v>
      </c>
      <c r="D1314" s="162">
        <v>1</v>
      </c>
      <c r="E1314" s="162">
        <v>6470</v>
      </c>
      <c r="F1314" s="162">
        <v>3.3</v>
      </c>
      <c r="G1314" s="162">
        <v>0</v>
      </c>
      <c r="H1314" s="162">
        <v>1</v>
      </c>
      <c r="I1314" s="163">
        <v>254</v>
      </c>
      <c r="J1314" s="169">
        <v>0</v>
      </c>
    </row>
    <row r="1315" spans="1:10" ht="20" x14ac:dyDescent="0.2">
      <c r="A1315" s="161">
        <v>1717</v>
      </c>
      <c r="B1315" s="162">
        <v>30</v>
      </c>
      <c r="C1315" s="162">
        <v>15</v>
      </c>
      <c r="D1315" s="162">
        <v>3</v>
      </c>
      <c r="E1315" s="162">
        <v>5190</v>
      </c>
      <c r="F1315" s="162">
        <v>1.8</v>
      </c>
      <c r="G1315" s="162">
        <v>1</v>
      </c>
      <c r="H1315" s="162">
        <v>1</v>
      </c>
      <c r="I1315" s="163">
        <v>725</v>
      </c>
      <c r="J1315" s="169">
        <v>0</v>
      </c>
    </row>
    <row r="1316" spans="1:10" ht="20" x14ac:dyDescent="0.2">
      <c r="A1316" s="161">
        <v>1719</v>
      </c>
      <c r="B1316" s="162">
        <v>48</v>
      </c>
      <c r="C1316" s="162">
        <v>32</v>
      </c>
      <c r="D1316" s="162">
        <v>1</v>
      </c>
      <c r="E1316" s="162">
        <v>14860</v>
      </c>
      <c r="F1316" s="162">
        <v>7.3</v>
      </c>
      <c r="G1316" s="162">
        <v>0</v>
      </c>
      <c r="H1316" s="162">
        <v>1</v>
      </c>
      <c r="I1316" s="163">
        <v>2517</v>
      </c>
      <c r="J1316" s="169">
        <v>0</v>
      </c>
    </row>
    <row r="1317" spans="1:10" ht="20" x14ac:dyDescent="0.2">
      <c r="A1317" s="161">
        <v>1720</v>
      </c>
      <c r="B1317" s="162">
        <v>48</v>
      </c>
      <c r="C1317" s="162">
        <v>31</v>
      </c>
      <c r="D1317" s="162">
        <v>1</v>
      </c>
      <c r="E1317" s="162">
        <v>9810</v>
      </c>
      <c r="F1317" s="162">
        <v>7.3</v>
      </c>
      <c r="G1317" s="162">
        <v>1</v>
      </c>
      <c r="H1317" s="162">
        <v>1</v>
      </c>
      <c r="I1317" s="163">
        <v>731</v>
      </c>
      <c r="J1317" s="169">
        <v>0</v>
      </c>
    </row>
    <row r="1318" spans="1:10" ht="20" x14ac:dyDescent="0.2">
      <c r="A1318" s="161">
        <v>1721</v>
      </c>
      <c r="B1318" s="162">
        <v>44</v>
      </c>
      <c r="C1318" s="162">
        <v>22</v>
      </c>
      <c r="D1318" s="162">
        <v>2</v>
      </c>
      <c r="E1318" s="162">
        <v>6310</v>
      </c>
      <c r="F1318" s="162">
        <v>2.4</v>
      </c>
      <c r="G1318" s="162">
        <v>1</v>
      </c>
      <c r="H1318" s="162">
        <v>0</v>
      </c>
      <c r="I1318" s="163">
        <v>411</v>
      </c>
      <c r="J1318" s="169">
        <v>0</v>
      </c>
    </row>
    <row r="1319" spans="1:10" ht="20" x14ac:dyDescent="0.2">
      <c r="A1319" s="161">
        <v>1723</v>
      </c>
      <c r="B1319" s="162">
        <v>27</v>
      </c>
      <c r="C1319" s="162">
        <v>15</v>
      </c>
      <c r="D1319" s="162">
        <v>2</v>
      </c>
      <c r="E1319" s="162">
        <v>6800</v>
      </c>
      <c r="F1319" s="162">
        <v>0.7</v>
      </c>
      <c r="G1319" s="162">
        <v>0</v>
      </c>
      <c r="H1319" s="162">
        <v>0</v>
      </c>
      <c r="I1319" s="163">
        <v>568</v>
      </c>
      <c r="J1319" s="169">
        <v>0</v>
      </c>
    </row>
    <row r="1320" spans="1:10" ht="20" x14ac:dyDescent="0.2">
      <c r="A1320" s="161">
        <v>1724</v>
      </c>
      <c r="B1320" s="162">
        <v>30</v>
      </c>
      <c r="C1320" s="162">
        <v>16</v>
      </c>
      <c r="D1320" s="162">
        <v>1</v>
      </c>
      <c r="E1320" s="162">
        <v>6800</v>
      </c>
      <c r="F1320" s="162">
        <v>3.1</v>
      </c>
      <c r="G1320" s="162">
        <v>1</v>
      </c>
      <c r="H1320" s="162">
        <v>1</v>
      </c>
      <c r="I1320" s="163">
        <v>472</v>
      </c>
      <c r="J1320" s="169">
        <v>0</v>
      </c>
    </row>
    <row r="1321" spans="1:10" ht="20" x14ac:dyDescent="0.2">
      <c r="A1321" s="161">
        <v>1726</v>
      </c>
      <c r="B1321" s="162">
        <v>43</v>
      </c>
      <c r="C1321" s="162">
        <v>19</v>
      </c>
      <c r="D1321" s="162">
        <v>3</v>
      </c>
      <c r="E1321" s="162">
        <v>8300</v>
      </c>
      <c r="F1321" s="162">
        <v>7.1</v>
      </c>
      <c r="G1321" s="162">
        <v>1</v>
      </c>
      <c r="H1321" s="162">
        <v>1</v>
      </c>
      <c r="I1321" s="163">
        <v>404</v>
      </c>
      <c r="J1321" s="169">
        <v>0</v>
      </c>
    </row>
    <row r="1322" spans="1:10" ht="20" x14ac:dyDescent="0.2">
      <c r="A1322" s="161">
        <v>1729</v>
      </c>
      <c r="B1322" s="162">
        <v>48</v>
      </c>
      <c r="C1322" s="162">
        <v>29</v>
      </c>
      <c r="D1322" s="162">
        <v>2</v>
      </c>
      <c r="E1322" s="162">
        <v>19050</v>
      </c>
      <c r="F1322" s="162">
        <v>2.2000000000000002</v>
      </c>
      <c r="G1322" s="162">
        <v>1</v>
      </c>
      <c r="H1322" s="162">
        <v>0</v>
      </c>
      <c r="I1322" s="163">
        <v>2205</v>
      </c>
      <c r="J1322" s="169">
        <v>0</v>
      </c>
    </row>
    <row r="1323" spans="1:10" ht="20" x14ac:dyDescent="0.2">
      <c r="A1323" s="161">
        <v>1730</v>
      </c>
      <c r="B1323" s="162">
        <v>41</v>
      </c>
      <c r="C1323" s="162">
        <v>33</v>
      </c>
      <c r="D1323" s="162">
        <v>1</v>
      </c>
      <c r="E1323" s="162">
        <v>7860</v>
      </c>
      <c r="F1323" s="162">
        <v>4</v>
      </c>
      <c r="G1323" s="162">
        <v>1</v>
      </c>
      <c r="H1323" s="162">
        <v>0</v>
      </c>
      <c r="I1323" s="163">
        <v>621</v>
      </c>
      <c r="J1323" s="169">
        <v>0</v>
      </c>
    </row>
    <row r="1324" spans="1:10" ht="20" x14ac:dyDescent="0.2">
      <c r="A1324" s="161">
        <v>1732</v>
      </c>
      <c r="B1324" s="162">
        <v>46</v>
      </c>
      <c r="C1324" s="162">
        <v>25</v>
      </c>
      <c r="D1324" s="162">
        <v>2</v>
      </c>
      <c r="E1324" s="162">
        <v>6660</v>
      </c>
      <c r="F1324" s="162">
        <v>1.7</v>
      </c>
      <c r="G1324" s="162">
        <v>0</v>
      </c>
      <c r="H1324" s="162">
        <v>0</v>
      </c>
      <c r="I1324" s="163">
        <v>715</v>
      </c>
      <c r="J1324" s="169">
        <v>0</v>
      </c>
    </row>
    <row r="1325" spans="1:10" ht="20" x14ac:dyDescent="0.2">
      <c r="A1325" s="161">
        <v>1733</v>
      </c>
      <c r="B1325" s="162">
        <v>52</v>
      </c>
      <c r="C1325" s="162">
        <v>45</v>
      </c>
      <c r="D1325" s="162">
        <v>1</v>
      </c>
      <c r="E1325" s="162">
        <v>26960.000000000004</v>
      </c>
      <c r="F1325" s="162">
        <v>8.6999999999999993</v>
      </c>
      <c r="G1325" s="162">
        <v>1</v>
      </c>
      <c r="H1325" s="162">
        <v>0</v>
      </c>
      <c r="I1325" s="163">
        <v>3310</v>
      </c>
      <c r="J1325" s="169">
        <v>0</v>
      </c>
    </row>
    <row r="1326" spans="1:10" ht="20" x14ac:dyDescent="0.2">
      <c r="A1326" s="161">
        <v>1734</v>
      </c>
      <c r="B1326" s="162">
        <v>26</v>
      </c>
      <c r="C1326" s="162">
        <v>19</v>
      </c>
      <c r="D1326" s="162">
        <v>1</v>
      </c>
      <c r="E1326" s="162">
        <v>5580</v>
      </c>
      <c r="F1326" s="162">
        <v>8.4</v>
      </c>
      <c r="G1326" s="162">
        <v>1</v>
      </c>
      <c r="H1326" s="162">
        <v>0</v>
      </c>
      <c r="I1326" s="163">
        <v>343</v>
      </c>
      <c r="J1326" s="169">
        <v>0</v>
      </c>
    </row>
    <row r="1327" spans="1:10" ht="20" x14ac:dyDescent="0.2">
      <c r="A1327" s="161">
        <v>1735</v>
      </c>
      <c r="B1327" s="162">
        <v>39</v>
      </c>
      <c r="C1327" s="162">
        <v>29</v>
      </c>
      <c r="D1327" s="162">
        <v>1</v>
      </c>
      <c r="E1327" s="162">
        <v>10290</v>
      </c>
      <c r="F1327" s="162">
        <v>0.2</v>
      </c>
      <c r="G1327" s="162">
        <v>0</v>
      </c>
      <c r="H1327" s="162">
        <v>0</v>
      </c>
      <c r="I1327" s="163">
        <v>227</v>
      </c>
      <c r="J1327" s="169">
        <v>0</v>
      </c>
    </row>
    <row r="1328" spans="1:10" ht="20" x14ac:dyDescent="0.2">
      <c r="A1328" s="161">
        <v>1738</v>
      </c>
      <c r="B1328" s="162">
        <v>45</v>
      </c>
      <c r="C1328" s="162">
        <v>18</v>
      </c>
      <c r="D1328" s="162">
        <v>1</v>
      </c>
      <c r="E1328" s="162">
        <v>7240</v>
      </c>
      <c r="F1328" s="162">
        <v>8.6</v>
      </c>
      <c r="G1328" s="162">
        <v>1</v>
      </c>
      <c r="H1328" s="162">
        <v>1</v>
      </c>
      <c r="I1328" s="163">
        <v>1222</v>
      </c>
      <c r="J1328" s="169">
        <v>0</v>
      </c>
    </row>
    <row r="1329" spans="1:10" ht="20" x14ac:dyDescent="0.2">
      <c r="A1329" s="161">
        <v>1739</v>
      </c>
      <c r="B1329" s="162">
        <v>52</v>
      </c>
      <c r="C1329" s="162">
        <v>17</v>
      </c>
      <c r="D1329" s="162">
        <v>5</v>
      </c>
      <c r="E1329" s="162">
        <v>5490</v>
      </c>
      <c r="F1329" s="162">
        <v>7.6</v>
      </c>
      <c r="G1329" s="162">
        <v>1</v>
      </c>
      <c r="H1329" s="162">
        <v>1</v>
      </c>
      <c r="I1329" s="163">
        <v>450</v>
      </c>
      <c r="J1329" s="169">
        <v>0</v>
      </c>
    </row>
    <row r="1330" spans="1:10" ht="20" x14ac:dyDescent="0.2">
      <c r="A1330" s="161">
        <v>1742</v>
      </c>
      <c r="B1330" s="162">
        <v>37</v>
      </c>
      <c r="C1330" s="162">
        <v>29</v>
      </c>
      <c r="D1330" s="162">
        <v>1</v>
      </c>
      <c r="E1330" s="162">
        <v>9350</v>
      </c>
      <c r="F1330" s="162">
        <v>7</v>
      </c>
      <c r="G1330" s="162">
        <v>1</v>
      </c>
      <c r="H1330" s="162">
        <v>1</v>
      </c>
      <c r="I1330" s="163">
        <v>571</v>
      </c>
      <c r="J1330" s="169">
        <v>0</v>
      </c>
    </row>
    <row r="1331" spans="1:10" ht="20" x14ac:dyDescent="0.2">
      <c r="A1331" s="161">
        <v>1743</v>
      </c>
      <c r="B1331" s="162">
        <v>32</v>
      </c>
      <c r="C1331" s="162">
        <v>17</v>
      </c>
      <c r="D1331" s="162">
        <v>1</v>
      </c>
      <c r="E1331" s="162">
        <v>4750</v>
      </c>
      <c r="F1331" s="162">
        <v>3.9</v>
      </c>
      <c r="G1331" s="162">
        <v>1</v>
      </c>
      <c r="H1331" s="162">
        <v>0</v>
      </c>
      <c r="I1331" s="163">
        <v>384</v>
      </c>
      <c r="J1331" s="169">
        <v>0</v>
      </c>
    </row>
    <row r="1332" spans="1:10" ht="20" x14ac:dyDescent="0.2">
      <c r="A1332" s="161">
        <v>1745</v>
      </c>
      <c r="B1332" s="162">
        <v>32</v>
      </c>
      <c r="C1332" s="162">
        <v>17</v>
      </c>
      <c r="D1332" s="162">
        <v>2</v>
      </c>
      <c r="E1332" s="162">
        <v>7040</v>
      </c>
      <c r="F1332" s="162">
        <v>2.4</v>
      </c>
      <c r="G1332" s="162">
        <v>1</v>
      </c>
      <c r="H1332" s="162">
        <v>0</v>
      </c>
      <c r="I1332" s="163">
        <v>794</v>
      </c>
      <c r="J1332" s="169">
        <v>0</v>
      </c>
    </row>
    <row r="1333" spans="1:10" ht="20" x14ac:dyDescent="0.2">
      <c r="A1333" s="161">
        <v>1747</v>
      </c>
      <c r="B1333" s="162">
        <v>25</v>
      </c>
      <c r="C1333" s="162">
        <v>13</v>
      </c>
      <c r="D1333" s="162">
        <v>2</v>
      </c>
      <c r="E1333" s="162">
        <v>4520</v>
      </c>
      <c r="F1333" s="162">
        <v>5.6</v>
      </c>
      <c r="G1333" s="162">
        <v>1</v>
      </c>
      <c r="H1333" s="162">
        <v>1</v>
      </c>
      <c r="I1333" s="163">
        <v>374</v>
      </c>
      <c r="J1333" s="169">
        <v>0</v>
      </c>
    </row>
    <row r="1334" spans="1:10" ht="20" x14ac:dyDescent="0.2">
      <c r="A1334" s="161">
        <v>1748</v>
      </c>
      <c r="B1334" s="162">
        <v>39</v>
      </c>
      <c r="C1334" s="162">
        <v>16</v>
      </c>
      <c r="D1334" s="162">
        <v>1</v>
      </c>
      <c r="E1334" s="162">
        <v>6060</v>
      </c>
      <c r="F1334" s="162">
        <v>6.2</v>
      </c>
      <c r="G1334" s="162">
        <v>1</v>
      </c>
      <c r="H1334" s="162">
        <v>1</v>
      </c>
      <c r="I1334" s="163">
        <v>101</v>
      </c>
      <c r="J1334" s="169">
        <v>0</v>
      </c>
    </row>
    <row r="1335" spans="1:10" ht="20" x14ac:dyDescent="0.2">
      <c r="A1335" s="161">
        <v>1750</v>
      </c>
      <c r="B1335" s="162">
        <v>36</v>
      </c>
      <c r="C1335" s="162">
        <v>12</v>
      </c>
      <c r="D1335" s="162">
        <v>2</v>
      </c>
      <c r="E1335" s="162">
        <v>5360</v>
      </c>
      <c r="F1335" s="162">
        <v>4.9000000000000004</v>
      </c>
      <c r="G1335" s="162">
        <v>1</v>
      </c>
      <c r="H1335" s="162">
        <v>1</v>
      </c>
      <c r="I1335" s="163">
        <v>507</v>
      </c>
      <c r="J1335" s="169">
        <v>0</v>
      </c>
    </row>
    <row r="1336" spans="1:10" ht="20" x14ac:dyDescent="0.2">
      <c r="A1336" s="161">
        <v>1752</v>
      </c>
      <c r="B1336" s="162">
        <v>31</v>
      </c>
      <c r="C1336" s="162">
        <v>12</v>
      </c>
      <c r="D1336" s="162">
        <v>4</v>
      </c>
      <c r="E1336" s="162">
        <v>4720</v>
      </c>
      <c r="F1336" s="162">
        <v>5.6</v>
      </c>
      <c r="G1336" s="162">
        <v>0</v>
      </c>
      <c r="H1336" s="162">
        <v>1</v>
      </c>
      <c r="I1336" s="163">
        <v>430</v>
      </c>
      <c r="J1336" s="169">
        <v>0</v>
      </c>
    </row>
    <row r="1337" spans="1:10" ht="20" x14ac:dyDescent="0.2">
      <c r="A1337" s="161">
        <v>1753</v>
      </c>
      <c r="B1337" s="162">
        <v>51</v>
      </c>
      <c r="C1337" s="162">
        <v>35</v>
      </c>
      <c r="D1337" s="162">
        <v>2</v>
      </c>
      <c r="E1337" s="162">
        <v>15630.000000000002</v>
      </c>
      <c r="F1337" s="162">
        <v>5.6</v>
      </c>
      <c r="G1337" s="162">
        <v>1</v>
      </c>
      <c r="H1337" s="162">
        <v>1</v>
      </c>
      <c r="I1337" s="163">
        <v>1720</v>
      </c>
      <c r="J1337" s="169">
        <v>0</v>
      </c>
    </row>
    <row r="1338" spans="1:10" ht="20" x14ac:dyDescent="0.2">
      <c r="A1338" s="161">
        <v>1754</v>
      </c>
      <c r="B1338" s="162">
        <v>34</v>
      </c>
      <c r="C1338" s="162">
        <v>25</v>
      </c>
      <c r="D1338" s="162">
        <v>1</v>
      </c>
      <c r="E1338" s="162">
        <v>7430</v>
      </c>
      <c r="F1338" s="162">
        <v>8.8000000000000007</v>
      </c>
      <c r="G1338" s="162">
        <v>0</v>
      </c>
      <c r="H1338" s="162">
        <v>0</v>
      </c>
      <c r="I1338" s="163">
        <v>171</v>
      </c>
      <c r="J1338" s="169">
        <v>0</v>
      </c>
    </row>
    <row r="1339" spans="1:10" ht="20" x14ac:dyDescent="0.2">
      <c r="A1339" s="161">
        <v>1756</v>
      </c>
      <c r="B1339" s="162">
        <v>30</v>
      </c>
      <c r="C1339" s="162">
        <v>20</v>
      </c>
      <c r="D1339" s="162">
        <v>1</v>
      </c>
      <c r="E1339" s="162">
        <v>4960</v>
      </c>
      <c r="F1339" s="162">
        <v>4.3</v>
      </c>
      <c r="G1339" s="162">
        <v>0</v>
      </c>
      <c r="H1339" s="162">
        <v>0</v>
      </c>
      <c r="I1339" s="163">
        <v>159</v>
      </c>
      <c r="J1339" s="169">
        <v>0</v>
      </c>
    </row>
    <row r="1340" spans="1:10" ht="20" x14ac:dyDescent="0.2">
      <c r="A1340" s="161">
        <v>1758</v>
      </c>
      <c r="B1340" s="162">
        <v>34</v>
      </c>
      <c r="C1340" s="162">
        <v>24</v>
      </c>
      <c r="D1340" s="162">
        <v>1</v>
      </c>
      <c r="E1340" s="162">
        <v>6370</v>
      </c>
      <c r="F1340" s="162">
        <v>6.1</v>
      </c>
      <c r="G1340" s="162">
        <v>1</v>
      </c>
      <c r="H1340" s="162">
        <v>0</v>
      </c>
      <c r="I1340" s="163">
        <v>430</v>
      </c>
      <c r="J1340" s="169">
        <v>0</v>
      </c>
    </row>
    <row r="1341" spans="1:10" ht="20" x14ac:dyDescent="0.2">
      <c r="A1341" s="161">
        <v>1759</v>
      </c>
      <c r="B1341" s="162">
        <v>50</v>
      </c>
      <c r="C1341" s="162">
        <v>33</v>
      </c>
      <c r="D1341" s="162">
        <v>1</v>
      </c>
      <c r="E1341" s="162">
        <v>17930</v>
      </c>
      <c r="F1341" s="162">
        <v>4.9000000000000004</v>
      </c>
      <c r="G1341" s="162">
        <v>1</v>
      </c>
      <c r="H1341" s="162">
        <v>0</v>
      </c>
      <c r="I1341" s="163">
        <v>2273</v>
      </c>
      <c r="J1341" s="169">
        <v>0</v>
      </c>
    </row>
    <row r="1342" spans="1:10" ht="20" x14ac:dyDescent="0.2">
      <c r="A1342" s="161">
        <v>1762</v>
      </c>
      <c r="B1342" s="162">
        <v>34</v>
      </c>
      <c r="C1342" s="162">
        <v>22</v>
      </c>
      <c r="D1342" s="162">
        <v>1</v>
      </c>
      <c r="E1342" s="162">
        <v>7830</v>
      </c>
      <c r="F1342" s="162">
        <v>1.5</v>
      </c>
      <c r="G1342" s="162">
        <v>1</v>
      </c>
      <c r="H1342" s="162">
        <v>0</v>
      </c>
      <c r="I1342" s="163">
        <v>565</v>
      </c>
      <c r="J1342" s="169">
        <v>0</v>
      </c>
    </row>
    <row r="1343" spans="1:10" ht="20" x14ac:dyDescent="0.2">
      <c r="A1343" s="161">
        <v>1763</v>
      </c>
      <c r="B1343" s="162">
        <v>47</v>
      </c>
      <c r="C1343" s="162">
        <v>25</v>
      </c>
      <c r="D1343" s="162">
        <v>3</v>
      </c>
      <c r="E1343" s="162">
        <v>5780</v>
      </c>
      <c r="F1343" s="162">
        <v>6.7</v>
      </c>
      <c r="G1343" s="162">
        <v>0</v>
      </c>
      <c r="H1343" s="162">
        <v>0</v>
      </c>
      <c r="I1343" s="163">
        <v>835</v>
      </c>
      <c r="J1343" s="169">
        <v>0</v>
      </c>
    </row>
    <row r="1344" spans="1:10" ht="20" x14ac:dyDescent="0.2">
      <c r="A1344" s="161">
        <v>1767</v>
      </c>
      <c r="B1344" s="162">
        <v>44</v>
      </c>
      <c r="C1344" s="162">
        <v>22</v>
      </c>
      <c r="D1344" s="162">
        <v>1</v>
      </c>
      <c r="E1344" s="162">
        <v>7680</v>
      </c>
      <c r="F1344" s="162">
        <v>8.4</v>
      </c>
      <c r="G1344" s="162">
        <v>1</v>
      </c>
      <c r="H1344" s="162">
        <v>1</v>
      </c>
      <c r="I1344" s="163">
        <v>361</v>
      </c>
      <c r="J1344" s="169">
        <v>0</v>
      </c>
    </row>
    <row r="1345" spans="1:10" ht="20" x14ac:dyDescent="0.2">
      <c r="A1345" s="161">
        <v>1770</v>
      </c>
      <c r="B1345" s="162">
        <v>38</v>
      </c>
      <c r="C1345" s="162">
        <v>30</v>
      </c>
      <c r="D1345" s="162">
        <v>1</v>
      </c>
      <c r="E1345" s="162">
        <v>6360</v>
      </c>
      <c r="F1345" s="162">
        <v>6.8</v>
      </c>
      <c r="G1345" s="162">
        <v>1</v>
      </c>
      <c r="H1345" s="162">
        <v>0</v>
      </c>
      <c r="I1345" s="163">
        <v>1340</v>
      </c>
      <c r="J1345" s="169">
        <v>0</v>
      </c>
    </row>
    <row r="1346" spans="1:10" ht="20" x14ac:dyDescent="0.2">
      <c r="A1346" s="161">
        <v>1771</v>
      </c>
      <c r="B1346" s="162">
        <v>50</v>
      </c>
      <c r="C1346" s="162">
        <v>41</v>
      </c>
      <c r="D1346" s="162">
        <v>1</v>
      </c>
      <c r="E1346" s="162">
        <v>13640</v>
      </c>
      <c r="F1346" s="162">
        <v>5.5</v>
      </c>
      <c r="G1346" s="162">
        <v>1</v>
      </c>
      <c r="H1346" s="162">
        <v>0</v>
      </c>
      <c r="I1346" s="163">
        <v>4023</v>
      </c>
      <c r="J1346" s="169">
        <v>0</v>
      </c>
    </row>
    <row r="1347" spans="1:10" ht="20" x14ac:dyDescent="0.2">
      <c r="A1347" s="161">
        <v>1772</v>
      </c>
      <c r="B1347" s="162">
        <v>34</v>
      </c>
      <c r="C1347" s="162">
        <v>15</v>
      </c>
      <c r="D1347" s="162">
        <v>1</v>
      </c>
      <c r="E1347" s="162">
        <v>4690</v>
      </c>
      <c r="F1347" s="162">
        <v>5.4</v>
      </c>
      <c r="G1347" s="162">
        <v>1</v>
      </c>
      <c r="H1347" s="162">
        <v>1</v>
      </c>
      <c r="I1347" s="163">
        <v>639</v>
      </c>
      <c r="J1347" s="169">
        <v>0</v>
      </c>
    </row>
    <row r="1348" spans="1:10" ht="20" x14ac:dyDescent="0.2">
      <c r="A1348" s="161">
        <v>1773</v>
      </c>
      <c r="B1348" s="162">
        <v>50</v>
      </c>
      <c r="C1348" s="162">
        <v>23</v>
      </c>
      <c r="D1348" s="162">
        <v>2</v>
      </c>
      <c r="E1348" s="162">
        <v>7780</v>
      </c>
      <c r="F1348" s="162">
        <v>0.2</v>
      </c>
      <c r="G1348" s="162">
        <v>0</v>
      </c>
      <c r="H1348" s="162">
        <v>1</v>
      </c>
      <c r="I1348" s="163">
        <v>557</v>
      </c>
      <c r="J1348" s="169">
        <v>0</v>
      </c>
    </row>
    <row r="1349" spans="1:10" ht="20" x14ac:dyDescent="0.2">
      <c r="A1349" s="161">
        <v>1774</v>
      </c>
      <c r="B1349" s="162">
        <v>40</v>
      </c>
      <c r="C1349" s="162">
        <v>13</v>
      </c>
      <c r="D1349" s="162">
        <v>2</v>
      </c>
      <c r="E1349" s="162">
        <v>5540</v>
      </c>
      <c r="F1349" s="162">
        <v>1.9</v>
      </c>
      <c r="G1349" s="162">
        <v>0</v>
      </c>
      <c r="H1349" s="162">
        <v>0</v>
      </c>
      <c r="I1349" s="163">
        <v>1084</v>
      </c>
      <c r="J1349" s="169">
        <v>0</v>
      </c>
    </row>
    <row r="1350" spans="1:10" ht="20" x14ac:dyDescent="0.2">
      <c r="A1350" s="161">
        <v>1775</v>
      </c>
      <c r="B1350" s="162">
        <v>30</v>
      </c>
      <c r="C1350" s="162">
        <v>18</v>
      </c>
      <c r="D1350" s="162">
        <v>1</v>
      </c>
      <c r="E1350" s="162">
        <v>5330</v>
      </c>
      <c r="F1350" s="162">
        <v>6</v>
      </c>
      <c r="G1350" s="162">
        <v>1</v>
      </c>
      <c r="H1350" s="162">
        <v>0</v>
      </c>
      <c r="I1350" s="163">
        <v>474</v>
      </c>
      <c r="J1350" s="169">
        <v>0</v>
      </c>
    </row>
    <row r="1351" spans="1:10" ht="20" x14ac:dyDescent="0.2">
      <c r="A1351" s="161">
        <v>1776</v>
      </c>
      <c r="B1351" s="162">
        <v>47</v>
      </c>
      <c r="C1351" s="162">
        <v>13</v>
      </c>
      <c r="D1351" s="162">
        <v>1</v>
      </c>
      <c r="E1351" s="162">
        <v>5950</v>
      </c>
      <c r="F1351" s="162">
        <v>3.7</v>
      </c>
      <c r="G1351" s="162">
        <v>1</v>
      </c>
      <c r="H1351" s="162">
        <v>0</v>
      </c>
      <c r="I1351" s="163">
        <v>556</v>
      </c>
      <c r="J1351" s="169">
        <v>0</v>
      </c>
    </row>
    <row r="1352" spans="1:10" ht="20" x14ac:dyDescent="0.2">
      <c r="A1352" s="161">
        <v>1777</v>
      </c>
      <c r="B1352" s="162">
        <v>45</v>
      </c>
      <c r="C1352" s="162">
        <v>21</v>
      </c>
      <c r="D1352" s="162">
        <v>1</v>
      </c>
      <c r="E1352" s="162">
        <v>5110</v>
      </c>
      <c r="F1352" s="162">
        <v>1.2</v>
      </c>
      <c r="G1352" s="162">
        <v>1</v>
      </c>
      <c r="H1352" s="162">
        <v>0</v>
      </c>
      <c r="I1352" s="163">
        <v>181</v>
      </c>
      <c r="J1352" s="169">
        <v>0</v>
      </c>
    </row>
    <row r="1353" spans="1:10" ht="20" x14ac:dyDescent="0.2">
      <c r="A1353" s="161">
        <v>1778</v>
      </c>
      <c r="B1353" s="162">
        <v>50</v>
      </c>
      <c r="C1353" s="162">
        <v>24</v>
      </c>
      <c r="D1353" s="162">
        <v>3</v>
      </c>
      <c r="E1353" s="162">
        <v>7240</v>
      </c>
      <c r="F1353" s="162">
        <v>8</v>
      </c>
      <c r="G1353" s="162">
        <v>0</v>
      </c>
      <c r="H1353" s="162">
        <v>0</v>
      </c>
      <c r="I1353" s="163">
        <v>620</v>
      </c>
      <c r="J1353" s="169">
        <v>0</v>
      </c>
    </row>
    <row r="1354" spans="1:10" ht="20" x14ac:dyDescent="0.2">
      <c r="A1354" s="161">
        <v>1779</v>
      </c>
      <c r="B1354" s="162">
        <v>33</v>
      </c>
      <c r="C1354" s="162">
        <v>17</v>
      </c>
      <c r="D1354" s="162">
        <v>1</v>
      </c>
      <c r="E1354" s="162">
        <v>5030</v>
      </c>
      <c r="F1354" s="162">
        <v>1.6</v>
      </c>
      <c r="G1354" s="162">
        <v>0</v>
      </c>
      <c r="H1354" s="162">
        <v>1</v>
      </c>
      <c r="I1354" s="163">
        <v>860</v>
      </c>
      <c r="J1354" s="169">
        <v>0</v>
      </c>
    </row>
    <row r="1355" spans="1:10" ht="20" x14ac:dyDescent="0.2">
      <c r="A1355" s="161">
        <v>1780</v>
      </c>
      <c r="B1355" s="162">
        <v>30</v>
      </c>
      <c r="C1355" s="162">
        <v>14</v>
      </c>
      <c r="D1355" s="162">
        <v>1</v>
      </c>
      <c r="E1355" s="162">
        <v>4920</v>
      </c>
      <c r="F1355" s="162">
        <v>0.6</v>
      </c>
      <c r="G1355" s="162">
        <v>0</v>
      </c>
      <c r="H1355" s="162">
        <v>1</v>
      </c>
      <c r="I1355" s="163">
        <v>421</v>
      </c>
      <c r="J1355" s="169">
        <v>0</v>
      </c>
    </row>
    <row r="1356" spans="1:10" ht="20" x14ac:dyDescent="0.2">
      <c r="A1356" s="161">
        <v>1781</v>
      </c>
      <c r="B1356" s="162">
        <v>39</v>
      </c>
      <c r="C1356" s="162">
        <v>20</v>
      </c>
      <c r="D1356" s="162">
        <v>3</v>
      </c>
      <c r="E1356" s="162">
        <v>5140</v>
      </c>
      <c r="F1356" s="162">
        <v>5.9</v>
      </c>
      <c r="G1356" s="162">
        <v>1</v>
      </c>
      <c r="H1356" s="162">
        <v>0</v>
      </c>
      <c r="I1356" s="163">
        <v>220</v>
      </c>
      <c r="J1356" s="169">
        <v>0</v>
      </c>
    </row>
    <row r="1357" spans="1:10" ht="20" x14ac:dyDescent="0.2">
      <c r="A1357" s="161">
        <v>1782</v>
      </c>
      <c r="B1357" s="162">
        <v>39</v>
      </c>
      <c r="C1357" s="162">
        <v>15</v>
      </c>
      <c r="D1357" s="162">
        <v>1</v>
      </c>
      <c r="E1357" s="162">
        <v>5330</v>
      </c>
      <c r="F1357" s="162">
        <v>5.5</v>
      </c>
      <c r="G1357" s="162">
        <v>1</v>
      </c>
      <c r="H1357" s="162">
        <v>1</v>
      </c>
      <c r="I1357" s="163">
        <v>899</v>
      </c>
      <c r="J1357" s="169">
        <v>0</v>
      </c>
    </row>
    <row r="1358" spans="1:10" ht="20" x14ac:dyDescent="0.2">
      <c r="A1358" s="161">
        <v>1783</v>
      </c>
      <c r="B1358" s="162">
        <v>32</v>
      </c>
      <c r="C1358" s="162">
        <v>23</v>
      </c>
      <c r="D1358" s="162">
        <v>1</v>
      </c>
      <c r="E1358" s="162">
        <v>5960</v>
      </c>
      <c r="F1358" s="162">
        <v>4.7</v>
      </c>
      <c r="G1358" s="162">
        <v>1</v>
      </c>
      <c r="H1358" s="162">
        <v>0</v>
      </c>
      <c r="I1358" s="163">
        <v>22</v>
      </c>
      <c r="J1358" s="169">
        <v>0</v>
      </c>
    </row>
    <row r="1359" spans="1:10" ht="20" x14ac:dyDescent="0.2">
      <c r="A1359" s="161">
        <v>1784</v>
      </c>
      <c r="B1359" s="162">
        <v>51</v>
      </c>
      <c r="C1359" s="162">
        <v>13</v>
      </c>
      <c r="D1359" s="162">
        <v>3</v>
      </c>
      <c r="E1359" s="162">
        <v>6200</v>
      </c>
      <c r="F1359" s="162">
        <v>3.3</v>
      </c>
      <c r="G1359" s="162">
        <v>1</v>
      </c>
      <c r="H1359" s="162">
        <v>0</v>
      </c>
      <c r="I1359" s="163">
        <v>359</v>
      </c>
      <c r="J1359" s="169">
        <v>0</v>
      </c>
    </row>
    <row r="1360" spans="1:10" ht="20" x14ac:dyDescent="0.2">
      <c r="A1360" s="161">
        <v>1785</v>
      </c>
      <c r="B1360" s="162">
        <v>27</v>
      </c>
      <c r="C1360" s="162">
        <v>18</v>
      </c>
      <c r="D1360" s="162">
        <v>1</v>
      </c>
      <c r="E1360" s="162">
        <v>4530</v>
      </c>
      <c r="F1360" s="162">
        <v>2.9</v>
      </c>
      <c r="G1360" s="162">
        <v>1</v>
      </c>
      <c r="H1360" s="162">
        <v>1</v>
      </c>
      <c r="I1360" s="163">
        <v>262</v>
      </c>
      <c r="J1360" s="169">
        <v>0</v>
      </c>
    </row>
    <row r="1361" spans="1:10" ht="20" x14ac:dyDescent="0.2">
      <c r="A1361" s="161">
        <v>1787</v>
      </c>
      <c r="B1361" s="162">
        <v>57</v>
      </c>
      <c r="C1361" s="162">
        <v>24</v>
      </c>
      <c r="D1361" s="162">
        <v>2</v>
      </c>
      <c r="E1361" s="162">
        <v>9740</v>
      </c>
      <c r="F1361" s="162">
        <v>4.7</v>
      </c>
      <c r="G1361" s="162">
        <v>1</v>
      </c>
      <c r="H1361" s="162">
        <v>0</v>
      </c>
      <c r="I1361" s="163">
        <v>1139</v>
      </c>
      <c r="J1361" s="169">
        <v>0</v>
      </c>
    </row>
    <row r="1362" spans="1:10" ht="20" x14ac:dyDescent="0.2">
      <c r="A1362" s="161">
        <v>1789</v>
      </c>
      <c r="B1362" s="162">
        <v>29</v>
      </c>
      <c r="C1362" s="162">
        <v>17</v>
      </c>
      <c r="D1362" s="162">
        <v>2</v>
      </c>
      <c r="E1362" s="162">
        <v>6670</v>
      </c>
      <c r="F1362" s="162">
        <v>3.3</v>
      </c>
      <c r="G1362" s="162">
        <v>1</v>
      </c>
      <c r="H1362" s="162">
        <v>0</v>
      </c>
      <c r="I1362" s="163">
        <v>1073</v>
      </c>
      <c r="J1362" s="169">
        <v>0</v>
      </c>
    </row>
    <row r="1363" spans="1:10" ht="20" x14ac:dyDescent="0.2">
      <c r="A1363" s="161">
        <v>1790</v>
      </c>
      <c r="B1363" s="162">
        <v>39</v>
      </c>
      <c r="C1363" s="162">
        <v>20</v>
      </c>
      <c r="D1363" s="162">
        <v>2</v>
      </c>
      <c r="E1363" s="162">
        <v>10490</v>
      </c>
      <c r="F1363" s="162">
        <v>4.2</v>
      </c>
      <c r="G1363" s="162">
        <v>1</v>
      </c>
      <c r="H1363" s="162">
        <v>1</v>
      </c>
      <c r="I1363" s="163">
        <v>1303</v>
      </c>
      <c r="J1363" s="169">
        <v>0</v>
      </c>
    </row>
    <row r="1364" spans="1:10" ht="20" x14ac:dyDescent="0.2">
      <c r="A1364" s="161">
        <v>1791</v>
      </c>
      <c r="B1364" s="162">
        <v>34</v>
      </c>
      <c r="C1364" s="162">
        <v>20</v>
      </c>
      <c r="D1364" s="162">
        <v>2</v>
      </c>
      <c r="E1364" s="162">
        <v>6650</v>
      </c>
      <c r="F1364" s="162">
        <v>7.7</v>
      </c>
      <c r="G1364" s="162">
        <v>1</v>
      </c>
      <c r="H1364" s="162">
        <v>1</v>
      </c>
      <c r="I1364" s="163">
        <v>1141</v>
      </c>
      <c r="J1364" s="169">
        <v>0</v>
      </c>
    </row>
    <row r="1365" spans="1:10" ht="20" x14ac:dyDescent="0.2">
      <c r="A1365" s="161">
        <v>1792</v>
      </c>
      <c r="B1365" s="162">
        <v>33</v>
      </c>
      <c r="C1365" s="162">
        <v>17</v>
      </c>
      <c r="D1365" s="162">
        <v>4</v>
      </c>
      <c r="E1365" s="162">
        <v>5160</v>
      </c>
      <c r="F1365" s="162">
        <v>2.1</v>
      </c>
      <c r="G1365" s="162">
        <v>1</v>
      </c>
      <c r="H1365" s="162">
        <v>0</v>
      </c>
      <c r="I1365" s="163">
        <v>378</v>
      </c>
      <c r="J1365" s="169">
        <v>0</v>
      </c>
    </row>
    <row r="1366" spans="1:10" ht="20" x14ac:dyDescent="0.2">
      <c r="A1366" s="161">
        <v>1795</v>
      </c>
      <c r="B1366" s="162">
        <v>40</v>
      </c>
      <c r="C1366" s="162">
        <v>12</v>
      </c>
      <c r="D1366" s="162">
        <v>3</v>
      </c>
      <c r="E1366" s="162">
        <v>7480</v>
      </c>
      <c r="F1366" s="162">
        <v>5.5</v>
      </c>
      <c r="G1366" s="162">
        <v>0</v>
      </c>
      <c r="H1366" s="162">
        <v>0</v>
      </c>
      <c r="I1366" s="163">
        <v>926</v>
      </c>
      <c r="J1366" s="169">
        <v>0</v>
      </c>
    </row>
    <row r="1367" spans="1:10" ht="20" x14ac:dyDescent="0.2">
      <c r="A1367" s="161">
        <v>1796</v>
      </c>
      <c r="B1367" s="162">
        <v>45</v>
      </c>
      <c r="C1367" s="162">
        <v>32</v>
      </c>
      <c r="D1367" s="162">
        <v>1</v>
      </c>
      <c r="E1367" s="162">
        <v>8880</v>
      </c>
      <c r="F1367" s="162">
        <v>7.3</v>
      </c>
      <c r="G1367" s="162">
        <v>1</v>
      </c>
      <c r="H1367" s="162">
        <v>0</v>
      </c>
      <c r="I1367" s="163">
        <v>1337</v>
      </c>
      <c r="J1367" s="169">
        <v>0</v>
      </c>
    </row>
    <row r="1368" spans="1:10" ht="20" x14ac:dyDescent="0.2">
      <c r="A1368" s="161">
        <v>1797</v>
      </c>
      <c r="B1368" s="162">
        <v>42</v>
      </c>
      <c r="C1368" s="162">
        <v>14</v>
      </c>
      <c r="D1368" s="162">
        <v>1</v>
      </c>
      <c r="E1368" s="162">
        <v>5650</v>
      </c>
      <c r="F1368" s="162">
        <v>6</v>
      </c>
      <c r="G1368" s="162">
        <v>1</v>
      </c>
      <c r="H1368" s="162">
        <v>1</v>
      </c>
      <c r="I1368" s="163">
        <v>468</v>
      </c>
      <c r="J1368" s="169">
        <v>0</v>
      </c>
    </row>
    <row r="1369" spans="1:10" ht="20" x14ac:dyDescent="0.2">
      <c r="A1369" s="161">
        <v>1798</v>
      </c>
      <c r="B1369" s="162">
        <v>32</v>
      </c>
      <c r="C1369" s="162">
        <v>22</v>
      </c>
      <c r="D1369" s="162">
        <v>1</v>
      </c>
      <c r="E1369" s="162">
        <v>5620</v>
      </c>
      <c r="F1369" s="162">
        <v>1.9</v>
      </c>
      <c r="G1369" s="162">
        <v>1</v>
      </c>
      <c r="H1369" s="162">
        <v>0</v>
      </c>
      <c r="I1369" s="163">
        <v>451</v>
      </c>
      <c r="J1369" s="169">
        <v>0</v>
      </c>
    </row>
    <row r="1370" spans="1:10" ht="20" x14ac:dyDescent="0.2">
      <c r="A1370" s="161">
        <v>1799</v>
      </c>
      <c r="B1370" s="162">
        <v>33</v>
      </c>
      <c r="C1370" s="162">
        <v>18</v>
      </c>
      <c r="D1370" s="162">
        <v>4</v>
      </c>
      <c r="E1370" s="162">
        <v>7690</v>
      </c>
      <c r="F1370" s="162">
        <v>6.1</v>
      </c>
      <c r="G1370" s="162">
        <v>0</v>
      </c>
      <c r="H1370" s="162">
        <v>0</v>
      </c>
      <c r="I1370" s="163">
        <v>977</v>
      </c>
      <c r="J1370" s="169">
        <v>0</v>
      </c>
    </row>
    <row r="1371" spans="1:10" ht="20" x14ac:dyDescent="0.2">
      <c r="A1371" s="161">
        <v>1800</v>
      </c>
      <c r="B1371" s="162">
        <v>43</v>
      </c>
      <c r="C1371" s="162">
        <v>23</v>
      </c>
      <c r="D1371" s="162">
        <v>2</v>
      </c>
      <c r="E1371" s="162">
        <v>7270</v>
      </c>
      <c r="F1371" s="162">
        <v>1.8</v>
      </c>
      <c r="G1371" s="162">
        <v>1</v>
      </c>
      <c r="H1371" s="162">
        <v>1</v>
      </c>
      <c r="I1371" s="163">
        <v>793</v>
      </c>
      <c r="J1371" s="169">
        <v>0</v>
      </c>
    </row>
    <row r="1372" spans="1:10" ht="20" x14ac:dyDescent="0.2">
      <c r="A1372" s="161">
        <v>1801</v>
      </c>
      <c r="B1372" s="162">
        <v>38</v>
      </c>
      <c r="C1372" s="162">
        <v>18</v>
      </c>
      <c r="D1372" s="162">
        <v>4</v>
      </c>
      <c r="E1372" s="162">
        <v>6540</v>
      </c>
      <c r="F1372" s="162">
        <v>3.4</v>
      </c>
      <c r="G1372" s="162">
        <v>0</v>
      </c>
      <c r="H1372" s="162">
        <v>1</v>
      </c>
      <c r="I1372" s="163">
        <v>993</v>
      </c>
      <c r="J1372" s="169">
        <v>0</v>
      </c>
    </row>
    <row r="1373" spans="1:10" ht="20" x14ac:dyDescent="0.2">
      <c r="A1373" s="161">
        <v>1806</v>
      </c>
      <c r="B1373" s="162">
        <v>40</v>
      </c>
      <c r="C1373" s="162">
        <v>30</v>
      </c>
      <c r="D1373" s="162">
        <v>1</v>
      </c>
      <c r="E1373" s="162">
        <v>7820</v>
      </c>
      <c r="F1373" s="162">
        <v>1.8</v>
      </c>
      <c r="G1373" s="162">
        <v>0</v>
      </c>
      <c r="H1373" s="162">
        <v>1</v>
      </c>
      <c r="I1373" s="163">
        <v>879</v>
      </c>
      <c r="J1373" s="169">
        <v>0</v>
      </c>
    </row>
    <row r="1374" spans="1:10" ht="20" x14ac:dyDescent="0.2">
      <c r="A1374" s="161">
        <v>1807</v>
      </c>
      <c r="B1374" s="162">
        <v>48</v>
      </c>
      <c r="C1374" s="162">
        <v>29</v>
      </c>
      <c r="D1374" s="162">
        <v>1</v>
      </c>
      <c r="E1374" s="162">
        <v>8650</v>
      </c>
      <c r="F1374" s="162">
        <v>3.4</v>
      </c>
      <c r="G1374" s="162">
        <v>1</v>
      </c>
      <c r="H1374" s="162">
        <v>0</v>
      </c>
      <c r="I1374" s="163">
        <v>1003</v>
      </c>
      <c r="J1374" s="169">
        <v>0</v>
      </c>
    </row>
    <row r="1375" spans="1:10" ht="20" x14ac:dyDescent="0.2">
      <c r="A1375" s="161">
        <v>1809</v>
      </c>
      <c r="B1375" s="162">
        <v>25</v>
      </c>
      <c r="C1375" s="162">
        <v>14</v>
      </c>
      <c r="D1375" s="162">
        <v>1</v>
      </c>
      <c r="E1375" s="162">
        <v>5670</v>
      </c>
      <c r="F1375" s="162">
        <v>5.2</v>
      </c>
      <c r="G1375" s="162">
        <v>0</v>
      </c>
      <c r="H1375" s="162">
        <v>0</v>
      </c>
      <c r="I1375" s="163">
        <v>285</v>
      </c>
      <c r="J1375" s="169">
        <v>0</v>
      </c>
    </row>
    <row r="1376" spans="1:10" ht="20" x14ac:dyDescent="0.2">
      <c r="A1376" s="161">
        <v>1810</v>
      </c>
      <c r="B1376" s="162">
        <v>36</v>
      </c>
      <c r="C1376" s="162">
        <v>13</v>
      </c>
      <c r="D1376" s="162">
        <v>1</v>
      </c>
      <c r="E1376" s="162">
        <v>5510</v>
      </c>
      <c r="F1376" s="162">
        <v>8</v>
      </c>
      <c r="G1376" s="162">
        <v>1</v>
      </c>
      <c r="H1376" s="162">
        <v>1</v>
      </c>
      <c r="I1376" s="163">
        <v>163</v>
      </c>
      <c r="J1376" s="169">
        <v>0</v>
      </c>
    </row>
    <row r="1377" spans="1:10" ht="20" x14ac:dyDescent="0.2">
      <c r="A1377" s="161">
        <v>1812</v>
      </c>
      <c r="B1377" s="162">
        <v>45</v>
      </c>
      <c r="C1377" s="162">
        <v>27</v>
      </c>
      <c r="D1377" s="162">
        <v>1</v>
      </c>
      <c r="E1377" s="162">
        <v>7430</v>
      </c>
      <c r="F1377" s="162">
        <v>4.5999999999999996</v>
      </c>
      <c r="G1377" s="162">
        <v>0</v>
      </c>
      <c r="H1377" s="162">
        <v>1</v>
      </c>
      <c r="I1377" s="163">
        <v>566</v>
      </c>
      <c r="J1377" s="169">
        <v>0</v>
      </c>
    </row>
    <row r="1378" spans="1:10" ht="20" x14ac:dyDescent="0.2">
      <c r="A1378" s="161">
        <v>1813</v>
      </c>
      <c r="B1378" s="162">
        <v>33</v>
      </c>
      <c r="C1378" s="162">
        <v>18</v>
      </c>
      <c r="D1378" s="162">
        <v>4</v>
      </c>
      <c r="E1378" s="162">
        <v>5460</v>
      </c>
      <c r="F1378" s="162">
        <v>5.0999999999999996</v>
      </c>
      <c r="G1378" s="162">
        <v>0</v>
      </c>
      <c r="H1378" s="162">
        <v>0</v>
      </c>
      <c r="I1378" s="163">
        <v>197</v>
      </c>
      <c r="J1378" s="169">
        <v>0</v>
      </c>
    </row>
    <row r="1379" spans="1:10" ht="20" x14ac:dyDescent="0.2">
      <c r="A1379" s="161">
        <v>1814</v>
      </c>
      <c r="B1379" s="162">
        <v>42</v>
      </c>
      <c r="C1379" s="162">
        <v>19</v>
      </c>
      <c r="D1379" s="162">
        <v>4</v>
      </c>
      <c r="E1379" s="162">
        <v>9890</v>
      </c>
      <c r="F1379" s="162">
        <v>9.6999999999999993</v>
      </c>
      <c r="G1379" s="162">
        <v>0</v>
      </c>
      <c r="H1379" s="162">
        <v>0</v>
      </c>
      <c r="I1379" s="163">
        <v>609</v>
      </c>
      <c r="J1379" s="169">
        <v>0</v>
      </c>
    </row>
    <row r="1380" spans="1:10" ht="20" x14ac:dyDescent="0.2">
      <c r="A1380" s="161">
        <v>1816</v>
      </c>
      <c r="B1380" s="162">
        <v>29</v>
      </c>
      <c r="C1380" s="162">
        <v>21</v>
      </c>
      <c r="D1380" s="162">
        <v>1</v>
      </c>
      <c r="E1380" s="162">
        <v>5800</v>
      </c>
      <c r="F1380" s="162">
        <v>5.3</v>
      </c>
      <c r="G1380" s="162">
        <v>1</v>
      </c>
      <c r="H1380" s="162">
        <v>0</v>
      </c>
      <c r="I1380" s="163">
        <v>1106</v>
      </c>
      <c r="J1380" s="169">
        <v>0</v>
      </c>
    </row>
    <row r="1381" spans="1:10" ht="20" x14ac:dyDescent="0.2">
      <c r="A1381" s="161">
        <v>1817</v>
      </c>
      <c r="B1381" s="162">
        <v>29</v>
      </c>
      <c r="C1381" s="162">
        <v>14</v>
      </c>
      <c r="D1381" s="162">
        <v>2</v>
      </c>
      <c r="E1381" s="162">
        <v>5270</v>
      </c>
      <c r="F1381" s="162">
        <v>7.7</v>
      </c>
      <c r="G1381" s="162">
        <v>0</v>
      </c>
      <c r="H1381" s="162">
        <v>0</v>
      </c>
      <c r="I1381" s="163">
        <v>371</v>
      </c>
      <c r="J1381" s="169">
        <v>0</v>
      </c>
    </row>
    <row r="1382" spans="1:10" ht="20" x14ac:dyDescent="0.2">
      <c r="A1382" s="161">
        <v>1819</v>
      </c>
      <c r="B1382" s="162">
        <v>41</v>
      </c>
      <c r="C1382" s="162">
        <v>26</v>
      </c>
      <c r="D1382" s="162">
        <v>2</v>
      </c>
      <c r="E1382" s="162">
        <v>6700</v>
      </c>
      <c r="F1382" s="162">
        <v>3.9</v>
      </c>
      <c r="G1382" s="162">
        <v>0</v>
      </c>
      <c r="H1382" s="162">
        <v>0</v>
      </c>
      <c r="I1382" s="163">
        <v>514</v>
      </c>
      <c r="J1382" s="169">
        <v>0</v>
      </c>
    </row>
    <row r="1383" spans="1:10" ht="20" x14ac:dyDescent="0.2">
      <c r="A1383" s="161">
        <v>1820</v>
      </c>
      <c r="B1383" s="162">
        <v>45</v>
      </c>
      <c r="C1383" s="162">
        <v>20</v>
      </c>
      <c r="D1383" s="162">
        <v>1</v>
      </c>
      <c r="E1383" s="162">
        <v>5170</v>
      </c>
      <c r="F1383" s="162">
        <v>1.3</v>
      </c>
      <c r="G1383" s="162">
        <v>1</v>
      </c>
      <c r="H1383" s="162">
        <v>1</v>
      </c>
      <c r="I1383" s="163">
        <v>246</v>
      </c>
      <c r="J1383" s="169">
        <v>0</v>
      </c>
    </row>
    <row r="1384" spans="1:10" ht="20" x14ac:dyDescent="0.2">
      <c r="A1384" s="161">
        <v>1821</v>
      </c>
      <c r="B1384" s="162">
        <v>41</v>
      </c>
      <c r="C1384" s="162">
        <v>19</v>
      </c>
      <c r="D1384" s="162">
        <v>1</v>
      </c>
      <c r="E1384" s="162">
        <v>5810</v>
      </c>
      <c r="F1384" s="162">
        <v>5.7</v>
      </c>
      <c r="G1384" s="162">
        <v>0</v>
      </c>
      <c r="H1384" s="162">
        <v>0</v>
      </c>
      <c r="I1384" s="163">
        <v>291</v>
      </c>
      <c r="J1384" s="169">
        <v>0</v>
      </c>
    </row>
    <row r="1385" spans="1:10" ht="20" x14ac:dyDescent="0.2">
      <c r="A1385" s="161">
        <v>1822</v>
      </c>
      <c r="B1385" s="162">
        <v>45</v>
      </c>
      <c r="C1385" s="162">
        <v>14</v>
      </c>
      <c r="D1385" s="162">
        <v>1</v>
      </c>
      <c r="E1385" s="162">
        <v>5850</v>
      </c>
      <c r="F1385" s="162">
        <v>1.1000000000000001</v>
      </c>
      <c r="G1385" s="162">
        <v>1</v>
      </c>
      <c r="H1385" s="162">
        <v>0</v>
      </c>
      <c r="I1385" s="163">
        <v>218</v>
      </c>
      <c r="J1385" s="169">
        <v>0</v>
      </c>
    </row>
    <row r="1386" spans="1:10" ht="20" x14ac:dyDescent="0.2">
      <c r="A1386" s="161">
        <v>1823</v>
      </c>
      <c r="B1386" s="162">
        <v>42</v>
      </c>
      <c r="C1386" s="162">
        <v>27</v>
      </c>
      <c r="D1386" s="162">
        <v>1</v>
      </c>
      <c r="E1386" s="162">
        <v>7570</v>
      </c>
      <c r="F1386" s="162">
        <v>2.1</v>
      </c>
      <c r="G1386" s="162">
        <v>1</v>
      </c>
      <c r="H1386" s="162">
        <v>1</v>
      </c>
      <c r="I1386" s="163">
        <v>470</v>
      </c>
      <c r="J1386" s="169">
        <v>0</v>
      </c>
    </row>
    <row r="1387" spans="1:10" ht="20" x14ac:dyDescent="0.2">
      <c r="A1387" s="161">
        <v>1824</v>
      </c>
      <c r="B1387" s="162">
        <v>33</v>
      </c>
      <c r="C1387" s="162">
        <v>18</v>
      </c>
      <c r="D1387" s="162">
        <v>1</v>
      </c>
      <c r="E1387" s="162">
        <v>5040</v>
      </c>
      <c r="F1387" s="162">
        <v>6.6</v>
      </c>
      <c r="G1387" s="162">
        <v>0</v>
      </c>
      <c r="H1387" s="162">
        <v>1</v>
      </c>
      <c r="I1387" s="163">
        <v>393</v>
      </c>
      <c r="J1387" s="169">
        <v>0</v>
      </c>
    </row>
    <row r="1388" spans="1:10" ht="20" x14ac:dyDescent="0.2">
      <c r="A1388" s="161">
        <v>1826</v>
      </c>
      <c r="B1388" s="162">
        <v>48</v>
      </c>
      <c r="C1388" s="162">
        <v>24</v>
      </c>
      <c r="D1388" s="162">
        <v>4</v>
      </c>
      <c r="E1388" s="162">
        <v>18040</v>
      </c>
      <c r="F1388" s="162">
        <v>4.2</v>
      </c>
      <c r="G1388" s="162">
        <v>1</v>
      </c>
      <c r="H1388" s="162">
        <v>0</v>
      </c>
      <c r="I1388" s="163">
        <v>808</v>
      </c>
      <c r="J1388" s="169">
        <v>0</v>
      </c>
    </row>
    <row r="1389" spans="1:10" ht="20" x14ac:dyDescent="0.2">
      <c r="A1389" s="161">
        <v>1828</v>
      </c>
      <c r="B1389" s="162">
        <v>44</v>
      </c>
      <c r="C1389" s="162">
        <v>36</v>
      </c>
      <c r="D1389" s="162">
        <v>1</v>
      </c>
      <c r="E1389" s="162">
        <v>17410</v>
      </c>
      <c r="F1389" s="162">
        <v>5.6</v>
      </c>
      <c r="G1389" s="162">
        <v>0</v>
      </c>
      <c r="H1389" s="162">
        <v>0</v>
      </c>
      <c r="I1389" s="163">
        <v>2030</v>
      </c>
      <c r="J1389" s="169">
        <v>0</v>
      </c>
    </row>
    <row r="1390" spans="1:10" ht="20" x14ac:dyDescent="0.2">
      <c r="A1390" s="161">
        <v>1829</v>
      </c>
      <c r="B1390" s="162">
        <v>40</v>
      </c>
      <c r="C1390" s="162">
        <v>19</v>
      </c>
      <c r="D1390" s="162">
        <v>1</v>
      </c>
      <c r="E1390" s="162">
        <v>6980</v>
      </c>
      <c r="F1390" s="162">
        <v>5.4</v>
      </c>
      <c r="G1390" s="162">
        <v>1</v>
      </c>
      <c r="H1390" s="162">
        <v>1</v>
      </c>
      <c r="I1390" s="163">
        <v>997</v>
      </c>
      <c r="J1390" s="169">
        <v>0</v>
      </c>
    </row>
    <row r="1391" spans="1:10" ht="20" x14ac:dyDescent="0.2">
      <c r="A1391" s="161">
        <v>1830</v>
      </c>
      <c r="B1391" s="162">
        <v>36</v>
      </c>
      <c r="C1391" s="162">
        <v>17</v>
      </c>
      <c r="D1391" s="162">
        <v>1</v>
      </c>
      <c r="E1391" s="162">
        <v>5280</v>
      </c>
      <c r="F1391" s="162">
        <v>3.5</v>
      </c>
      <c r="G1391" s="162">
        <v>1</v>
      </c>
      <c r="H1391" s="162">
        <v>0</v>
      </c>
      <c r="I1391" s="163">
        <v>1041</v>
      </c>
      <c r="J1391" s="169">
        <v>0</v>
      </c>
    </row>
    <row r="1392" spans="1:10" ht="20" x14ac:dyDescent="0.2">
      <c r="A1392" s="161">
        <v>1832</v>
      </c>
      <c r="B1392" s="162">
        <v>43</v>
      </c>
      <c r="C1392" s="162">
        <v>18</v>
      </c>
      <c r="D1392" s="162">
        <v>1</v>
      </c>
      <c r="E1392" s="162">
        <v>5650</v>
      </c>
      <c r="F1392" s="162">
        <v>3.7</v>
      </c>
      <c r="G1392" s="162">
        <v>1</v>
      </c>
      <c r="H1392" s="162">
        <v>1</v>
      </c>
      <c r="I1392" s="163">
        <v>396</v>
      </c>
      <c r="J1392" s="169">
        <v>0</v>
      </c>
    </row>
    <row r="1393" spans="1:10" ht="20" x14ac:dyDescent="0.2">
      <c r="A1393" s="161">
        <v>1833</v>
      </c>
      <c r="B1393" s="162">
        <v>39</v>
      </c>
      <c r="C1393" s="162">
        <v>12</v>
      </c>
      <c r="D1393" s="162">
        <v>2</v>
      </c>
      <c r="E1393" s="162">
        <v>7780</v>
      </c>
      <c r="F1393" s="162">
        <v>5.7</v>
      </c>
      <c r="G1393" s="162">
        <v>0</v>
      </c>
      <c r="H1393" s="162">
        <v>0</v>
      </c>
      <c r="I1393" s="163">
        <v>316</v>
      </c>
      <c r="J1393" s="169">
        <v>0</v>
      </c>
    </row>
    <row r="1394" spans="1:10" ht="20" x14ac:dyDescent="0.2">
      <c r="A1394" s="161">
        <v>1835</v>
      </c>
      <c r="B1394" s="162">
        <v>34</v>
      </c>
      <c r="C1394" s="162">
        <v>12</v>
      </c>
      <c r="D1394" s="162">
        <v>2</v>
      </c>
      <c r="E1394" s="162">
        <v>5220</v>
      </c>
      <c r="F1394" s="162">
        <v>4.7</v>
      </c>
      <c r="G1394" s="162">
        <v>1</v>
      </c>
      <c r="H1394" s="162">
        <v>1</v>
      </c>
      <c r="I1394" s="163">
        <v>116</v>
      </c>
      <c r="J1394" s="169">
        <v>0</v>
      </c>
    </row>
    <row r="1395" spans="1:10" ht="20" x14ac:dyDescent="0.2">
      <c r="A1395" s="161">
        <v>1836</v>
      </c>
      <c r="B1395" s="162">
        <v>47</v>
      </c>
      <c r="C1395" s="162">
        <v>37</v>
      </c>
      <c r="D1395" s="162">
        <v>1</v>
      </c>
      <c r="E1395" s="162">
        <v>11400</v>
      </c>
      <c r="F1395" s="162">
        <v>8.9</v>
      </c>
      <c r="G1395" s="162">
        <v>1</v>
      </c>
      <c r="H1395" s="162">
        <v>0</v>
      </c>
      <c r="I1395" s="163">
        <v>1794</v>
      </c>
      <c r="J1395" s="169">
        <v>0</v>
      </c>
    </row>
    <row r="1396" spans="1:10" ht="20" x14ac:dyDescent="0.2">
      <c r="A1396" s="161">
        <v>1838</v>
      </c>
      <c r="B1396" s="162">
        <v>37</v>
      </c>
      <c r="C1396" s="162">
        <v>30</v>
      </c>
      <c r="D1396" s="162">
        <v>1</v>
      </c>
      <c r="E1396" s="162">
        <v>6260</v>
      </c>
      <c r="F1396" s="162">
        <v>3.5</v>
      </c>
      <c r="G1396" s="162">
        <v>0</v>
      </c>
      <c r="H1396" s="162">
        <v>0</v>
      </c>
      <c r="I1396" s="163">
        <v>64</v>
      </c>
      <c r="J1396" s="169">
        <v>0</v>
      </c>
    </row>
    <row r="1397" spans="1:10" ht="20" x14ac:dyDescent="0.2">
      <c r="A1397" s="161">
        <v>1840</v>
      </c>
      <c r="B1397" s="162">
        <v>44</v>
      </c>
      <c r="C1397" s="162">
        <v>36</v>
      </c>
      <c r="D1397" s="162">
        <v>1</v>
      </c>
      <c r="E1397" s="162">
        <v>13030.000000000002</v>
      </c>
      <c r="F1397" s="162">
        <v>6.1</v>
      </c>
      <c r="G1397" s="162">
        <v>1</v>
      </c>
      <c r="H1397" s="162">
        <v>0</v>
      </c>
      <c r="I1397" s="163">
        <v>1581</v>
      </c>
      <c r="J1397" s="169">
        <v>0</v>
      </c>
    </row>
    <row r="1398" spans="1:10" ht="20" x14ac:dyDescent="0.2">
      <c r="A1398" s="161">
        <v>1841</v>
      </c>
      <c r="B1398" s="162">
        <v>39</v>
      </c>
      <c r="C1398" s="162">
        <v>32</v>
      </c>
      <c r="D1398" s="162">
        <v>1</v>
      </c>
      <c r="E1398" s="162">
        <v>6830</v>
      </c>
      <c r="F1398" s="162">
        <v>2.2999999999999998</v>
      </c>
      <c r="G1398" s="162">
        <v>1</v>
      </c>
      <c r="H1398" s="162">
        <v>0</v>
      </c>
      <c r="I1398" s="163">
        <v>346</v>
      </c>
      <c r="J1398" s="169">
        <v>0</v>
      </c>
    </row>
    <row r="1399" spans="1:10" ht="20" x14ac:dyDescent="0.2">
      <c r="A1399" s="161">
        <v>1843</v>
      </c>
      <c r="B1399" s="162">
        <v>39</v>
      </c>
      <c r="C1399" s="162">
        <v>13</v>
      </c>
      <c r="D1399" s="162">
        <v>2</v>
      </c>
      <c r="E1399" s="162">
        <v>7400</v>
      </c>
      <c r="F1399" s="162">
        <v>6.4</v>
      </c>
      <c r="G1399" s="162">
        <v>1</v>
      </c>
      <c r="H1399" s="162">
        <v>0</v>
      </c>
      <c r="I1399" s="163">
        <v>178</v>
      </c>
      <c r="J1399" s="169">
        <v>0</v>
      </c>
    </row>
    <row r="1400" spans="1:10" ht="20" x14ac:dyDescent="0.2">
      <c r="A1400" s="161">
        <v>1844</v>
      </c>
      <c r="B1400" s="162">
        <v>41</v>
      </c>
      <c r="C1400" s="162">
        <v>18</v>
      </c>
      <c r="D1400" s="162">
        <v>3</v>
      </c>
      <c r="E1400" s="162">
        <v>11370</v>
      </c>
      <c r="F1400" s="162">
        <v>7.8</v>
      </c>
      <c r="G1400" s="162">
        <v>0</v>
      </c>
      <c r="H1400" s="162">
        <v>0</v>
      </c>
      <c r="I1400" s="163">
        <v>1047</v>
      </c>
      <c r="J1400" s="169">
        <v>0</v>
      </c>
    </row>
    <row r="1401" spans="1:10" ht="20" x14ac:dyDescent="0.2">
      <c r="A1401" s="161">
        <v>1845</v>
      </c>
      <c r="B1401" s="162">
        <v>45</v>
      </c>
      <c r="C1401" s="162">
        <v>23</v>
      </c>
      <c r="D1401" s="162">
        <v>2</v>
      </c>
      <c r="E1401" s="162">
        <v>7170</v>
      </c>
      <c r="F1401" s="162">
        <v>5.6</v>
      </c>
      <c r="G1401" s="162">
        <v>1</v>
      </c>
      <c r="H1401" s="162">
        <v>1</v>
      </c>
      <c r="I1401" s="163">
        <v>132</v>
      </c>
      <c r="J1401" s="169">
        <v>0</v>
      </c>
    </row>
    <row r="1402" spans="1:10" ht="20" x14ac:dyDescent="0.2">
      <c r="A1402" s="161">
        <v>1846</v>
      </c>
      <c r="B1402" s="162">
        <v>41</v>
      </c>
      <c r="C1402" s="162">
        <v>30</v>
      </c>
      <c r="D1402" s="162">
        <v>1</v>
      </c>
      <c r="E1402" s="162">
        <v>8170</v>
      </c>
      <c r="F1402" s="162">
        <v>3.7</v>
      </c>
      <c r="G1402" s="162">
        <v>1</v>
      </c>
      <c r="H1402" s="162">
        <v>0</v>
      </c>
      <c r="I1402" s="163">
        <v>804</v>
      </c>
      <c r="J1402" s="169">
        <v>0</v>
      </c>
    </row>
    <row r="1403" spans="1:10" ht="20" x14ac:dyDescent="0.2">
      <c r="A1403" s="161">
        <v>1847</v>
      </c>
      <c r="B1403" s="162">
        <v>31</v>
      </c>
      <c r="C1403" s="162">
        <v>17</v>
      </c>
      <c r="D1403" s="162">
        <v>3</v>
      </c>
      <c r="E1403" s="162">
        <v>7220</v>
      </c>
      <c r="F1403" s="162">
        <v>5.2</v>
      </c>
      <c r="G1403" s="162">
        <v>0</v>
      </c>
      <c r="H1403" s="162">
        <v>1</v>
      </c>
      <c r="I1403" s="163">
        <v>301</v>
      </c>
      <c r="J1403" s="169">
        <v>0</v>
      </c>
    </row>
    <row r="1404" spans="1:10" ht="20" x14ac:dyDescent="0.2">
      <c r="A1404" s="161">
        <v>1848</v>
      </c>
      <c r="B1404" s="162">
        <v>31</v>
      </c>
      <c r="C1404" s="162">
        <v>15</v>
      </c>
      <c r="D1404" s="162">
        <v>3</v>
      </c>
      <c r="E1404" s="162">
        <v>7060</v>
      </c>
      <c r="F1404" s="162">
        <v>4.5999999999999996</v>
      </c>
      <c r="G1404" s="162">
        <v>1</v>
      </c>
      <c r="H1404" s="162">
        <v>0</v>
      </c>
      <c r="I1404" s="163">
        <v>324</v>
      </c>
      <c r="J1404" s="169">
        <v>0</v>
      </c>
    </row>
    <row r="1405" spans="1:10" ht="20" x14ac:dyDescent="0.2">
      <c r="A1405" s="161">
        <v>1849</v>
      </c>
      <c r="B1405" s="162">
        <v>47</v>
      </c>
      <c r="C1405" s="162">
        <v>13</v>
      </c>
      <c r="D1405" s="162">
        <v>1</v>
      </c>
      <c r="E1405" s="162">
        <v>6020</v>
      </c>
      <c r="F1405" s="162">
        <v>3.9</v>
      </c>
      <c r="G1405" s="162">
        <v>1</v>
      </c>
      <c r="H1405" s="162">
        <v>1</v>
      </c>
      <c r="I1405" s="163">
        <v>146</v>
      </c>
      <c r="J1405" s="169">
        <v>0</v>
      </c>
    </row>
    <row r="1406" spans="1:10" ht="20" x14ac:dyDescent="0.2">
      <c r="A1406" s="161">
        <v>1850</v>
      </c>
      <c r="B1406" s="162">
        <v>46</v>
      </c>
      <c r="C1406" s="162">
        <v>24</v>
      </c>
      <c r="D1406" s="162">
        <v>1</v>
      </c>
      <c r="E1406" s="162">
        <v>5880</v>
      </c>
      <c r="F1406" s="162">
        <v>3.4</v>
      </c>
      <c r="G1406" s="162">
        <v>1</v>
      </c>
      <c r="H1406" s="162">
        <v>0</v>
      </c>
      <c r="I1406" s="163">
        <v>428</v>
      </c>
      <c r="J1406" s="169">
        <v>0</v>
      </c>
    </row>
    <row r="1407" spans="1:10" ht="20" x14ac:dyDescent="0.2">
      <c r="A1407" s="161">
        <v>1851</v>
      </c>
      <c r="B1407" s="162">
        <v>24</v>
      </c>
      <c r="C1407" s="162">
        <v>17</v>
      </c>
      <c r="D1407" s="162">
        <v>1</v>
      </c>
      <c r="E1407" s="162">
        <v>4740</v>
      </c>
      <c r="F1407" s="162">
        <v>4.0999999999999996</v>
      </c>
      <c r="G1407" s="162">
        <v>1</v>
      </c>
      <c r="H1407" s="162">
        <v>1</v>
      </c>
      <c r="I1407" s="163">
        <v>403</v>
      </c>
      <c r="J1407" s="169">
        <v>0</v>
      </c>
    </row>
    <row r="1408" spans="1:10" ht="20" x14ac:dyDescent="0.2">
      <c r="A1408" s="161">
        <v>1852</v>
      </c>
      <c r="B1408" s="162">
        <v>41</v>
      </c>
      <c r="C1408" s="162">
        <v>21</v>
      </c>
      <c r="D1408" s="162">
        <v>1</v>
      </c>
      <c r="E1408" s="162">
        <v>6990</v>
      </c>
      <c r="F1408" s="162">
        <v>2.8</v>
      </c>
      <c r="G1408" s="162">
        <v>1</v>
      </c>
      <c r="H1408" s="162">
        <v>0</v>
      </c>
      <c r="I1408" s="163">
        <v>1065</v>
      </c>
      <c r="J1408" s="169">
        <v>0</v>
      </c>
    </row>
    <row r="1409" spans="1:10" ht="20" x14ac:dyDescent="0.2">
      <c r="A1409" s="161">
        <v>1853</v>
      </c>
      <c r="B1409" s="162">
        <v>42</v>
      </c>
      <c r="C1409" s="162">
        <v>25</v>
      </c>
      <c r="D1409" s="162">
        <v>1</v>
      </c>
      <c r="E1409" s="162">
        <v>6340</v>
      </c>
      <c r="F1409" s="162">
        <v>8.1999999999999993</v>
      </c>
      <c r="G1409" s="162">
        <v>0</v>
      </c>
      <c r="H1409" s="162">
        <v>1</v>
      </c>
      <c r="I1409" s="163">
        <v>1039</v>
      </c>
      <c r="J1409" s="169">
        <v>0</v>
      </c>
    </row>
    <row r="1410" spans="1:10" ht="20" x14ac:dyDescent="0.2">
      <c r="A1410" s="161">
        <v>1854</v>
      </c>
      <c r="B1410" s="162">
        <v>39</v>
      </c>
      <c r="C1410" s="162">
        <v>25</v>
      </c>
      <c r="D1410" s="162">
        <v>1</v>
      </c>
      <c r="E1410" s="162">
        <v>6020</v>
      </c>
      <c r="F1410" s="162">
        <v>6.3</v>
      </c>
      <c r="G1410" s="162">
        <v>0</v>
      </c>
      <c r="H1410" s="162">
        <v>1</v>
      </c>
      <c r="I1410" s="163">
        <v>419</v>
      </c>
      <c r="J1410" s="169">
        <v>0</v>
      </c>
    </row>
    <row r="1411" spans="1:10" ht="20" x14ac:dyDescent="0.2">
      <c r="A1411" s="161">
        <v>1855</v>
      </c>
      <c r="B1411" s="162">
        <v>46</v>
      </c>
      <c r="C1411" s="162">
        <v>18</v>
      </c>
      <c r="D1411" s="162">
        <v>3</v>
      </c>
      <c r="E1411" s="162">
        <v>8070</v>
      </c>
      <c r="F1411" s="162">
        <v>6.2</v>
      </c>
      <c r="G1411" s="162">
        <v>0</v>
      </c>
      <c r="H1411" s="162">
        <v>1</v>
      </c>
      <c r="I1411" s="163">
        <v>719</v>
      </c>
      <c r="J1411" s="169">
        <v>0</v>
      </c>
    </row>
    <row r="1412" spans="1:10" ht="20" x14ac:dyDescent="0.2">
      <c r="A1412" s="161">
        <v>1856</v>
      </c>
      <c r="B1412" s="162">
        <v>30</v>
      </c>
      <c r="C1412" s="162">
        <v>23</v>
      </c>
      <c r="D1412" s="162">
        <v>1</v>
      </c>
      <c r="E1412" s="162">
        <v>6200</v>
      </c>
      <c r="F1412" s="162">
        <v>4.2</v>
      </c>
      <c r="G1412" s="162">
        <v>1</v>
      </c>
      <c r="H1412" s="162">
        <v>0</v>
      </c>
      <c r="I1412" s="163">
        <v>665</v>
      </c>
      <c r="J1412" s="169">
        <v>0</v>
      </c>
    </row>
    <row r="1413" spans="1:10" ht="20" x14ac:dyDescent="0.2">
      <c r="A1413" s="161">
        <v>1857</v>
      </c>
      <c r="B1413" s="162">
        <v>36</v>
      </c>
      <c r="C1413" s="162">
        <v>20</v>
      </c>
      <c r="D1413" s="162">
        <v>2</v>
      </c>
      <c r="E1413" s="162">
        <v>5690</v>
      </c>
      <c r="F1413" s="162">
        <v>1.8</v>
      </c>
      <c r="G1413" s="162">
        <v>1</v>
      </c>
      <c r="H1413" s="162">
        <v>1</v>
      </c>
      <c r="I1413" s="163">
        <v>391</v>
      </c>
      <c r="J1413" s="169">
        <v>0</v>
      </c>
    </row>
    <row r="1414" spans="1:10" ht="20" x14ac:dyDescent="0.2">
      <c r="A1414" s="161">
        <v>1858</v>
      </c>
      <c r="B1414" s="162">
        <v>44</v>
      </c>
      <c r="C1414" s="162">
        <v>22</v>
      </c>
      <c r="D1414" s="162">
        <v>1</v>
      </c>
      <c r="E1414" s="162">
        <v>7220</v>
      </c>
      <c r="F1414" s="162">
        <v>1.1000000000000001</v>
      </c>
      <c r="G1414" s="162">
        <v>1</v>
      </c>
      <c r="H1414" s="162">
        <v>1</v>
      </c>
      <c r="I1414" s="163">
        <v>685</v>
      </c>
      <c r="J1414" s="169">
        <v>0</v>
      </c>
    </row>
    <row r="1415" spans="1:10" ht="20" x14ac:dyDescent="0.2">
      <c r="A1415" s="161">
        <v>1859</v>
      </c>
      <c r="B1415" s="162">
        <v>36</v>
      </c>
      <c r="C1415" s="162">
        <v>29</v>
      </c>
      <c r="D1415" s="162">
        <v>1</v>
      </c>
      <c r="E1415" s="162">
        <v>11870</v>
      </c>
      <c r="F1415" s="162">
        <v>6.5</v>
      </c>
      <c r="G1415" s="162">
        <v>1</v>
      </c>
      <c r="H1415" s="162">
        <v>0</v>
      </c>
      <c r="I1415" s="163">
        <v>1013</v>
      </c>
      <c r="J1415" s="169">
        <v>0</v>
      </c>
    </row>
    <row r="1416" spans="1:10" ht="20" x14ac:dyDescent="0.2">
      <c r="A1416" s="161">
        <v>1861</v>
      </c>
      <c r="B1416" s="162">
        <v>51</v>
      </c>
      <c r="C1416" s="162">
        <v>16</v>
      </c>
      <c r="D1416" s="162">
        <v>2</v>
      </c>
      <c r="E1416" s="162">
        <v>5890</v>
      </c>
      <c r="F1416" s="162">
        <v>5</v>
      </c>
      <c r="G1416" s="162">
        <v>1</v>
      </c>
      <c r="H1416" s="162">
        <v>1</v>
      </c>
      <c r="I1416" s="163">
        <v>98</v>
      </c>
      <c r="J1416" s="169">
        <v>0</v>
      </c>
    </row>
    <row r="1417" spans="1:10" ht="20" x14ac:dyDescent="0.2">
      <c r="A1417" s="161">
        <v>1863</v>
      </c>
      <c r="B1417" s="162">
        <v>45</v>
      </c>
      <c r="C1417" s="162">
        <v>35</v>
      </c>
      <c r="D1417" s="162">
        <v>1</v>
      </c>
      <c r="E1417" s="162">
        <v>11090</v>
      </c>
      <c r="F1417" s="162">
        <v>9.3000000000000007</v>
      </c>
      <c r="G1417" s="162">
        <v>1</v>
      </c>
      <c r="H1417" s="162">
        <v>1</v>
      </c>
      <c r="I1417" s="163">
        <v>1110</v>
      </c>
      <c r="J1417" s="169">
        <v>0</v>
      </c>
    </row>
    <row r="1418" spans="1:10" ht="20" x14ac:dyDescent="0.2">
      <c r="A1418" s="161">
        <v>1864</v>
      </c>
      <c r="B1418" s="162">
        <v>35</v>
      </c>
      <c r="C1418" s="162">
        <v>28</v>
      </c>
      <c r="D1418" s="162">
        <v>1</v>
      </c>
      <c r="E1418" s="162">
        <v>6530</v>
      </c>
      <c r="F1418" s="162">
        <v>0.3</v>
      </c>
      <c r="G1418" s="162">
        <v>0</v>
      </c>
      <c r="H1418" s="162">
        <v>0</v>
      </c>
      <c r="I1418" s="163">
        <v>246</v>
      </c>
      <c r="J1418" s="169">
        <v>0</v>
      </c>
    </row>
    <row r="1419" spans="1:10" ht="20" x14ac:dyDescent="0.2">
      <c r="A1419" s="161">
        <v>1865</v>
      </c>
      <c r="B1419" s="162">
        <v>28</v>
      </c>
      <c r="C1419" s="162">
        <v>15</v>
      </c>
      <c r="D1419" s="162">
        <v>2</v>
      </c>
      <c r="E1419" s="162">
        <v>5730</v>
      </c>
      <c r="F1419" s="162">
        <v>5.3</v>
      </c>
      <c r="G1419" s="162">
        <v>0</v>
      </c>
      <c r="H1419" s="162">
        <v>0</v>
      </c>
      <c r="I1419" s="163">
        <v>662</v>
      </c>
      <c r="J1419" s="169">
        <v>0</v>
      </c>
    </row>
    <row r="1420" spans="1:10" ht="20" x14ac:dyDescent="0.2">
      <c r="A1420" s="161">
        <v>1866</v>
      </c>
      <c r="B1420" s="162">
        <v>34</v>
      </c>
      <c r="C1420" s="162">
        <v>15</v>
      </c>
      <c r="D1420" s="162">
        <v>1</v>
      </c>
      <c r="E1420" s="162">
        <v>4870</v>
      </c>
      <c r="F1420" s="162">
        <v>2.4</v>
      </c>
      <c r="G1420" s="162">
        <v>0</v>
      </c>
      <c r="H1420" s="162">
        <v>0</v>
      </c>
      <c r="I1420" s="163">
        <v>354</v>
      </c>
      <c r="J1420" s="169">
        <v>0</v>
      </c>
    </row>
    <row r="1421" spans="1:10" ht="20" x14ac:dyDescent="0.2">
      <c r="A1421" s="161">
        <v>1867</v>
      </c>
      <c r="B1421" s="162">
        <v>47</v>
      </c>
      <c r="C1421" s="162">
        <v>24</v>
      </c>
      <c r="D1421" s="162">
        <v>1</v>
      </c>
      <c r="E1421" s="162">
        <v>9020</v>
      </c>
      <c r="F1421" s="162">
        <v>5.8</v>
      </c>
      <c r="G1421" s="162">
        <v>1</v>
      </c>
      <c r="H1421" s="162">
        <v>0</v>
      </c>
      <c r="I1421" s="163">
        <v>927</v>
      </c>
      <c r="J1421" s="169">
        <v>0</v>
      </c>
    </row>
    <row r="1422" spans="1:10" ht="20" x14ac:dyDescent="0.2">
      <c r="A1422" s="161">
        <v>1868</v>
      </c>
      <c r="B1422" s="162">
        <v>49</v>
      </c>
      <c r="C1422" s="162">
        <v>17</v>
      </c>
      <c r="D1422" s="162">
        <v>2</v>
      </c>
      <c r="E1422" s="162">
        <v>7550</v>
      </c>
      <c r="F1422" s="162">
        <v>7</v>
      </c>
      <c r="G1422" s="162">
        <v>0</v>
      </c>
      <c r="H1422" s="162">
        <v>1</v>
      </c>
      <c r="I1422" s="163">
        <v>632</v>
      </c>
      <c r="J1422" s="169">
        <v>0</v>
      </c>
    </row>
    <row r="1423" spans="1:10" ht="20" x14ac:dyDescent="0.2">
      <c r="A1423" s="161">
        <v>1869</v>
      </c>
      <c r="B1423" s="162">
        <v>40</v>
      </c>
      <c r="C1423" s="162">
        <v>23</v>
      </c>
      <c r="D1423" s="162">
        <v>2</v>
      </c>
      <c r="E1423" s="162">
        <v>6260</v>
      </c>
      <c r="F1423" s="162">
        <v>3.3</v>
      </c>
      <c r="G1423" s="162">
        <v>0</v>
      </c>
      <c r="H1423" s="162">
        <v>0</v>
      </c>
      <c r="I1423" s="163">
        <v>1327</v>
      </c>
      <c r="J1423" s="169">
        <v>0</v>
      </c>
    </row>
    <row r="1424" spans="1:10" ht="20" x14ac:dyDescent="0.2">
      <c r="A1424" s="161">
        <v>1870</v>
      </c>
      <c r="B1424" s="162">
        <v>33</v>
      </c>
      <c r="C1424" s="162">
        <v>23</v>
      </c>
      <c r="D1424" s="162">
        <v>1</v>
      </c>
      <c r="E1424" s="162">
        <v>8910</v>
      </c>
      <c r="F1424" s="162">
        <v>7.6</v>
      </c>
      <c r="G1424" s="162">
        <v>0</v>
      </c>
      <c r="H1424" s="162">
        <v>0</v>
      </c>
      <c r="I1424" s="163">
        <v>367</v>
      </c>
      <c r="J1424" s="169">
        <v>0</v>
      </c>
    </row>
    <row r="1425" spans="1:10" ht="20" x14ac:dyDescent="0.2">
      <c r="A1425" s="161">
        <v>1872</v>
      </c>
      <c r="B1425" s="162">
        <v>44</v>
      </c>
      <c r="C1425" s="162">
        <v>19</v>
      </c>
      <c r="D1425" s="162">
        <v>1</v>
      </c>
      <c r="E1425" s="162">
        <v>6440</v>
      </c>
      <c r="F1425" s="162">
        <v>0.5</v>
      </c>
      <c r="G1425" s="162">
        <v>1</v>
      </c>
      <c r="H1425" s="162">
        <v>0</v>
      </c>
      <c r="I1425" s="163">
        <v>877</v>
      </c>
      <c r="J1425" s="169">
        <v>0</v>
      </c>
    </row>
    <row r="1426" spans="1:10" ht="20" x14ac:dyDescent="0.2">
      <c r="A1426" s="161">
        <v>1873</v>
      </c>
      <c r="B1426" s="162">
        <v>29</v>
      </c>
      <c r="C1426" s="162">
        <v>15</v>
      </c>
      <c r="D1426" s="162">
        <v>4</v>
      </c>
      <c r="E1426" s="162">
        <v>7110</v>
      </c>
      <c r="F1426" s="162">
        <v>4</v>
      </c>
      <c r="G1426" s="162">
        <v>0</v>
      </c>
      <c r="H1426" s="162">
        <v>1</v>
      </c>
      <c r="I1426" s="163">
        <v>499</v>
      </c>
      <c r="J1426" s="169">
        <v>0</v>
      </c>
    </row>
    <row r="1427" spans="1:10" ht="20" x14ac:dyDescent="0.2">
      <c r="A1427" s="161">
        <v>1875</v>
      </c>
      <c r="B1427" s="162">
        <v>32</v>
      </c>
      <c r="C1427" s="162">
        <v>14</v>
      </c>
      <c r="D1427" s="162">
        <v>2</v>
      </c>
      <c r="E1427" s="162">
        <v>5720</v>
      </c>
      <c r="F1427" s="162">
        <v>5.9</v>
      </c>
      <c r="G1427" s="162">
        <v>0</v>
      </c>
      <c r="H1427" s="162">
        <v>0</v>
      </c>
      <c r="I1427" s="163">
        <v>398</v>
      </c>
      <c r="J1427" s="169">
        <v>0</v>
      </c>
    </row>
    <row r="1428" spans="1:10" ht="20" x14ac:dyDescent="0.2">
      <c r="A1428" s="161">
        <v>1876</v>
      </c>
      <c r="B1428" s="162">
        <v>33</v>
      </c>
      <c r="C1428" s="162">
        <v>17</v>
      </c>
      <c r="D1428" s="162">
        <v>3</v>
      </c>
      <c r="E1428" s="162">
        <v>5440</v>
      </c>
      <c r="F1428" s="162">
        <v>3</v>
      </c>
      <c r="G1428" s="162">
        <v>1</v>
      </c>
      <c r="H1428" s="162">
        <v>0</v>
      </c>
      <c r="I1428" s="163">
        <v>189</v>
      </c>
      <c r="J1428" s="169">
        <v>0</v>
      </c>
    </row>
    <row r="1429" spans="1:10" ht="20" x14ac:dyDescent="0.2">
      <c r="A1429" s="161">
        <v>1879</v>
      </c>
      <c r="B1429" s="162">
        <v>31</v>
      </c>
      <c r="C1429" s="162">
        <v>20</v>
      </c>
      <c r="D1429" s="162">
        <v>1</v>
      </c>
      <c r="E1429" s="162">
        <v>5430</v>
      </c>
      <c r="F1429" s="162">
        <v>4</v>
      </c>
      <c r="G1429" s="162">
        <v>1</v>
      </c>
      <c r="H1429" s="162">
        <v>1</v>
      </c>
      <c r="I1429" s="163">
        <v>381</v>
      </c>
      <c r="J1429" s="169">
        <v>0</v>
      </c>
    </row>
    <row r="1430" spans="1:10" ht="20" x14ac:dyDescent="0.2">
      <c r="A1430" s="161">
        <v>1880</v>
      </c>
      <c r="B1430" s="162">
        <v>29</v>
      </c>
      <c r="C1430" s="162">
        <v>19</v>
      </c>
      <c r="D1430" s="162">
        <v>1</v>
      </c>
      <c r="E1430" s="162">
        <v>6760</v>
      </c>
      <c r="F1430" s="162">
        <v>8</v>
      </c>
      <c r="G1430" s="162">
        <v>1</v>
      </c>
      <c r="H1430" s="162">
        <v>1</v>
      </c>
      <c r="I1430" s="163">
        <v>201</v>
      </c>
      <c r="J1430" s="169">
        <v>0</v>
      </c>
    </row>
    <row r="1431" spans="1:10" ht="20" x14ac:dyDescent="0.2">
      <c r="A1431" s="161">
        <v>1881</v>
      </c>
      <c r="B1431" s="162">
        <v>39</v>
      </c>
      <c r="C1431" s="162">
        <v>24</v>
      </c>
      <c r="D1431" s="162">
        <v>1</v>
      </c>
      <c r="E1431" s="162">
        <v>9450</v>
      </c>
      <c r="F1431" s="162">
        <v>3.8</v>
      </c>
      <c r="G1431" s="162">
        <v>0</v>
      </c>
      <c r="H1431" s="162">
        <v>0</v>
      </c>
      <c r="I1431" s="163">
        <v>733</v>
      </c>
      <c r="J1431" s="169">
        <v>0</v>
      </c>
    </row>
    <row r="1432" spans="1:10" ht="20" x14ac:dyDescent="0.2">
      <c r="A1432" s="161">
        <v>1882</v>
      </c>
      <c r="B1432" s="162">
        <v>44</v>
      </c>
      <c r="C1432" s="162">
        <v>31</v>
      </c>
      <c r="D1432" s="162">
        <v>2</v>
      </c>
      <c r="E1432" s="162">
        <v>10260</v>
      </c>
      <c r="F1432" s="162">
        <v>5.9</v>
      </c>
      <c r="G1432" s="162">
        <v>1</v>
      </c>
      <c r="H1432" s="162">
        <v>0</v>
      </c>
      <c r="I1432" s="163">
        <v>1632</v>
      </c>
      <c r="J1432" s="169">
        <v>0</v>
      </c>
    </row>
    <row r="1433" spans="1:10" ht="20" x14ac:dyDescent="0.2">
      <c r="A1433" s="161">
        <v>1883</v>
      </c>
      <c r="B1433" s="162">
        <v>34</v>
      </c>
      <c r="C1433" s="162">
        <v>14</v>
      </c>
      <c r="D1433" s="162">
        <v>3</v>
      </c>
      <c r="E1433" s="162">
        <v>8230</v>
      </c>
      <c r="F1433" s="162">
        <v>3.1</v>
      </c>
      <c r="G1433" s="162">
        <v>0</v>
      </c>
      <c r="H1433" s="162">
        <v>1</v>
      </c>
      <c r="I1433" s="163">
        <v>798</v>
      </c>
      <c r="J1433" s="169">
        <v>0</v>
      </c>
    </row>
    <row r="1434" spans="1:10" ht="20" x14ac:dyDescent="0.2">
      <c r="A1434" s="161">
        <v>1884</v>
      </c>
      <c r="B1434" s="162">
        <v>46</v>
      </c>
      <c r="C1434" s="162">
        <v>29</v>
      </c>
      <c r="D1434" s="162">
        <v>1</v>
      </c>
      <c r="E1434" s="162">
        <v>6700</v>
      </c>
      <c r="F1434" s="162">
        <v>1.1000000000000001</v>
      </c>
      <c r="G1434" s="162">
        <v>1</v>
      </c>
      <c r="H1434" s="162">
        <v>1</v>
      </c>
      <c r="I1434" s="163">
        <v>291</v>
      </c>
      <c r="J1434" s="169">
        <v>0</v>
      </c>
    </row>
    <row r="1435" spans="1:10" ht="20" x14ac:dyDescent="0.2">
      <c r="A1435" s="161">
        <v>1885</v>
      </c>
      <c r="B1435" s="162">
        <v>58</v>
      </c>
      <c r="C1435" s="162">
        <v>27</v>
      </c>
      <c r="D1435" s="162">
        <v>3</v>
      </c>
      <c r="E1435" s="162">
        <v>20010.000000000004</v>
      </c>
      <c r="F1435" s="162">
        <v>6.7</v>
      </c>
      <c r="G1435" s="162">
        <v>0</v>
      </c>
      <c r="H1435" s="162">
        <v>1</v>
      </c>
      <c r="I1435" s="163">
        <v>1492</v>
      </c>
      <c r="J1435" s="169">
        <v>0</v>
      </c>
    </row>
    <row r="1436" spans="1:10" ht="20" x14ac:dyDescent="0.2">
      <c r="A1436" s="161">
        <v>1886</v>
      </c>
      <c r="B1436" s="162">
        <v>27</v>
      </c>
      <c r="C1436" s="162">
        <v>16</v>
      </c>
      <c r="D1436" s="162">
        <v>1</v>
      </c>
      <c r="E1436" s="162">
        <v>6260</v>
      </c>
      <c r="F1436" s="162">
        <v>1.3</v>
      </c>
      <c r="G1436" s="162">
        <v>1</v>
      </c>
      <c r="H1436" s="162">
        <v>1</v>
      </c>
      <c r="I1436" s="163">
        <v>555</v>
      </c>
      <c r="J1436" s="169">
        <v>0</v>
      </c>
    </row>
    <row r="1437" spans="1:10" ht="20" x14ac:dyDescent="0.2">
      <c r="A1437" s="161">
        <v>1888</v>
      </c>
      <c r="B1437" s="162">
        <v>35</v>
      </c>
      <c r="C1437" s="162">
        <v>24</v>
      </c>
      <c r="D1437" s="162">
        <v>1</v>
      </c>
      <c r="E1437" s="162">
        <v>7740.0000000000009</v>
      </c>
      <c r="F1437" s="162">
        <v>0.9</v>
      </c>
      <c r="G1437" s="162">
        <v>0</v>
      </c>
      <c r="H1437" s="162">
        <v>0</v>
      </c>
      <c r="I1437" s="163">
        <v>161</v>
      </c>
      <c r="J1437" s="169">
        <v>0</v>
      </c>
    </row>
    <row r="1438" spans="1:10" ht="20" x14ac:dyDescent="0.2">
      <c r="A1438" s="161">
        <v>1889</v>
      </c>
      <c r="B1438" s="162">
        <v>36</v>
      </c>
      <c r="C1438" s="162">
        <v>27</v>
      </c>
      <c r="D1438" s="162">
        <v>1</v>
      </c>
      <c r="E1438" s="162">
        <v>6870</v>
      </c>
      <c r="F1438" s="162">
        <v>1.7</v>
      </c>
      <c r="G1438" s="162">
        <v>0</v>
      </c>
      <c r="H1438" s="162">
        <v>0</v>
      </c>
      <c r="I1438" s="163">
        <v>677</v>
      </c>
      <c r="J1438" s="169">
        <v>0</v>
      </c>
    </row>
    <row r="1439" spans="1:10" ht="20" x14ac:dyDescent="0.2">
      <c r="A1439" s="161">
        <v>1890</v>
      </c>
      <c r="B1439" s="162">
        <v>44</v>
      </c>
      <c r="C1439" s="162">
        <v>28</v>
      </c>
      <c r="D1439" s="162">
        <v>3</v>
      </c>
      <c r="E1439" s="162">
        <v>19110</v>
      </c>
      <c r="F1439" s="162">
        <v>2.2999999999999998</v>
      </c>
      <c r="G1439" s="162">
        <v>1</v>
      </c>
      <c r="H1439" s="162">
        <v>1</v>
      </c>
      <c r="I1439" s="163">
        <v>282</v>
      </c>
      <c r="J1439" s="169">
        <v>0</v>
      </c>
    </row>
    <row r="1440" spans="1:10" ht="20" x14ac:dyDescent="0.2">
      <c r="A1440" s="161">
        <v>1891</v>
      </c>
      <c r="B1440" s="162">
        <v>40</v>
      </c>
      <c r="C1440" s="162">
        <v>31</v>
      </c>
      <c r="D1440" s="162">
        <v>1</v>
      </c>
      <c r="E1440" s="162">
        <v>9030</v>
      </c>
      <c r="F1440" s="162">
        <v>6.1</v>
      </c>
      <c r="G1440" s="162">
        <v>1</v>
      </c>
      <c r="H1440" s="162">
        <v>1</v>
      </c>
      <c r="I1440" s="163">
        <v>795</v>
      </c>
      <c r="J1440" s="169">
        <v>0</v>
      </c>
    </row>
    <row r="1441" spans="1:10" ht="20" x14ac:dyDescent="0.2">
      <c r="A1441" s="161">
        <v>1893</v>
      </c>
      <c r="B1441" s="162">
        <v>38</v>
      </c>
      <c r="C1441" s="162">
        <v>24</v>
      </c>
      <c r="D1441" s="162">
        <v>2</v>
      </c>
      <c r="E1441" s="162">
        <v>7210</v>
      </c>
      <c r="F1441" s="162">
        <v>5.2</v>
      </c>
      <c r="G1441" s="162">
        <v>1</v>
      </c>
      <c r="H1441" s="162">
        <v>0</v>
      </c>
      <c r="I1441" s="163">
        <v>666</v>
      </c>
      <c r="J1441" s="169">
        <v>0</v>
      </c>
    </row>
    <row r="1442" spans="1:10" ht="20" x14ac:dyDescent="0.2">
      <c r="A1442" s="161">
        <v>1894</v>
      </c>
      <c r="B1442" s="162">
        <v>43</v>
      </c>
      <c r="C1442" s="162">
        <v>25</v>
      </c>
      <c r="D1442" s="162">
        <v>3</v>
      </c>
      <c r="E1442" s="162">
        <v>6770</v>
      </c>
      <c r="F1442" s="162">
        <v>5.4</v>
      </c>
      <c r="G1442" s="162">
        <v>1</v>
      </c>
      <c r="H1442" s="162">
        <v>1</v>
      </c>
      <c r="I1442" s="163">
        <v>573</v>
      </c>
      <c r="J1442" s="169">
        <v>0</v>
      </c>
    </row>
    <row r="1443" spans="1:10" ht="20" x14ac:dyDescent="0.2">
      <c r="A1443" s="161">
        <v>1896</v>
      </c>
      <c r="B1443" s="162">
        <v>45</v>
      </c>
      <c r="C1443" s="162">
        <v>22</v>
      </c>
      <c r="D1443" s="162">
        <v>1</v>
      </c>
      <c r="E1443" s="162">
        <v>7250</v>
      </c>
      <c r="F1443" s="162">
        <v>3.4</v>
      </c>
      <c r="G1443" s="162">
        <v>1</v>
      </c>
      <c r="H1443" s="162">
        <v>0</v>
      </c>
      <c r="I1443" s="163">
        <v>453</v>
      </c>
      <c r="J1443" s="169">
        <v>0</v>
      </c>
    </row>
    <row r="1444" spans="1:10" ht="20" x14ac:dyDescent="0.2">
      <c r="A1444" s="161">
        <v>1897</v>
      </c>
      <c r="B1444" s="162">
        <v>46</v>
      </c>
      <c r="C1444" s="162">
        <v>31</v>
      </c>
      <c r="D1444" s="162">
        <v>1</v>
      </c>
      <c r="E1444" s="162">
        <v>7680</v>
      </c>
      <c r="F1444" s="162">
        <v>5.8</v>
      </c>
      <c r="G1444" s="162">
        <v>1</v>
      </c>
      <c r="H1444" s="162">
        <v>0</v>
      </c>
      <c r="I1444" s="163">
        <v>874</v>
      </c>
      <c r="J1444" s="169">
        <v>0</v>
      </c>
    </row>
    <row r="1445" spans="1:10" ht="20" x14ac:dyDescent="0.2">
      <c r="A1445" s="161">
        <v>1898</v>
      </c>
      <c r="B1445" s="162">
        <v>40</v>
      </c>
      <c r="C1445" s="162">
        <v>26</v>
      </c>
      <c r="D1445" s="162">
        <v>1</v>
      </c>
      <c r="E1445" s="162">
        <v>7060</v>
      </c>
      <c r="F1445" s="162">
        <v>7.2</v>
      </c>
      <c r="G1445" s="162">
        <v>1</v>
      </c>
      <c r="H1445" s="162">
        <v>0</v>
      </c>
      <c r="I1445" s="163">
        <v>206</v>
      </c>
      <c r="J1445" s="169">
        <v>0</v>
      </c>
    </row>
    <row r="1446" spans="1:10" ht="20" x14ac:dyDescent="0.2">
      <c r="A1446" s="161">
        <v>1899</v>
      </c>
      <c r="B1446" s="162">
        <v>44</v>
      </c>
      <c r="C1446" s="162">
        <v>12</v>
      </c>
      <c r="D1446" s="162">
        <v>1</v>
      </c>
      <c r="E1446" s="162">
        <v>5100</v>
      </c>
      <c r="F1446" s="162">
        <v>4.2</v>
      </c>
      <c r="G1446" s="162">
        <v>1</v>
      </c>
      <c r="H1446" s="162">
        <v>1</v>
      </c>
      <c r="I1446" s="163">
        <v>530</v>
      </c>
      <c r="J1446" s="169">
        <v>0</v>
      </c>
    </row>
    <row r="1447" spans="1:10" ht="20" x14ac:dyDescent="0.2">
      <c r="A1447" s="161">
        <v>1900</v>
      </c>
      <c r="B1447" s="162">
        <v>49</v>
      </c>
      <c r="C1447" s="162">
        <v>26</v>
      </c>
      <c r="D1447" s="162">
        <v>1</v>
      </c>
      <c r="E1447" s="162">
        <v>6650</v>
      </c>
      <c r="F1447" s="162">
        <v>7.3</v>
      </c>
      <c r="G1447" s="162">
        <v>0</v>
      </c>
      <c r="H1447" s="162">
        <v>1</v>
      </c>
      <c r="I1447" s="163">
        <v>306</v>
      </c>
      <c r="J1447" s="169">
        <v>0</v>
      </c>
    </row>
    <row r="1448" spans="1:10" ht="20" x14ac:dyDescent="0.2">
      <c r="A1448" s="161">
        <v>1904</v>
      </c>
      <c r="B1448" s="162">
        <v>23</v>
      </c>
      <c r="C1448" s="162">
        <v>12</v>
      </c>
      <c r="D1448" s="162">
        <v>3</v>
      </c>
      <c r="E1448" s="162">
        <v>4650</v>
      </c>
      <c r="F1448" s="162">
        <v>7.5</v>
      </c>
      <c r="G1448" s="162">
        <v>0</v>
      </c>
      <c r="H1448" s="162">
        <v>0</v>
      </c>
      <c r="I1448" s="163">
        <v>132</v>
      </c>
      <c r="J1448" s="169">
        <v>0</v>
      </c>
    </row>
    <row r="1449" spans="1:10" ht="20" x14ac:dyDescent="0.2">
      <c r="A1449" s="161">
        <v>1906</v>
      </c>
      <c r="B1449" s="162">
        <v>32</v>
      </c>
      <c r="C1449" s="162">
        <v>18</v>
      </c>
      <c r="D1449" s="162">
        <v>1</v>
      </c>
      <c r="E1449" s="162">
        <v>5590</v>
      </c>
      <c r="F1449" s="162">
        <v>7.7</v>
      </c>
      <c r="G1449" s="162">
        <v>1</v>
      </c>
      <c r="H1449" s="162">
        <v>1</v>
      </c>
      <c r="I1449" s="163">
        <v>393</v>
      </c>
      <c r="J1449" s="169">
        <v>0</v>
      </c>
    </row>
    <row r="1450" spans="1:10" ht="20" x14ac:dyDescent="0.2">
      <c r="A1450" s="161">
        <v>1907</v>
      </c>
      <c r="B1450" s="162">
        <v>40</v>
      </c>
      <c r="C1450" s="162">
        <v>23</v>
      </c>
      <c r="D1450" s="162">
        <v>1</v>
      </c>
      <c r="E1450" s="162">
        <v>7810</v>
      </c>
      <c r="F1450" s="162">
        <v>4.5999999999999996</v>
      </c>
      <c r="G1450" s="162">
        <v>1</v>
      </c>
      <c r="H1450" s="162">
        <v>0</v>
      </c>
      <c r="I1450" s="163">
        <v>411</v>
      </c>
      <c r="J1450" s="169">
        <v>0</v>
      </c>
    </row>
    <row r="1451" spans="1:10" ht="20" x14ac:dyDescent="0.2">
      <c r="A1451" s="161">
        <v>1908</v>
      </c>
      <c r="B1451" s="162">
        <v>44</v>
      </c>
      <c r="C1451" s="162">
        <v>34</v>
      </c>
      <c r="D1451" s="162">
        <v>1</v>
      </c>
      <c r="E1451" s="162">
        <v>10020</v>
      </c>
      <c r="F1451" s="162">
        <v>6.7</v>
      </c>
      <c r="G1451" s="162">
        <v>0</v>
      </c>
      <c r="H1451" s="162">
        <v>1</v>
      </c>
      <c r="I1451" s="163">
        <v>1249</v>
      </c>
      <c r="J1451" s="169">
        <v>0</v>
      </c>
    </row>
    <row r="1452" spans="1:10" ht="20" x14ac:dyDescent="0.2">
      <c r="A1452" s="161">
        <v>1909</v>
      </c>
      <c r="B1452" s="162">
        <v>41</v>
      </c>
      <c r="C1452" s="162">
        <v>27</v>
      </c>
      <c r="D1452" s="162">
        <v>2</v>
      </c>
      <c r="E1452" s="162">
        <v>9840</v>
      </c>
      <c r="F1452" s="162">
        <v>3.7</v>
      </c>
      <c r="G1452" s="162">
        <v>1</v>
      </c>
      <c r="H1452" s="162">
        <v>1</v>
      </c>
      <c r="I1452" s="163">
        <v>1195</v>
      </c>
      <c r="J1452" s="169">
        <v>0</v>
      </c>
    </row>
    <row r="1453" spans="1:10" ht="20" x14ac:dyDescent="0.2">
      <c r="A1453" s="161">
        <v>1911</v>
      </c>
      <c r="B1453" s="162">
        <v>38</v>
      </c>
      <c r="C1453" s="162">
        <v>20</v>
      </c>
      <c r="D1453" s="162">
        <v>1</v>
      </c>
      <c r="E1453" s="162">
        <v>5480</v>
      </c>
      <c r="F1453" s="162">
        <v>4.3</v>
      </c>
      <c r="G1453" s="162">
        <v>1</v>
      </c>
      <c r="H1453" s="162">
        <v>1</v>
      </c>
      <c r="I1453" s="163">
        <v>927</v>
      </c>
      <c r="J1453" s="169">
        <v>0</v>
      </c>
    </row>
    <row r="1454" spans="1:10" ht="20" x14ac:dyDescent="0.2">
      <c r="A1454" s="161">
        <v>1912</v>
      </c>
      <c r="B1454" s="162">
        <v>40</v>
      </c>
      <c r="C1454" s="162">
        <v>19</v>
      </c>
      <c r="D1454" s="162">
        <v>1</v>
      </c>
      <c r="E1454" s="162">
        <v>5870</v>
      </c>
      <c r="F1454" s="162">
        <v>0.3</v>
      </c>
      <c r="G1454" s="162">
        <v>1</v>
      </c>
      <c r="H1454" s="162">
        <v>0</v>
      </c>
      <c r="I1454" s="163">
        <v>78</v>
      </c>
      <c r="J1454" s="169">
        <v>0</v>
      </c>
    </row>
    <row r="1455" spans="1:10" ht="20" x14ac:dyDescent="0.2">
      <c r="A1455" s="161">
        <v>1914</v>
      </c>
      <c r="B1455" s="162">
        <v>47</v>
      </c>
      <c r="C1455" s="162">
        <v>38</v>
      </c>
      <c r="D1455" s="162">
        <v>1</v>
      </c>
      <c r="E1455" s="162">
        <v>12360</v>
      </c>
      <c r="F1455" s="162">
        <v>4.4000000000000004</v>
      </c>
      <c r="G1455" s="162">
        <v>1</v>
      </c>
      <c r="H1455" s="162">
        <v>0</v>
      </c>
      <c r="I1455" s="163">
        <v>344</v>
      </c>
      <c r="J1455" s="169">
        <v>0</v>
      </c>
    </row>
    <row r="1456" spans="1:10" ht="20" x14ac:dyDescent="0.2">
      <c r="A1456" s="161">
        <v>1916</v>
      </c>
      <c r="B1456" s="162">
        <v>34</v>
      </c>
      <c r="C1456" s="162">
        <v>17</v>
      </c>
      <c r="D1456" s="162">
        <v>4</v>
      </c>
      <c r="E1456" s="162">
        <v>5780</v>
      </c>
      <c r="F1456" s="162">
        <v>5</v>
      </c>
      <c r="G1456" s="162">
        <v>0</v>
      </c>
      <c r="H1456" s="162">
        <v>0</v>
      </c>
      <c r="I1456" s="163">
        <v>558</v>
      </c>
      <c r="J1456" s="169">
        <v>0</v>
      </c>
    </row>
    <row r="1457" spans="1:10" ht="20" x14ac:dyDescent="0.2">
      <c r="A1457" s="161">
        <v>1917</v>
      </c>
      <c r="B1457" s="162">
        <v>41</v>
      </c>
      <c r="C1457" s="162">
        <v>20</v>
      </c>
      <c r="D1457" s="162">
        <v>1</v>
      </c>
      <c r="E1457" s="162">
        <v>5640</v>
      </c>
      <c r="F1457" s="162">
        <v>4.7</v>
      </c>
      <c r="G1457" s="162">
        <v>0</v>
      </c>
      <c r="H1457" s="162">
        <v>1</v>
      </c>
      <c r="I1457" s="163">
        <v>597</v>
      </c>
      <c r="J1457" s="169">
        <v>0</v>
      </c>
    </row>
    <row r="1458" spans="1:10" ht="20" x14ac:dyDescent="0.2">
      <c r="A1458" s="161">
        <v>1918</v>
      </c>
      <c r="B1458" s="162">
        <v>38</v>
      </c>
      <c r="C1458" s="162">
        <v>24</v>
      </c>
      <c r="D1458" s="162">
        <v>2</v>
      </c>
      <c r="E1458" s="162">
        <v>7160</v>
      </c>
      <c r="F1458" s="162">
        <v>4</v>
      </c>
      <c r="G1458" s="162">
        <v>0</v>
      </c>
      <c r="H1458" s="162">
        <v>1</v>
      </c>
      <c r="I1458" s="163">
        <v>920</v>
      </c>
      <c r="J1458" s="169">
        <v>0</v>
      </c>
    </row>
    <row r="1459" spans="1:10" ht="20" x14ac:dyDescent="0.2">
      <c r="A1459" s="161">
        <v>1919</v>
      </c>
      <c r="B1459" s="162">
        <v>38</v>
      </c>
      <c r="C1459" s="162">
        <v>18</v>
      </c>
      <c r="D1459" s="162">
        <v>5</v>
      </c>
      <c r="E1459" s="162">
        <v>7310</v>
      </c>
      <c r="F1459" s="162">
        <v>2.1</v>
      </c>
      <c r="G1459" s="162">
        <v>1</v>
      </c>
      <c r="H1459" s="162">
        <v>1</v>
      </c>
      <c r="I1459" s="163">
        <v>204</v>
      </c>
      <c r="J1459" s="169">
        <v>0</v>
      </c>
    </row>
    <row r="1460" spans="1:10" ht="20" x14ac:dyDescent="0.2">
      <c r="A1460" s="161">
        <v>1921</v>
      </c>
      <c r="B1460" s="162">
        <v>26</v>
      </c>
      <c r="C1460" s="162">
        <v>17</v>
      </c>
      <c r="D1460" s="162">
        <v>1</v>
      </c>
      <c r="E1460" s="162">
        <v>4790</v>
      </c>
      <c r="F1460" s="162">
        <v>6.6</v>
      </c>
      <c r="G1460" s="162">
        <v>1</v>
      </c>
      <c r="H1460" s="162">
        <v>0</v>
      </c>
      <c r="I1460" s="163">
        <v>156</v>
      </c>
      <c r="J1460" s="169">
        <v>0</v>
      </c>
    </row>
    <row r="1461" spans="1:10" ht="20" x14ac:dyDescent="0.2">
      <c r="A1461" s="161">
        <v>1923</v>
      </c>
      <c r="B1461" s="162">
        <v>53</v>
      </c>
      <c r="C1461" s="162">
        <v>12</v>
      </c>
      <c r="D1461" s="162">
        <v>2</v>
      </c>
      <c r="E1461" s="162">
        <v>9240</v>
      </c>
      <c r="F1461" s="162">
        <v>1.5</v>
      </c>
      <c r="G1461" s="162">
        <v>1</v>
      </c>
      <c r="H1461" s="162">
        <v>1</v>
      </c>
      <c r="I1461" s="163">
        <v>1859</v>
      </c>
      <c r="J1461" s="169">
        <v>0</v>
      </c>
    </row>
    <row r="1462" spans="1:10" ht="20" x14ac:dyDescent="0.2">
      <c r="A1462" s="161">
        <v>1924</v>
      </c>
      <c r="B1462" s="162">
        <v>27</v>
      </c>
      <c r="C1462" s="162">
        <v>20</v>
      </c>
      <c r="D1462" s="162">
        <v>1</v>
      </c>
      <c r="E1462" s="162">
        <v>6020</v>
      </c>
      <c r="F1462" s="162">
        <v>5.7</v>
      </c>
      <c r="G1462" s="162">
        <v>1</v>
      </c>
      <c r="H1462" s="162">
        <v>1</v>
      </c>
      <c r="I1462" s="163">
        <v>572</v>
      </c>
      <c r="J1462" s="169">
        <v>0</v>
      </c>
    </row>
    <row r="1463" spans="1:10" ht="20" x14ac:dyDescent="0.2">
      <c r="A1463" s="161">
        <v>1925</v>
      </c>
      <c r="B1463" s="162">
        <v>37</v>
      </c>
      <c r="C1463" s="162">
        <v>30</v>
      </c>
      <c r="D1463" s="162">
        <v>1</v>
      </c>
      <c r="E1463" s="162">
        <v>7300</v>
      </c>
      <c r="F1463" s="162">
        <v>4.4000000000000004</v>
      </c>
      <c r="G1463" s="162">
        <v>0</v>
      </c>
      <c r="H1463" s="162">
        <v>0</v>
      </c>
      <c r="I1463" s="163">
        <v>1128</v>
      </c>
      <c r="J1463" s="169">
        <v>0</v>
      </c>
    </row>
    <row r="1464" spans="1:10" ht="20" x14ac:dyDescent="0.2">
      <c r="A1464" s="161">
        <v>1926</v>
      </c>
      <c r="B1464" s="162">
        <v>28</v>
      </c>
      <c r="C1464" s="162">
        <v>12</v>
      </c>
      <c r="D1464" s="162">
        <v>3</v>
      </c>
      <c r="E1464" s="162">
        <v>4900</v>
      </c>
      <c r="F1464" s="162">
        <v>6.9</v>
      </c>
      <c r="G1464" s="162">
        <v>1</v>
      </c>
      <c r="H1464" s="162">
        <v>1</v>
      </c>
      <c r="I1464" s="163">
        <v>771</v>
      </c>
      <c r="J1464" s="169">
        <v>0</v>
      </c>
    </row>
    <row r="1465" spans="1:10" ht="20" x14ac:dyDescent="0.2">
      <c r="A1465" s="161">
        <v>1927</v>
      </c>
      <c r="B1465" s="162">
        <v>37</v>
      </c>
      <c r="C1465" s="162">
        <v>16</v>
      </c>
      <c r="D1465" s="162">
        <v>1</v>
      </c>
      <c r="E1465" s="162">
        <v>7080</v>
      </c>
      <c r="F1465" s="162">
        <v>4.2</v>
      </c>
      <c r="G1465" s="162">
        <v>1</v>
      </c>
      <c r="H1465" s="162">
        <v>1</v>
      </c>
      <c r="I1465" s="163">
        <v>1064</v>
      </c>
      <c r="J1465" s="169">
        <v>0</v>
      </c>
    </row>
    <row r="1466" spans="1:10" ht="20" x14ac:dyDescent="0.2">
      <c r="A1466" s="161">
        <v>1928</v>
      </c>
      <c r="B1466" s="162">
        <v>42</v>
      </c>
      <c r="C1466" s="162">
        <v>27</v>
      </c>
      <c r="D1466" s="162">
        <v>1</v>
      </c>
      <c r="E1466" s="162">
        <v>6790</v>
      </c>
      <c r="F1466" s="162">
        <v>6.7</v>
      </c>
      <c r="G1466" s="162">
        <v>0</v>
      </c>
      <c r="H1466" s="162">
        <v>1</v>
      </c>
      <c r="I1466" s="163">
        <v>320</v>
      </c>
      <c r="J1466" s="169">
        <v>0</v>
      </c>
    </row>
    <row r="1467" spans="1:10" ht="20" x14ac:dyDescent="0.2">
      <c r="A1467" s="161">
        <v>1929</v>
      </c>
      <c r="B1467" s="162">
        <v>31</v>
      </c>
      <c r="C1467" s="162">
        <v>19</v>
      </c>
      <c r="D1467" s="162">
        <v>2</v>
      </c>
      <c r="E1467" s="162">
        <v>6850</v>
      </c>
      <c r="F1467" s="162">
        <v>4.3</v>
      </c>
      <c r="G1467" s="162">
        <v>0</v>
      </c>
      <c r="H1467" s="162">
        <v>1</v>
      </c>
      <c r="I1467" s="163">
        <v>375</v>
      </c>
      <c r="J1467" s="169">
        <v>0</v>
      </c>
    </row>
    <row r="1468" spans="1:10" ht="20" x14ac:dyDescent="0.2">
      <c r="A1468" s="161">
        <v>1931</v>
      </c>
      <c r="B1468" s="162">
        <v>39</v>
      </c>
      <c r="C1468" s="162">
        <v>14</v>
      </c>
      <c r="D1468" s="162">
        <v>1</v>
      </c>
      <c r="E1468" s="162">
        <v>6120</v>
      </c>
      <c r="F1468" s="162">
        <v>7.2</v>
      </c>
      <c r="G1468" s="162">
        <v>0</v>
      </c>
      <c r="H1468" s="162">
        <v>1</v>
      </c>
      <c r="I1468" s="163">
        <v>143</v>
      </c>
      <c r="J1468" s="169">
        <v>0</v>
      </c>
    </row>
    <row r="1469" spans="1:10" ht="20" x14ac:dyDescent="0.2">
      <c r="A1469" s="161">
        <v>1932</v>
      </c>
      <c r="B1469" s="162">
        <v>46</v>
      </c>
      <c r="C1469" s="162">
        <v>15</v>
      </c>
      <c r="D1469" s="162">
        <v>3</v>
      </c>
      <c r="E1469" s="162">
        <v>6910</v>
      </c>
      <c r="F1469" s="162">
        <v>8</v>
      </c>
      <c r="G1469" s="162">
        <v>1</v>
      </c>
      <c r="H1469" s="162">
        <v>0</v>
      </c>
      <c r="I1469" s="163">
        <v>87</v>
      </c>
      <c r="J1469" s="169">
        <v>0</v>
      </c>
    </row>
    <row r="1470" spans="1:10" ht="20" x14ac:dyDescent="0.2">
      <c r="A1470" s="161">
        <v>1933</v>
      </c>
      <c r="B1470" s="162">
        <v>31</v>
      </c>
      <c r="C1470" s="162">
        <v>19</v>
      </c>
      <c r="D1470" s="162">
        <v>1</v>
      </c>
      <c r="E1470" s="162">
        <v>7270</v>
      </c>
      <c r="F1470" s="162">
        <v>4.0999999999999996</v>
      </c>
      <c r="G1470" s="162">
        <v>1</v>
      </c>
      <c r="H1470" s="162">
        <v>0</v>
      </c>
      <c r="I1470" s="163">
        <v>835</v>
      </c>
      <c r="J1470" s="169">
        <v>0</v>
      </c>
    </row>
    <row r="1471" spans="1:10" ht="20" x14ac:dyDescent="0.2">
      <c r="A1471" s="161">
        <v>1934</v>
      </c>
      <c r="B1471" s="162">
        <v>29</v>
      </c>
      <c r="C1471" s="162">
        <v>16</v>
      </c>
      <c r="D1471" s="162">
        <v>2</v>
      </c>
      <c r="E1471" s="162">
        <v>5000</v>
      </c>
      <c r="F1471" s="162">
        <v>5.5</v>
      </c>
      <c r="G1471" s="162">
        <v>0</v>
      </c>
      <c r="H1471" s="162">
        <v>0</v>
      </c>
      <c r="I1471" s="163">
        <v>30</v>
      </c>
      <c r="J1471" s="169">
        <v>0</v>
      </c>
    </row>
    <row r="1472" spans="1:10" ht="20" x14ac:dyDescent="0.2">
      <c r="A1472" s="161">
        <v>1935</v>
      </c>
      <c r="B1472" s="162">
        <v>41</v>
      </c>
      <c r="C1472" s="162">
        <v>23</v>
      </c>
      <c r="D1472" s="162">
        <v>2</v>
      </c>
      <c r="E1472" s="162">
        <v>8590</v>
      </c>
      <c r="F1472" s="162">
        <v>5.2</v>
      </c>
      <c r="G1472" s="162">
        <v>1</v>
      </c>
      <c r="H1472" s="162">
        <v>0</v>
      </c>
      <c r="I1472" s="163">
        <v>749</v>
      </c>
      <c r="J1472" s="169">
        <v>0</v>
      </c>
    </row>
    <row r="1473" spans="1:10" ht="20" x14ac:dyDescent="0.2">
      <c r="A1473" s="161">
        <v>1936</v>
      </c>
      <c r="B1473" s="162">
        <v>41</v>
      </c>
      <c r="C1473" s="162">
        <v>20</v>
      </c>
      <c r="D1473" s="162">
        <v>4</v>
      </c>
      <c r="E1473" s="162">
        <v>10710</v>
      </c>
      <c r="F1473" s="162">
        <v>1.6</v>
      </c>
      <c r="G1473" s="162">
        <v>1</v>
      </c>
      <c r="H1473" s="162">
        <v>0</v>
      </c>
      <c r="I1473" s="163">
        <v>347</v>
      </c>
      <c r="J1473" s="169">
        <v>0</v>
      </c>
    </row>
    <row r="1474" spans="1:10" ht="20" x14ac:dyDescent="0.2">
      <c r="A1474" s="161">
        <v>1938</v>
      </c>
      <c r="B1474" s="162">
        <v>32</v>
      </c>
      <c r="C1474" s="162">
        <v>16</v>
      </c>
      <c r="D1474" s="162">
        <v>1</v>
      </c>
      <c r="E1474" s="162">
        <v>4860</v>
      </c>
      <c r="F1474" s="162">
        <v>6.6</v>
      </c>
      <c r="G1474" s="162">
        <v>0</v>
      </c>
      <c r="H1474" s="162">
        <v>0</v>
      </c>
      <c r="I1474" s="163">
        <v>183</v>
      </c>
      <c r="J1474" s="169">
        <v>0</v>
      </c>
    </row>
    <row r="1475" spans="1:10" ht="20" x14ac:dyDescent="0.2">
      <c r="A1475" s="161">
        <v>1941</v>
      </c>
      <c r="B1475" s="162">
        <v>40</v>
      </c>
      <c r="C1475" s="162">
        <v>24</v>
      </c>
      <c r="D1475" s="162">
        <v>2</v>
      </c>
      <c r="E1475" s="162">
        <v>6710</v>
      </c>
      <c r="F1475" s="162">
        <v>5.2</v>
      </c>
      <c r="G1475" s="162">
        <v>1</v>
      </c>
      <c r="H1475" s="162">
        <v>0</v>
      </c>
      <c r="I1475" s="163">
        <v>434</v>
      </c>
      <c r="J1475" s="169">
        <v>0</v>
      </c>
    </row>
    <row r="1476" spans="1:10" ht="20" x14ac:dyDescent="0.2">
      <c r="A1476" s="161">
        <v>1942</v>
      </c>
      <c r="B1476" s="162">
        <v>35</v>
      </c>
      <c r="C1476" s="162">
        <v>19</v>
      </c>
      <c r="D1476" s="162">
        <v>1</v>
      </c>
      <c r="E1476" s="162">
        <v>5740</v>
      </c>
      <c r="F1476" s="162">
        <v>6.2</v>
      </c>
      <c r="G1476" s="162">
        <v>1</v>
      </c>
      <c r="H1476" s="162">
        <v>0</v>
      </c>
      <c r="I1476" s="163">
        <v>231</v>
      </c>
      <c r="J1476" s="169">
        <v>0</v>
      </c>
    </row>
    <row r="1477" spans="1:10" ht="20" x14ac:dyDescent="0.2">
      <c r="A1477" s="161">
        <v>1943</v>
      </c>
      <c r="B1477" s="162">
        <v>36</v>
      </c>
      <c r="C1477" s="162">
        <v>28</v>
      </c>
      <c r="D1477" s="162">
        <v>1</v>
      </c>
      <c r="E1477" s="162">
        <v>8570</v>
      </c>
      <c r="F1477" s="162">
        <v>3.6</v>
      </c>
      <c r="G1477" s="162">
        <v>1</v>
      </c>
      <c r="H1477" s="162">
        <v>0</v>
      </c>
      <c r="I1477" s="163">
        <v>695</v>
      </c>
      <c r="J1477" s="169">
        <v>0</v>
      </c>
    </row>
    <row r="1478" spans="1:10" ht="20" x14ac:dyDescent="0.2">
      <c r="A1478" s="161">
        <v>1944</v>
      </c>
      <c r="B1478" s="162">
        <v>27</v>
      </c>
      <c r="C1478" s="162">
        <v>15</v>
      </c>
      <c r="D1478" s="162">
        <v>2</v>
      </c>
      <c r="E1478" s="162">
        <v>6920</v>
      </c>
      <c r="F1478" s="162">
        <v>3.6</v>
      </c>
      <c r="G1478" s="162">
        <v>0</v>
      </c>
      <c r="H1478" s="162">
        <v>0</v>
      </c>
      <c r="I1478" s="163">
        <v>743</v>
      </c>
      <c r="J1478" s="169">
        <v>0</v>
      </c>
    </row>
    <row r="1479" spans="1:10" ht="20" x14ac:dyDescent="0.2">
      <c r="A1479" s="161">
        <v>1945</v>
      </c>
      <c r="B1479" s="162">
        <v>34</v>
      </c>
      <c r="C1479" s="162">
        <v>13</v>
      </c>
      <c r="D1479" s="162">
        <v>3</v>
      </c>
      <c r="E1479" s="162">
        <v>6400</v>
      </c>
      <c r="F1479" s="162">
        <v>3.9</v>
      </c>
      <c r="G1479" s="162">
        <v>1</v>
      </c>
      <c r="H1479" s="162">
        <v>0</v>
      </c>
      <c r="I1479" s="163">
        <v>126</v>
      </c>
      <c r="J1479" s="169">
        <v>0</v>
      </c>
    </row>
    <row r="1480" spans="1:10" ht="20" x14ac:dyDescent="0.2">
      <c r="A1480" s="161">
        <v>1946</v>
      </c>
      <c r="B1480" s="162">
        <v>54</v>
      </c>
      <c r="C1480" s="162">
        <v>32</v>
      </c>
      <c r="D1480" s="162">
        <v>3</v>
      </c>
      <c r="E1480" s="162">
        <v>17560</v>
      </c>
      <c r="F1480" s="162">
        <v>7.2</v>
      </c>
      <c r="G1480" s="162">
        <v>1</v>
      </c>
      <c r="H1480" s="162">
        <v>0</v>
      </c>
      <c r="I1480" s="163">
        <v>958</v>
      </c>
      <c r="J1480" s="169">
        <v>0</v>
      </c>
    </row>
    <row r="1481" spans="1:10" ht="20" x14ac:dyDescent="0.2">
      <c r="A1481" s="161">
        <v>1947</v>
      </c>
      <c r="B1481" s="162">
        <v>35</v>
      </c>
      <c r="C1481" s="162">
        <v>15</v>
      </c>
      <c r="D1481" s="162">
        <v>1</v>
      </c>
      <c r="E1481" s="162">
        <v>4670</v>
      </c>
      <c r="F1481" s="162">
        <v>9</v>
      </c>
      <c r="G1481" s="162">
        <v>1</v>
      </c>
      <c r="H1481" s="162">
        <v>0</v>
      </c>
      <c r="I1481" s="163">
        <v>397</v>
      </c>
      <c r="J1481" s="169">
        <v>0</v>
      </c>
    </row>
    <row r="1482" spans="1:10" ht="20" x14ac:dyDescent="0.2">
      <c r="A1482" s="161">
        <v>1948</v>
      </c>
      <c r="B1482" s="162">
        <v>36</v>
      </c>
      <c r="C1482" s="162">
        <v>27</v>
      </c>
      <c r="D1482" s="162">
        <v>1</v>
      </c>
      <c r="E1482" s="162">
        <v>9870</v>
      </c>
      <c r="F1482" s="162">
        <v>2.7</v>
      </c>
      <c r="G1482" s="162">
        <v>1</v>
      </c>
      <c r="H1482" s="162">
        <v>0</v>
      </c>
      <c r="I1482" s="163">
        <v>214</v>
      </c>
      <c r="J1482" s="169">
        <v>0</v>
      </c>
    </row>
    <row r="1483" spans="1:10" ht="20" x14ac:dyDescent="0.2">
      <c r="A1483" s="161">
        <v>1949</v>
      </c>
      <c r="B1483" s="162">
        <v>40</v>
      </c>
      <c r="C1483" s="162">
        <v>33</v>
      </c>
      <c r="D1483" s="162">
        <v>1</v>
      </c>
      <c r="E1483" s="162">
        <v>12380.000000000002</v>
      </c>
      <c r="F1483" s="162">
        <v>6.3</v>
      </c>
      <c r="G1483" s="162">
        <v>1</v>
      </c>
      <c r="H1483" s="162">
        <v>1</v>
      </c>
      <c r="I1483" s="163">
        <v>527</v>
      </c>
      <c r="J1483" s="169">
        <v>0</v>
      </c>
    </row>
    <row r="1484" spans="1:10" ht="20" x14ac:dyDescent="0.2">
      <c r="A1484" s="161">
        <v>1950</v>
      </c>
      <c r="B1484" s="162">
        <v>36</v>
      </c>
      <c r="C1484" s="162">
        <v>21</v>
      </c>
      <c r="D1484" s="162">
        <v>1</v>
      </c>
      <c r="E1484" s="162">
        <v>11440</v>
      </c>
      <c r="F1484" s="162">
        <v>9</v>
      </c>
      <c r="G1484" s="162">
        <v>1</v>
      </c>
      <c r="H1484" s="162">
        <v>0</v>
      </c>
      <c r="I1484" s="163">
        <v>1246</v>
      </c>
      <c r="J1484" s="169">
        <v>0</v>
      </c>
    </row>
    <row r="1485" spans="1:10" ht="20" x14ac:dyDescent="0.2">
      <c r="A1485" s="161">
        <v>1951</v>
      </c>
      <c r="B1485" s="162">
        <v>29</v>
      </c>
      <c r="C1485" s="162">
        <v>17</v>
      </c>
      <c r="D1485" s="162">
        <v>1</v>
      </c>
      <c r="E1485" s="162">
        <v>4760</v>
      </c>
      <c r="F1485" s="162">
        <v>2.2999999999999998</v>
      </c>
      <c r="G1485" s="162">
        <v>1</v>
      </c>
      <c r="H1485" s="162">
        <v>0</v>
      </c>
      <c r="I1485" s="163">
        <v>205</v>
      </c>
      <c r="J1485" s="169">
        <v>0</v>
      </c>
    </row>
    <row r="1486" spans="1:10" ht="20" x14ac:dyDescent="0.2">
      <c r="A1486" s="161">
        <v>1952</v>
      </c>
      <c r="B1486" s="162">
        <v>51</v>
      </c>
      <c r="C1486" s="162">
        <v>33</v>
      </c>
      <c r="D1486" s="162">
        <v>2</v>
      </c>
      <c r="E1486" s="162">
        <v>27830</v>
      </c>
      <c r="F1486" s="162">
        <v>5.7</v>
      </c>
      <c r="G1486" s="162">
        <v>1</v>
      </c>
      <c r="H1486" s="162">
        <v>1</v>
      </c>
      <c r="I1486" s="163">
        <v>1107</v>
      </c>
      <c r="J1486" s="169">
        <v>0</v>
      </c>
    </row>
    <row r="1487" spans="1:10" ht="20" x14ac:dyDescent="0.2">
      <c r="A1487" s="161">
        <v>1953</v>
      </c>
      <c r="B1487" s="162">
        <v>36</v>
      </c>
      <c r="C1487" s="162">
        <v>16</v>
      </c>
      <c r="D1487" s="162">
        <v>1</v>
      </c>
      <c r="E1487" s="162">
        <v>5020</v>
      </c>
      <c r="F1487" s="162">
        <v>4.4000000000000004</v>
      </c>
      <c r="G1487" s="162">
        <v>1</v>
      </c>
      <c r="H1487" s="162">
        <v>1</v>
      </c>
      <c r="I1487" s="163">
        <v>160</v>
      </c>
      <c r="J1487" s="169">
        <v>0</v>
      </c>
    </row>
    <row r="1488" spans="1:10" ht="20" x14ac:dyDescent="0.2">
      <c r="A1488" s="161">
        <v>1954</v>
      </c>
      <c r="B1488" s="162">
        <v>56</v>
      </c>
      <c r="C1488" s="162">
        <v>43</v>
      </c>
      <c r="D1488" s="162">
        <v>1</v>
      </c>
      <c r="E1488" s="162">
        <v>16169.999999999998</v>
      </c>
      <c r="F1488" s="162">
        <v>6.6</v>
      </c>
      <c r="G1488" s="162">
        <v>1</v>
      </c>
      <c r="H1488" s="162">
        <v>0</v>
      </c>
      <c r="I1488" s="163">
        <v>949</v>
      </c>
      <c r="J1488" s="169">
        <v>0</v>
      </c>
    </row>
    <row r="1489" spans="1:10" ht="20" x14ac:dyDescent="0.2">
      <c r="A1489" s="161">
        <v>1956</v>
      </c>
      <c r="B1489" s="162">
        <v>35</v>
      </c>
      <c r="C1489" s="162">
        <v>23</v>
      </c>
      <c r="D1489" s="162">
        <v>2</v>
      </c>
      <c r="E1489" s="162">
        <v>7620</v>
      </c>
      <c r="F1489" s="162">
        <v>10</v>
      </c>
      <c r="G1489" s="162">
        <v>0</v>
      </c>
      <c r="H1489" s="162">
        <v>1</v>
      </c>
      <c r="I1489" s="163">
        <v>909</v>
      </c>
      <c r="J1489" s="169">
        <v>0</v>
      </c>
    </row>
    <row r="1490" spans="1:10" ht="20" x14ac:dyDescent="0.2">
      <c r="A1490" s="161">
        <v>1957</v>
      </c>
      <c r="B1490" s="162">
        <v>41</v>
      </c>
      <c r="C1490" s="162">
        <v>14</v>
      </c>
      <c r="D1490" s="162">
        <v>1</v>
      </c>
      <c r="E1490" s="162">
        <v>5410</v>
      </c>
      <c r="F1490" s="162">
        <v>7.8</v>
      </c>
      <c r="G1490" s="162">
        <v>0</v>
      </c>
      <c r="H1490" s="162">
        <v>0</v>
      </c>
      <c r="I1490" s="163">
        <v>584</v>
      </c>
      <c r="J1490" s="169">
        <v>0</v>
      </c>
    </row>
    <row r="1491" spans="1:10" ht="20" x14ac:dyDescent="0.2">
      <c r="A1491" s="161">
        <v>1958</v>
      </c>
      <c r="B1491" s="162">
        <v>35</v>
      </c>
      <c r="C1491" s="162">
        <v>16</v>
      </c>
      <c r="D1491" s="162">
        <v>3</v>
      </c>
      <c r="E1491" s="162">
        <v>5740</v>
      </c>
      <c r="F1491" s="162">
        <v>3.5</v>
      </c>
      <c r="G1491" s="162">
        <v>0</v>
      </c>
      <c r="H1491" s="162">
        <v>0</v>
      </c>
      <c r="I1491" s="163">
        <v>90</v>
      </c>
      <c r="J1491" s="169">
        <v>0</v>
      </c>
    </row>
    <row r="1492" spans="1:10" ht="20" x14ac:dyDescent="0.2">
      <c r="A1492" s="161">
        <v>1959</v>
      </c>
      <c r="B1492" s="162">
        <v>58</v>
      </c>
      <c r="C1492" s="162">
        <v>31</v>
      </c>
      <c r="D1492" s="162">
        <v>1</v>
      </c>
      <c r="E1492" s="162">
        <v>9660</v>
      </c>
      <c r="F1492" s="162">
        <v>6</v>
      </c>
      <c r="G1492" s="162">
        <v>1</v>
      </c>
      <c r="H1492" s="162">
        <v>1</v>
      </c>
      <c r="I1492" s="163">
        <v>664</v>
      </c>
      <c r="J1492" s="169">
        <v>0</v>
      </c>
    </row>
    <row r="1493" spans="1:10" ht="20" x14ac:dyDescent="0.2">
      <c r="A1493" s="161">
        <v>1960</v>
      </c>
      <c r="B1493" s="162">
        <v>39</v>
      </c>
      <c r="C1493" s="162">
        <v>27</v>
      </c>
      <c r="D1493" s="162">
        <v>1</v>
      </c>
      <c r="E1493" s="162">
        <v>6310</v>
      </c>
      <c r="F1493" s="162">
        <v>4.0999999999999996</v>
      </c>
      <c r="G1493" s="162">
        <v>1</v>
      </c>
      <c r="H1493" s="162">
        <v>0</v>
      </c>
      <c r="I1493" s="163">
        <v>667</v>
      </c>
      <c r="J1493" s="169">
        <v>0</v>
      </c>
    </row>
    <row r="1494" spans="1:10" ht="20" x14ac:dyDescent="0.2">
      <c r="A1494" s="161">
        <v>1963</v>
      </c>
      <c r="B1494" s="162">
        <v>43</v>
      </c>
      <c r="C1494" s="162">
        <v>18</v>
      </c>
      <c r="D1494" s="162">
        <v>1</v>
      </c>
      <c r="E1494" s="162">
        <v>6260</v>
      </c>
      <c r="F1494" s="162">
        <v>6.8</v>
      </c>
      <c r="G1494" s="162">
        <v>1</v>
      </c>
      <c r="H1494" s="162">
        <v>0</v>
      </c>
      <c r="I1494" s="163">
        <v>343</v>
      </c>
      <c r="J1494" s="169">
        <v>0</v>
      </c>
    </row>
    <row r="1495" spans="1:10" ht="20" x14ac:dyDescent="0.2">
      <c r="A1495" s="161">
        <v>1964</v>
      </c>
      <c r="B1495" s="162">
        <v>32</v>
      </c>
      <c r="C1495" s="162">
        <v>16</v>
      </c>
      <c r="D1495" s="162">
        <v>1</v>
      </c>
      <c r="E1495" s="162">
        <v>5390</v>
      </c>
      <c r="F1495" s="162">
        <v>6.1</v>
      </c>
      <c r="G1495" s="162">
        <v>1</v>
      </c>
      <c r="H1495" s="162">
        <v>1</v>
      </c>
      <c r="I1495" s="163">
        <v>734</v>
      </c>
      <c r="J1495" s="169">
        <v>0</v>
      </c>
    </row>
    <row r="1496" spans="1:10" ht="20" x14ac:dyDescent="0.2">
      <c r="A1496" s="161">
        <v>1968</v>
      </c>
      <c r="B1496" s="162">
        <v>35</v>
      </c>
      <c r="C1496" s="162">
        <v>23</v>
      </c>
      <c r="D1496" s="162">
        <v>3</v>
      </c>
      <c r="E1496" s="162">
        <v>11810</v>
      </c>
      <c r="F1496" s="162">
        <v>7.5</v>
      </c>
      <c r="G1496" s="162">
        <v>1</v>
      </c>
      <c r="H1496" s="162">
        <v>0</v>
      </c>
      <c r="I1496" s="163">
        <v>790</v>
      </c>
      <c r="J1496" s="169">
        <v>0</v>
      </c>
    </row>
    <row r="1497" spans="1:10" ht="20" x14ac:dyDescent="0.2">
      <c r="A1497" s="161">
        <v>1969</v>
      </c>
      <c r="B1497" s="162">
        <v>41</v>
      </c>
      <c r="C1497" s="162">
        <v>24</v>
      </c>
      <c r="D1497" s="162">
        <v>1</v>
      </c>
      <c r="E1497" s="162">
        <v>5760</v>
      </c>
      <c r="F1497" s="162">
        <v>2.6</v>
      </c>
      <c r="G1497" s="162">
        <v>1</v>
      </c>
      <c r="H1497" s="162">
        <v>1</v>
      </c>
      <c r="I1497" s="163">
        <v>582</v>
      </c>
      <c r="J1497" s="169">
        <v>0</v>
      </c>
    </row>
    <row r="1498" spans="1:10" ht="20" x14ac:dyDescent="0.2">
      <c r="A1498" s="161">
        <v>1970</v>
      </c>
      <c r="B1498" s="162">
        <v>47</v>
      </c>
      <c r="C1498" s="162">
        <v>17</v>
      </c>
      <c r="D1498" s="162">
        <v>1</v>
      </c>
      <c r="E1498" s="162">
        <v>6310</v>
      </c>
      <c r="F1498" s="162">
        <v>4</v>
      </c>
      <c r="G1498" s="162">
        <v>1</v>
      </c>
      <c r="H1498" s="162">
        <v>0</v>
      </c>
      <c r="I1498" s="163">
        <v>910</v>
      </c>
      <c r="J1498" s="169">
        <v>0</v>
      </c>
    </row>
    <row r="1499" spans="1:10" ht="20" x14ac:dyDescent="0.2">
      <c r="A1499" s="161">
        <v>1971</v>
      </c>
      <c r="B1499" s="162">
        <v>40</v>
      </c>
      <c r="C1499" s="162">
        <v>30</v>
      </c>
      <c r="D1499" s="162">
        <v>1</v>
      </c>
      <c r="E1499" s="162">
        <v>9380</v>
      </c>
      <c r="F1499" s="162">
        <v>6.7</v>
      </c>
      <c r="G1499" s="162">
        <v>1</v>
      </c>
      <c r="H1499" s="162">
        <v>1</v>
      </c>
      <c r="I1499" s="163">
        <v>1715</v>
      </c>
      <c r="J1499" s="169">
        <v>0</v>
      </c>
    </row>
    <row r="1500" spans="1:10" ht="20" x14ac:dyDescent="0.2">
      <c r="A1500" s="161">
        <v>1972</v>
      </c>
      <c r="B1500" s="162">
        <v>40</v>
      </c>
      <c r="C1500" s="162">
        <v>20</v>
      </c>
      <c r="D1500" s="162">
        <v>2</v>
      </c>
      <c r="E1500" s="162">
        <v>9620</v>
      </c>
      <c r="F1500" s="162">
        <v>4.4000000000000004</v>
      </c>
      <c r="G1500" s="162">
        <v>1</v>
      </c>
      <c r="H1500" s="162">
        <v>0</v>
      </c>
      <c r="I1500" s="163">
        <v>355</v>
      </c>
      <c r="J1500" s="169">
        <v>0</v>
      </c>
    </row>
    <row r="1501" spans="1:10" ht="20" x14ac:dyDescent="0.2">
      <c r="A1501" s="161">
        <v>1974</v>
      </c>
      <c r="B1501" s="162">
        <v>32</v>
      </c>
      <c r="C1501" s="162">
        <v>16</v>
      </c>
      <c r="D1501" s="162">
        <v>3</v>
      </c>
      <c r="E1501" s="162">
        <v>5750</v>
      </c>
      <c r="F1501" s="162">
        <v>3.4</v>
      </c>
      <c r="G1501" s="162">
        <v>1</v>
      </c>
      <c r="H1501" s="162">
        <v>1</v>
      </c>
      <c r="I1501" s="163">
        <v>386</v>
      </c>
      <c r="J1501" s="169">
        <v>0</v>
      </c>
    </row>
    <row r="1502" spans="1:10" ht="20" x14ac:dyDescent="0.2">
      <c r="A1502" s="161">
        <v>1975</v>
      </c>
      <c r="B1502" s="162">
        <v>49</v>
      </c>
      <c r="C1502" s="162">
        <v>30</v>
      </c>
      <c r="D1502" s="162">
        <v>2</v>
      </c>
      <c r="E1502" s="162">
        <v>8410</v>
      </c>
      <c r="F1502" s="162">
        <v>4.2</v>
      </c>
      <c r="G1502" s="162">
        <v>0</v>
      </c>
      <c r="H1502" s="162">
        <v>1</v>
      </c>
      <c r="I1502" s="163">
        <v>689</v>
      </c>
      <c r="J1502" s="169">
        <v>0</v>
      </c>
    </row>
    <row r="1503" spans="1:10" ht="20" x14ac:dyDescent="0.2">
      <c r="A1503" s="161">
        <v>1976</v>
      </c>
      <c r="B1503" s="162">
        <v>33</v>
      </c>
      <c r="C1503" s="162">
        <v>21</v>
      </c>
      <c r="D1503" s="162">
        <v>1</v>
      </c>
      <c r="E1503" s="162">
        <v>7320</v>
      </c>
      <c r="F1503" s="162">
        <v>6.3</v>
      </c>
      <c r="G1503" s="162">
        <v>1</v>
      </c>
      <c r="H1503" s="162">
        <v>0</v>
      </c>
      <c r="I1503" s="163">
        <v>944</v>
      </c>
      <c r="J1503" s="169">
        <v>0</v>
      </c>
    </row>
    <row r="1504" spans="1:10" ht="20" x14ac:dyDescent="0.2">
      <c r="A1504" s="161">
        <v>1977</v>
      </c>
      <c r="B1504" s="162">
        <v>34</v>
      </c>
      <c r="C1504" s="162">
        <v>14</v>
      </c>
      <c r="D1504" s="162">
        <v>1</v>
      </c>
      <c r="E1504" s="162">
        <v>4990</v>
      </c>
      <c r="F1504" s="162">
        <v>4</v>
      </c>
      <c r="G1504" s="162">
        <v>1</v>
      </c>
      <c r="H1504" s="162">
        <v>1</v>
      </c>
      <c r="I1504" s="163">
        <v>515</v>
      </c>
      <c r="J1504" s="169">
        <v>0</v>
      </c>
    </row>
    <row r="1505" spans="1:10" ht="20" x14ac:dyDescent="0.2">
      <c r="A1505" s="161">
        <v>1979</v>
      </c>
      <c r="B1505" s="162">
        <v>39</v>
      </c>
      <c r="C1505" s="162">
        <v>23</v>
      </c>
      <c r="D1505" s="162">
        <v>3</v>
      </c>
      <c r="E1505" s="162">
        <v>9910</v>
      </c>
      <c r="F1505" s="162">
        <v>3.4</v>
      </c>
      <c r="G1505" s="162">
        <v>0</v>
      </c>
      <c r="H1505" s="162">
        <v>1</v>
      </c>
      <c r="I1505" s="163">
        <v>1495</v>
      </c>
      <c r="J1505" s="169">
        <v>0</v>
      </c>
    </row>
    <row r="1506" spans="1:10" ht="20" x14ac:dyDescent="0.2">
      <c r="A1506" s="161">
        <v>1981</v>
      </c>
      <c r="B1506" s="162">
        <v>42</v>
      </c>
      <c r="C1506" s="162">
        <v>19</v>
      </c>
      <c r="D1506" s="162">
        <v>1</v>
      </c>
      <c r="E1506" s="162">
        <v>4970</v>
      </c>
      <c r="F1506" s="162">
        <v>4.4000000000000004</v>
      </c>
      <c r="G1506" s="162">
        <v>0</v>
      </c>
      <c r="H1506" s="162">
        <v>0</v>
      </c>
      <c r="I1506" s="163">
        <v>321</v>
      </c>
      <c r="J1506" s="169">
        <v>0</v>
      </c>
    </row>
    <row r="1507" spans="1:10" ht="20" x14ac:dyDescent="0.2">
      <c r="A1507" s="161">
        <v>1982</v>
      </c>
      <c r="B1507" s="162">
        <v>46</v>
      </c>
      <c r="C1507" s="162">
        <v>23</v>
      </c>
      <c r="D1507" s="162">
        <v>2</v>
      </c>
      <c r="E1507" s="162">
        <v>6690</v>
      </c>
      <c r="F1507" s="162">
        <v>7.9</v>
      </c>
      <c r="G1507" s="162">
        <v>1</v>
      </c>
      <c r="H1507" s="162">
        <v>0</v>
      </c>
      <c r="I1507" s="163">
        <v>889</v>
      </c>
      <c r="J1507" s="169">
        <v>0</v>
      </c>
    </row>
    <row r="1508" spans="1:10" ht="20" x14ac:dyDescent="0.2">
      <c r="A1508" s="161">
        <v>1983</v>
      </c>
      <c r="B1508" s="162">
        <v>51</v>
      </c>
      <c r="C1508" s="162">
        <v>34</v>
      </c>
      <c r="D1508" s="162">
        <v>3</v>
      </c>
      <c r="E1508" s="162">
        <v>21690</v>
      </c>
      <c r="F1508" s="162">
        <v>6.3</v>
      </c>
      <c r="G1508" s="162">
        <v>1</v>
      </c>
      <c r="H1508" s="162">
        <v>0</v>
      </c>
      <c r="I1508" s="163">
        <v>1667</v>
      </c>
      <c r="J1508" s="169">
        <v>0</v>
      </c>
    </row>
    <row r="1509" spans="1:10" ht="20" x14ac:dyDescent="0.2">
      <c r="A1509" s="161">
        <v>1984</v>
      </c>
      <c r="B1509" s="162">
        <v>49</v>
      </c>
      <c r="C1509" s="162">
        <v>32</v>
      </c>
      <c r="D1509" s="162">
        <v>2</v>
      </c>
      <c r="E1509" s="162">
        <v>20190</v>
      </c>
      <c r="F1509" s="162">
        <v>5.7</v>
      </c>
      <c r="G1509" s="162">
        <v>1</v>
      </c>
      <c r="H1509" s="162">
        <v>1</v>
      </c>
      <c r="I1509" s="163">
        <v>1265</v>
      </c>
      <c r="J1509" s="169">
        <v>0</v>
      </c>
    </row>
    <row r="1510" spans="1:10" ht="20" x14ac:dyDescent="0.2">
      <c r="A1510" s="161">
        <v>1985</v>
      </c>
      <c r="B1510" s="162">
        <v>27</v>
      </c>
      <c r="C1510" s="162">
        <v>13</v>
      </c>
      <c r="D1510" s="162">
        <v>4</v>
      </c>
      <c r="E1510" s="162">
        <v>5860</v>
      </c>
      <c r="F1510" s="162">
        <v>7.5</v>
      </c>
      <c r="G1510" s="162">
        <v>1</v>
      </c>
      <c r="H1510" s="162">
        <v>1</v>
      </c>
      <c r="I1510" s="163">
        <v>341</v>
      </c>
      <c r="J1510" s="169">
        <v>0</v>
      </c>
    </row>
    <row r="1511" spans="1:10" ht="20" x14ac:dyDescent="0.2">
      <c r="A1511" s="161">
        <v>1986</v>
      </c>
      <c r="B1511" s="162">
        <v>31</v>
      </c>
      <c r="C1511" s="162">
        <v>20</v>
      </c>
      <c r="D1511" s="162">
        <v>1</v>
      </c>
      <c r="E1511" s="162">
        <v>6800</v>
      </c>
      <c r="F1511" s="162">
        <v>4.7</v>
      </c>
      <c r="G1511" s="162">
        <v>1</v>
      </c>
      <c r="H1511" s="162">
        <v>1</v>
      </c>
      <c r="I1511" s="163">
        <v>922</v>
      </c>
      <c r="J1511" s="169">
        <v>0</v>
      </c>
    </row>
    <row r="1512" spans="1:10" ht="20" x14ac:dyDescent="0.2">
      <c r="A1512" s="161">
        <v>1987</v>
      </c>
      <c r="B1512" s="162">
        <v>40</v>
      </c>
      <c r="C1512" s="162">
        <v>17</v>
      </c>
      <c r="D1512" s="162">
        <v>3</v>
      </c>
      <c r="E1512" s="162">
        <v>5000</v>
      </c>
      <c r="F1512" s="162">
        <v>3.7</v>
      </c>
      <c r="G1512" s="162">
        <v>1</v>
      </c>
      <c r="H1512" s="162">
        <v>1</v>
      </c>
      <c r="I1512" s="163">
        <v>528</v>
      </c>
      <c r="J1512" s="169">
        <v>0</v>
      </c>
    </row>
    <row r="1513" spans="1:10" ht="20" x14ac:dyDescent="0.2">
      <c r="A1513" s="161">
        <v>1989</v>
      </c>
      <c r="B1513" s="162">
        <v>40</v>
      </c>
      <c r="C1513" s="162">
        <v>27</v>
      </c>
      <c r="D1513" s="162">
        <v>2</v>
      </c>
      <c r="E1513" s="162">
        <v>14540</v>
      </c>
      <c r="F1513" s="162">
        <v>3.2</v>
      </c>
      <c r="G1513" s="162">
        <v>0</v>
      </c>
      <c r="H1513" s="162">
        <v>0</v>
      </c>
      <c r="I1513" s="163">
        <v>1179</v>
      </c>
      <c r="J1513" s="169">
        <v>0</v>
      </c>
    </row>
    <row r="1514" spans="1:10" ht="20" x14ac:dyDescent="0.2">
      <c r="A1514" s="161">
        <v>1990</v>
      </c>
      <c r="B1514" s="162">
        <v>36</v>
      </c>
      <c r="C1514" s="162">
        <v>22</v>
      </c>
      <c r="D1514" s="162">
        <v>1</v>
      </c>
      <c r="E1514" s="162">
        <v>4750</v>
      </c>
      <c r="F1514" s="162">
        <v>4</v>
      </c>
      <c r="G1514" s="162">
        <v>1</v>
      </c>
      <c r="H1514" s="162">
        <v>0</v>
      </c>
      <c r="I1514" s="163">
        <v>230</v>
      </c>
      <c r="J1514" s="169">
        <v>0</v>
      </c>
    </row>
    <row r="1515" spans="1:10" ht="20" x14ac:dyDescent="0.2">
      <c r="A1515" s="161">
        <v>1991</v>
      </c>
      <c r="B1515" s="162">
        <v>39</v>
      </c>
      <c r="C1515" s="162">
        <v>29</v>
      </c>
      <c r="D1515" s="162">
        <v>1</v>
      </c>
      <c r="E1515" s="162">
        <v>6330</v>
      </c>
      <c r="F1515" s="162">
        <v>6.1</v>
      </c>
      <c r="G1515" s="162">
        <v>1</v>
      </c>
      <c r="H1515" s="162">
        <v>0</v>
      </c>
      <c r="I1515" s="163">
        <v>946</v>
      </c>
      <c r="J1515" s="169">
        <v>0</v>
      </c>
    </row>
    <row r="1516" spans="1:10" ht="20" x14ac:dyDescent="0.2">
      <c r="A1516" s="161">
        <v>1992</v>
      </c>
      <c r="B1516" s="162">
        <v>45</v>
      </c>
      <c r="C1516" s="162">
        <v>20</v>
      </c>
      <c r="D1516" s="162">
        <v>1</v>
      </c>
      <c r="E1516" s="162">
        <v>7260</v>
      </c>
      <c r="F1516" s="162">
        <v>5</v>
      </c>
      <c r="G1516" s="162">
        <v>1</v>
      </c>
      <c r="H1516" s="162">
        <v>0</v>
      </c>
      <c r="I1516" s="163">
        <v>549</v>
      </c>
      <c r="J1516" s="169">
        <v>0</v>
      </c>
    </row>
    <row r="1517" spans="1:10" ht="20" x14ac:dyDescent="0.2">
      <c r="A1517" s="161">
        <v>1993</v>
      </c>
      <c r="B1517" s="162">
        <v>40</v>
      </c>
      <c r="C1517" s="162">
        <v>21</v>
      </c>
      <c r="D1517" s="162">
        <v>3</v>
      </c>
      <c r="E1517" s="162">
        <v>6400</v>
      </c>
      <c r="F1517" s="162">
        <v>2</v>
      </c>
      <c r="G1517" s="162">
        <v>1</v>
      </c>
      <c r="H1517" s="162">
        <v>0</v>
      </c>
      <c r="I1517" s="163">
        <v>334</v>
      </c>
      <c r="J1517" s="169">
        <v>0</v>
      </c>
    </row>
    <row r="1518" spans="1:10" ht="20" x14ac:dyDescent="0.2">
      <c r="A1518" s="161">
        <v>1994</v>
      </c>
      <c r="B1518" s="162">
        <v>40</v>
      </c>
      <c r="C1518" s="162">
        <v>25</v>
      </c>
      <c r="D1518" s="162">
        <v>2</v>
      </c>
      <c r="E1518" s="162">
        <v>6850</v>
      </c>
      <c r="F1518" s="162">
        <v>8.1999999999999993</v>
      </c>
      <c r="G1518" s="162">
        <v>1</v>
      </c>
      <c r="H1518" s="162">
        <v>0</v>
      </c>
      <c r="I1518" s="163">
        <v>404</v>
      </c>
      <c r="J1518" s="169">
        <v>0</v>
      </c>
    </row>
    <row r="1519" spans="1:10" ht="20" x14ac:dyDescent="0.2">
      <c r="A1519" s="161">
        <v>1995</v>
      </c>
      <c r="B1519" s="162">
        <v>34</v>
      </c>
      <c r="C1519" s="162">
        <v>16</v>
      </c>
      <c r="D1519" s="162">
        <v>2</v>
      </c>
      <c r="E1519" s="162">
        <v>5350</v>
      </c>
      <c r="F1519" s="162">
        <v>5.3</v>
      </c>
      <c r="G1519" s="162">
        <v>1</v>
      </c>
      <c r="H1519" s="162">
        <v>1</v>
      </c>
      <c r="I1519" s="163">
        <v>372</v>
      </c>
      <c r="J1519" s="169">
        <v>0</v>
      </c>
    </row>
    <row r="1520" spans="1:10" ht="20" x14ac:dyDescent="0.2">
      <c r="A1520" s="161">
        <v>1996</v>
      </c>
      <c r="B1520" s="162">
        <v>36</v>
      </c>
      <c r="C1520" s="162">
        <v>25</v>
      </c>
      <c r="D1520" s="162">
        <v>2</v>
      </c>
      <c r="E1520" s="162">
        <v>11120</v>
      </c>
      <c r="F1520" s="162">
        <v>6.1</v>
      </c>
      <c r="G1520" s="162">
        <v>1</v>
      </c>
      <c r="H1520" s="162">
        <v>0</v>
      </c>
      <c r="I1520" s="163">
        <v>402</v>
      </c>
      <c r="J1520" s="169">
        <v>0</v>
      </c>
    </row>
    <row r="1521" spans="1:10" ht="20" x14ac:dyDescent="0.2">
      <c r="A1521" s="161">
        <v>1997</v>
      </c>
      <c r="B1521" s="162">
        <v>30</v>
      </c>
      <c r="C1521" s="162">
        <v>21</v>
      </c>
      <c r="D1521" s="162">
        <v>2</v>
      </c>
      <c r="E1521" s="162">
        <v>5980</v>
      </c>
      <c r="F1521" s="162">
        <v>4</v>
      </c>
      <c r="G1521" s="162">
        <v>0</v>
      </c>
      <c r="H1521" s="162">
        <v>1</v>
      </c>
      <c r="I1521" s="163">
        <v>355</v>
      </c>
      <c r="J1521" s="169">
        <v>0</v>
      </c>
    </row>
    <row r="1522" spans="1:10" ht="20" x14ac:dyDescent="0.2">
      <c r="A1522" s="161">
        <v>1998</v>
      </c>
      <c r="B1522" s="162">
        <v>47</v>
      </c>
      <c r="C1522" s="162">
        <v>39</v>
      </c>
      <c r="D1522" s="162">
        <v>1</v>
      </c>
      <c r="E1522" s="162">
        <v>10610</v>
      </c>
      <c r="F1522" s="162">
        <v>5.2</v>
      </c>
      <c r="G1522" s="162">
        <v>1</v>
      </c>
      <c r="H1522" s="162">
        <v>1</v>
      </c>
      <c r="I1522" s="163">
        <v>196</v>
      </c>
      <c r="J1522" s="169">
        <v>0</v>
      </c>
    </row>
    <row r="1523" spans="1:10" ht="20" x14ac:dyDescent="0.2">
      <c r="A1523" s="161">
        <v>1999</v>
      </c>
      <c r="B1523" s="162">
        <v>39</v>
      </c>
      <c r="C1523" s="162">
        <v>31</v>
      </c>
      <c r="D1523" s="162">
        <v>1</v>
      </c>
      <c r="E1523" s="162">
        <v>7310</v>
      </c>
      <c r="F1523" s="162">
        <v>6.9</v>
      </c>
      <c r="G1523" s="162">
        <v>0</v>
      </c>
      <c r="H1523" s="162">
        <v>1</v>
      </c>
      <c r="I1523" s="163">
        <v>163</v>
      </c>
      <c r="J1523" s="169">
        <v>0</v>
      </c>
    </row>
    <row r="1524" spans="1:10" ht="20" x14ac:dyDescent="0.2">
      <c r="A1524" s="161">
        <v>2000</v>
      </c>
      <c r="B1524" s="162">
        <v>43</v>
      </c>
      <c r="C1524" s="162">
        <v>28</v>
      </c>
      <c r="D1524" s="162">
        <v>1</v>
      </c>
      <c r="E1524" s="162">
        <v>7340</v>
      </c>
      <c r="F1524" s="162">
        <v>5.9</v>
      </c>
      <c r="G1524" s="162">
        <v>0</v>
      </c>
      <c r="H1524" s="162">
        <v>1</v>
      </c>
      <c r="I1524" s="163">
        <v>797</v>
      </c>
      <c r="J1524" s="169">
        <v>0</v>
      </c>
    </row>
    <row r="1525" spans="1:10" ht="20" x14ac:dyDescent="0.2">
      <c r="A1525" s="161">
        <v>4</v>
      </c>
      <c r="B1525" s="162">
        <v>44</v>
      </c>
      <c r="C1525" s="162">
        <v>16</v>
      </c>
      <c r="D1525" s="162">
        <v>1</v>
      </c>
      <c r="E1525" s="162">
        <v>5400</v>
      </c>
      <c r="F1525" s="162">
        <v>6.3</v>
      </c>
      <c r="G1525" s="162">
        <v>1</v>
      </c>
      <c r="H1525" s="162">
        <v>1</v>
      </c>
      <c r="I1525" s="163">
        <v>646</v>
      </c>
      <c r="J1525" s="169">
        <v>1</v>
      </c>
    </row>
    <row r="1526" spans="1:10" ht="20" x14ac:dyDescent="0.2">
      <c r="A1526" s="161">
        <v>7</v>
      </c>
      <c r="B1526" s="162">
        <v>28</v>
      </c>
      <c r="C1526" s="162">
        <v>16</v>
      </c>
      <c r="D1526" s="162">
        <v>2</v>
      </c>
      <c r="E1526" s="162">
        <v>4710</v>
      </c>
      <c r="F1526" s="162">
        <v>4.3</v>
      </c>
      <c r="G1526" s="162">
        <v>1</v>
      </c>
      <c r="H1526" s="162">
        <v>0</v>
      </c>
      <c r="I1526" s="163">
        <v>326</v>
      </c>
      <c r="J1526" s="169">
        <v>1</v>
      </c>
    </row>
    <row r="1527" spans="1:10" ht="20" x14ac:dyDescent="0.2">
      <c r="A1527" s="161">
        <v>8</v>
      </c>
      <c r="B1527" s="162">
        <v>34</v>
      </c>
      <c r="C1527" s="162">
        <v>20</v>
      </c>
      <c r="D1527" s="162">
        <v>4</v>
      </c>
      <c r="E1527" s="162">
        <v>8710</v>
      </c>
      <c r="F1527" s="162">
        <v>4.0999999999999996</v>
      </c>
      <c r="G1527" s="162">
        <v>0</v>
      </c>
      <c r="H1527" s="162">
        <v>1</v>
      </c>
      <c r="I1527" s="163">
        <v>1668</v>
      </c>
      <c r="J1527" s="169">
        <v>1</v>
      </c>
    </row>
    <row r="1528" spans="1:10" ht="20" x14ac:dyDescent="0.2">
      <c r="A1528" s="161">
        <v>14</v>
      </c>
      <c r="B1528" s="162">
        <v>28</v>
      </c>
      <c r="C1528" s="162">
        <v>15</v>
      </c>
      <c r="D1528" s="162">
        <v>1</v>
      </c>
      <c r="E1528" s="162">
        <v>5950</v>
      </c>
      <c r="F1528" s="162">
        <v>4.2</v>
      </c>
      <c r="G1528" s="162">
        <v>1</v>
      </c>
      <c r="H1528" s="162">
        <v>0</v>
      </c>
      <c r="I1528" s="163">
        <v>617</v>
      </c>
      <c r="J1528" s="169">
        <v>1</v>
      </c>
    </row>
    <row r="1529" spans="1:10" ht="20" x14ac:dyDescent="0.2">
      <c r="A1529" s="161">
        <v>34</v>
      </c>
      <c r="B1529" s="162">
        <v>35</v>
      </c>
      <c r="C1529" s="162">
        <v>16</v>
      </c>
      <c r="D1529" s="162">
        <v>5</v>
      </c>
      <c r="E1529" s="162">
        <v>6530</v>
      </c>
      <c r="F1529" s="162">
        <v>4.7</v>
      </c>
      <c r="G1529" s="162">
        <v>1</v>
      </c>
      <c r="H1529" s="162">
        <v>1</v>
      </c>
      <c r="I1529" s="163">
        <v>338</v>
      </c>
      <c r="J1529" s="169">
        <v>1</v>
      </c>
    </row>
    <row r="1530" spans="1:10" ht="20" x14ac:dyDescent="0.2">
      <c r="A1530" s="161">
        <v>35</v>
      </c>
      <c r="B1530" s="162">
        <v>37</v>
      </c>
      <c r="C1530" s="162">
        <v>12</v>
      </c>
      <c r="D1530" s="162">
        <v>1</v>
      </c>
      <c r="E1530" s="162">
        <v>5430</v>
      </c>
      <c r="F1530" s="162">
        <v>5.2</v>
      </c>
      <c r="G1530" s="162">
        <v>1</v>
      </c>
      <c r="H1530" s="162">
        <v>0</v>
      </c>
      <c r="I1530" s="163">
        <v>579</v>
      </c>
      <c r="J1530" s="169">
        <v>1</v>
      </c>
    </row>
    <row r="1531" spans="1:10" ht="20" x14ac:dyDescent="0.2">
      <c r="A1531" s="161">
        <v>36</v>
      </c>
      <c r="B1531" s="162">
        <v>34</v>
      </c>
      <c r="C1531" s="162">
        <v>16</v>
      </c>
      <c r="D1531" s="162">
        <v>3</v>
      </c>
      <c r="E1531" s="162">
        <v>6410</v>
      </c>
      <c r="F1531" s="162">
        <v>5.2</v>
      </c>
      <c r="G1531" s="162">
        <v>1</v>
      </c>
      <c r="H1531" s="162">
        <v>1</v>
      </c>
      <c r="I1531" s="163">
        <v>1236</v>
      </c>
      <c r="J1531" s="169">
        <v>1</v>
      </c>
    </row>
    <row r="1532" spans="1:10" ht="20" x14ac:dyDescent="0.2">
      <c r="A1532" s="161">
        <v>39</v>
      </c>
      <c r="B1532" s="162">
        <v>29</v>
      </c>
      <c r="C1532" s="162">
        <v>18</v>
      </c>
      <c r="D1532" s="162">
        <v>2</v>
      </c>
      <c r="E1532" s="162">
        <v>5750</v>
      </c>
      <c r="F1532" s="162">
        <v>4.8</v>
      </c>
      <c r="G1532" s="162">
        <v>0</v>
      </c>
      <c r="H1532" s="162">
        <v>0</v>
      </c>
      <c r="I1532" s="163">
        <v>301</v>
      </c>
      <c r="J1532" s="169">
        <v>1</v>
      </c>
    </row>
    <row r="1533" spans="1:10" ht="20" x14ac:dyDescent="0.2">
      <c r="A1533" s="161">
        <v>46</v>
      </c>
      <c r="B1533" s="162">
        <v>35</v>
      </c>
      <c r="C1533" s="162">
        <v>19</v>
      </c>
      <c r="D1533" s="162">
        <v>2</v>
      </c>
      <c r="E1533" s="162">
        <v>4910</v>
      </c>
      <c r="F1533" s="162">
        <v>5.3</v>
      </c>
      <c r="G1533" s="162">
        <v>1</v>
      </c>
      <c r="H1533" s="162">
        <v>1</v>
      </c>
      <c r="I1533" s="163">
        <v>779</v>
      </c>
      <c r="J1533" s="169">
        <v>1</v>
      </c>
    </row>
    <row r="1534" spans="1:10" ht="20" x14ac:dyDescent="0.2">
      <c r="A1534" s="161">
        <v>48</v>
      </c>
      <c r="B1534" s="162">
        <v>36</v>
      </c>
      <c r="C1534" s="162">
        <v>16</v>
      </c>
      <c r="D1534" s="162">
        <v>1</v>
      </c>
      <c r="E1534" s="162">
        <v>6510</v>
      </c>
      <c r="F1534" s="162">
        <v>0.4</v>
      </c>
      <c r="G1534" s="162">
        <v>1</v>
      </c>
      <c r="H1534" s="162">
        <v>0</v>
      </c>
      <c r="I1534" s="163">
        <v>1292</v>
      </c>
      <c r="J1534" s="169">
        <v>1</v>
      </c>
    </row>
    <row r="1535" spans="1:10" ht="20" x14ac:dyDescent="0.2">
      <c r="A1535" s="161">
        <v>49</v>
      </c>
      <c r="B1535" s="162">
        <v>29</v>
      </c>
      <c r="C1535" s="162">
        <v>14</v>
      </c>
      <c r="D1535" s="162">
        <v>4</v>
      </c>
      <c r="E1535" s="162">
        <v>8010</v>
      </c>
      <c r="F1535" s="162">
        <v>1.4</v>
      </c>
      <c r="G1535" s="162">
        <v>1</v>
      </c>
      <c r="H1535" s="162">
        <v>1</v>
      </c>
      <c r="I1535" s="163">
        <v>200</v>
      </c>
      <c r="J1535" s="169">
        <v>1</v>
      </c>
    </row>
    <row r="1536" spans="1:10" ht="20" x14ac:dyDescent="0.2">
      <c r="A1536" s="161">
        <v>51</v>
      </c>
      <c r="B1536" s="162">
        <v>43</v>
      </c>
      <c r="C1536" s="162">
        <v>16</v>
      </c>
      <c r="D1536" s="162">
        <v>2</v>
      </c>
      <c r="E1536" s="162">
        <v>5650</v>
      </c>
      <c r="F1536" s="162">
        <v>3.6</v>
      </c>
      <c r="G1536" s="162">
        <v>1</v>
      </c>
      <c r="H1536" s="162">
        <v>0</v>
      </c>
      <c r="I1536" s="163">
        <v>874</v>
      </c>
      <c r="J1536" s="169">
        <v>1</v>
      </c>
    </row>
    <row r="1537" spans="1:10" ht="20" x14ac:dyDescent="0.2">
      <c r="A1537" s="161">
        <v>62</v>
      </c>
      <c r="B1537" s="162">
        <v>35</v>
      </c>
      <c r="C1537" s="162">
        <v>14</v>
      </c>
      <c r="D1537" s="162">
        <v>1</v>
      </c>
      <c r="E1537" s="162">
        <v>7380</v>
      </c>
      <c r="F1537" s="162">
        <v>4.9000000000000004</v>
      </c>
      <c r="G1537" s="162">
        <v>1</v>
      </c>
      <c r="H1537" s="162">
        <v>1</v>
      </c>
      <c r="I1537" s="163">
        <v>538</v>
      </c>
      <c r="J1537" s="169">
        <v>1</v>
      </c>
    </row>
    <row r="1538" spans="1:10" ht="20" x14ac:dyDescent="0.2">
      <c r="A1538" s="161">
        <v>64</v>
      </c>
      <c r="B1538" s="162">
        <v>36</v>
      </c>
      <c r="C1538" s="162">
        <v>24</v>
      </c>
      <c r="D1538" s="162">
        <v>2</v>
      </c>
      <c r="E1538" s="162">
        <v>8530</v>
      </c>
      <c r="F1538" s="162">
        <v>2.7</v>
      </c>
      <c r="G1538" s="162">
        <v>1</v>
      </c>
      <c r="H1538" s="162">
        <v>1</v>
      </c>
      <c r="I1538" s="163">
        <v>1410</v>
      </c>
      <c r="J1538" s="169">
        <v>1</v>
      </c>
    </row>
    <row r="1539" spans="1:10" ht="20" x14ac:dyDescent="0.2">
      <c r="A1539" s="161">
        <v>70</v>
      </c>
      <c r="B1539" s="162">
        <v>34</v>
      </c>
      <c r="C1539" s="162">
        <v>19</v>
      </c>
      <c r="D1539" s="162">
        <v>4</v>
      </c>
      <c r="E1539" s="162">
        <v>5650</v>
      </c>
      <c r="F1539" s="162">
        <v>6</v>
      </c>
      <c r="G1539" s="162">
        <v>1</v>
      </c>
      <c r="H1539" s="162">
        <v>0</v>
      </c>
      <c r="I1539" s="163">
        <v>1867</v>
      </c>
      <c r="J1539" s="169">
        <v>1</v>
      </c>
    </row>
    <row r="1540" spans="1:10" ht="20" x14ac:dyDescent="0.2">
      <c r="A1540" s="161">
        <v>71</v>
      </c>
      <c r="B1540" s="162">
        <v>43</v>
      </c>
      <c r="C1540" s="162">
        <v>16</v>
      </c>
      <c r="D1540" s="162">
        <v>2</v>
      </c>
      <c r="E1540" s="162">
        <v>5160</v>
      </c>
      <c r="F1540" s="162">
        <v>5.0999999999999996</v>
      </c>
      <c r="G1540" s="162">
        <v>1</v>
      </c>
      <c r="H1540" s="162">
        <v>0</v>
      </c>
      <c r="I1540" s="163">
        <v>555</v>
      </c>
      <c r="J1540" s="169">
        <v>1</v>
      </c>
    </row>
    <row r="1541" spans="1:10" ht="20" x14ac:dyDescent="0.2">
      <c r="A1541" s="161">
        <v>72</v>
      </c>
      <c r="B1541" s="162">
        <v>28</v>
      </c>
      <c r="C1541" s="162">
        <v>14</v>
      </c>
      <c r="D1541" s="162">
        <v>1</v>
      </c>
      <c r="E1541" s="162">
        <v>4810</v>
      </c>
      <c r="F1541" s="162">
        <v>3.3</v>
      </c>
      <c r="G1541" s="162">
        <v>1</v>
      </c>
      <c r="H1541" s="162">
        <v>1</v>
      </c>
      <c r="I1541" s="163">
        <v>1299</v>
      </c>
      <c r="J1541" s="169">
        <v>1</v>
      </c>
    </row>
    <row r="1542" spans="1:10" ht="20" x14ac:dyDescent="0.2">
      <c r="A1542" s="161">
        <v>79</v>
      </c>
      <c r="B1542" s="162">
        <v>30</v>
      </c>
      <c r="C1542" s="162">
        <v>19</v>
      </c>
      <c r="D1542" s="162">
        <v>1</v>
      </c>
      <c r="E1542" s="162">
        <v>5190</v>
      </c>
      <c r="F1542" s="162">
        <v>3.8</v>
      </c>
      <c r="G1542" s="162">
        <v>1</v>
      </c>
      <c r="H1542" s="162">
        <v>1</v>
      </c>
      <c r="I1542" s="163">
        <v>429</v>
      </c>
      <c r="J1542" s="169">
        <v>1</v>
      </c>
    </row>
    <row r="1543" spans="1:10" ht="20" x14ac:dyDescent="0.2">
      <c r="A1543" s="161">
        <v>104</v>
      </c>
      <c r="B1543" s="162">
        <v>26</v>
      </c>
      <c r="C1543" s="162">
        <v>13</v>
      </c>
      <c r="D1543" s="162">
        <v>1</v>
      </c>
      <c r="E1543" s="162">
        <v>5030</v>
      </c>
      <c r="F1543" s="162">
        <v>5.7</v>
      </c>
      <c r="G1543" s="162">
        <v>0</v>
      </c>
      <c r="H1543" s="162">
        <v>1</v>
      </c>
      <c r="I1543" s="163">
        <v>1092</v>
      </c>
      <c r="J1543" s="169">
        <v>1</v>
      </c>
    </row>
    <row r="1544" spans="1:10" ht="20" x14ac:dyDescent="0.2">
      <c r="A1544" s="161">
        <v>109</v>
      </c>
      <c r="B1544" s="162">
        <v>42</v>
      </c>
      <c r="C1544" s="162">
        <v>26</v>
      </c>
      <c r="D1544" s="162">
        <v>1</v>
      </c>
      <c r="E1544" s="162">
        <v>8660</v>
      </c>
      <c r="F1544" s="162">
        <v>5.2</v>
      </c>
      <c r="G1544" s="162">
        <v>1</v>
      </c>
      <c r="H1544" s="162">
        <v>1</v>
      </c>
      <c r="I1544" s="163">
        <v>1710</v>
      </c>
      <c r="J1544" s="169">
        <v>1</v>
      </c>
    </row>
    <row r="1545" spans="1:10" ht="20" x14ac:dyDescent="0.2">
      <c r="A1545" s="161">
        <v>111</v>
      </c>
      <c r="B1545" s="162">
        <v>41</v>
      </c>
      <c r="C1545" s="162">
        <v>12</v>
      </c>
      <c r="D1545" s="162">
        <v>1</v>
      </c>
      <c r="E1545" s="162">
        <v>5210</v>
      </c>
      <c r="F1545" s="162">
        <v>4.4000000000000004</v>
      </c>
      <c r="G1545" s="162">
        <v>0</v>
      </c>
      <c r="H1545" s="162">
        <v>0</v>
      </c>
      <c r="I1545" s="163">
        <v>149</v>
      </c>
      <c r="J1545" s="169">
        <v>1</v>
      </c>
    </row>
    <row r="1546" spans="1:10" ht="20" x14ac:dyDescent="0.2">
      <c r="A1546" s="161">
        <v>112</v>
      </c>
      <c r="B1546" s="162">
        <v>30</v>
      </c>
      <c r="C1546" s="162">
        <v>13</v>
      </c>
      <c r="D1546" s="162">
        <v>4</v>
      </c>
      <c r="E1546" s="162">
        <v>5310</v>
      </c>
      <c r="F1546" s="162">
        <v>3.1</v>
      </c>
      <c r="G1546" s="162">
        <v>1</v>
      </c>
      <c r="H1546" s="162">
        <v>1</v>
      </c>
      <c r="I1546" s="163">
        <v>950</v>
      </c>
      <c r="J1546" s="169">
        <v>1</v>
      </c>
    </row>
    <row r="1547" spans="1:10" ht="20" x14ac:dyDescent="0.2">
      <c r="A1547" s="161">
        <v>114</v>
      </c>
      <c r="B1547" s="162">
        <v>48</v>
      </c>
      <c r="C1547" s="162">
        <v>37</v>
      </c>
      <c r="D1547" s="162">
        <v>2</v>
      </c>
      <c r="E1547" s="162">
        <v>11020</v>
      </c>
      <c r="F1547" s="162">
        <v>7.2</v>
      </c>
      <c r="G1547" s="162">
        <v>1</v>
      </c>
      <c r="H1547" s="162">
        <v>1</v>
      </c>
      <c r="I1547" s="163">
        <v>2851</v>
      </c>
      <c r="J1547" s="169">
        <v>1</v>
      </c>
    </row>
    <row r="1548" spans="1:10" ht="20" x14ac:dyDescent="0.2">
      <c r="A1548" s="161">
        <v>119</v>
      </c>
      <c r="B1548" s="162">
        <v>38</v>
      </c>
      <c r="C1548" s="162">
        <v>18</v>
      </c>
      <c r="D1548" s="162">
        <v>1</v>
      </c>
      <c r="E1548" s="162">
        <v>5850</v>
      </c>
      <c r="F1548" s="162">
        <v>5.9</v>
      </c>
      <c r="G1548" s="162">
        <v>1</v>
      </c>
      <c r="H1548" s="162">
        <v>0</v>
      </c>
      <c r="I1548" s="163">
        <v>1404</v>
      </c>
      <c r="J1548" s="169">
        <v>1</v>
      </c>
    </row>
    <row r="1549" spans="1:10" ht="20" x14ac:dyDescent="0.2">
      <c r="A1549" s="161">
        <v>124</v>
      </c>
      <c r="B1549" s="162">
        <v>32</v>
      </c>
      <c r="C1549" s="162">
        <v>13</v>
      </c>
      <c r="D1549" s="162">
        <v>4</v>
      </c>
      <c r="E1549" s="162">
        <v>10770</v>
      </c>
      <c r="F1549" s="162">
        <v>2</v>
      </c>
      <c r="G1549" s="162">
        <v>0</v>
      </c>
      <c r="H1549" s="162">
        <v>0</v>
      </c>
      <c r="I1549" s="163">
        <v>1401</v>
      </c>
      <c r="J1549" s="169">
        <v>1</v>
      </c>
    </row>
    <row r="1550" spans="1:10" ht="20" x14ac:dyDescent="0.2">
      <c r="A1550" s="161">
        <v>126</v>
      </c>
      <c r="B1550" s="162">
        <v>37</v>
      </c>
      <c r="C1550" s="162">
        <v>14</v>
      </c>
      <c r="D1550" s="162">
        <v>4</v>
      </c>
      <c r="E1550" s="162">
        <v>4770</v>
      </c>
      <c r="F1550" s="162">
        <v>2.6</v>
      </c>
      <c r="G1550" s="162">
        <v>0</v>
      </c>
      <c r="H1550" s="162">
        <v>0</v>
      </c>
      <c r="I1550" s="163">
        <v>22</v>
      </c>
      <c r="J1550" s="169">
        <v>1</v>
      </c>
    </row>
    <row r="1551" spans="1:10" ht="20" x14ac:dyDescent="0.2">
      <c r="A1551" s="161">
        <v>133</v>
      </c>
      <c r="B1551" s="162">
        <v>29</v>
      </c>
      <c r="C1551" s="162">
        <v>15</v>
      </c>
      <c r="D1551" s="162">
        <v>2</v>
      </c>
      <c r="E1551" s="162">
        <v>5150</v>
      </c>
      <c r="F1551" s="162">
        <v>9.6999999999999993</v>
      </c>
      <c r="G1551" s="162">
        <v>1</v>
      </c>
      <c r="H1551" s="162">
        <v>1</v>
      </c>
      <c r="I1551" s="163">
        <v>546</v>
      </c>
      <c r="J1551" s="169">
        <v>1</v>
      </c>
    </row>
    <row r="1552" spans="1:10" ht="20" x14ac:dyDescent="0.2">
      <c r="A1552" s="161">
        <v>139</v>
      </c>
      <c r="B1552" s="162">
        <v>32</v>
      </c>
      <c r="C1552" s="162">
        <v>14</v>
      </c>
      <c r="D1552" s="162">
        <v>1</v>
      </c>
      <c r="E1552" s="162">
        <v>6250</v>
      </c>
      <c r="F1552" s="162">
        <v>6.9</v>
      </c>
      <c r="G1552" s="162">
        <v>1</v>
      </c>
      <c r="H1552" s="162">
        <v>0</v>
      </c>
      <c r="I1552" s="163">
        <v>550</v>
      </c>
      <c r="J1552" s="169">
        <v>1</v>
      </c>
    </row>
    <row r="1553" spans="1:10" ht="20" x14ac:dyDescent="0.2">
      <c r="A1553" s="161">
        <v>140</v>
      </c>
      <c r="B1553" s="162">
        <v>27</v>
      </c>
      <c r="C1553" s="162">
        <v>15</v>
      </c>
      <c r="D1553" s="162">
        <v>1</v>
      </c>
      <c r="E1553" s="162">
        <v>5080</v>
      </c>
      <c r="F1553" s="162">
        <v>4.5</v>
      </c>
      <c r="G1553" s="162">
        <v>0</v>
      </c>
      <c r="H1553" s="162">
        <v>0</v>
      </c>
      <c r="I1553" s="163">
        <v>602</v>
      </c>
      <c r="J1553" s="169">
        <v>1</v>
      </c>
    </row>
    <row r="1554" spans="1:10" ht="20" x14ac:dyDescent="0.2">
      <c r="A1554" s="161">
        <v>141</v>
      </c>
      <c r="B1554" s="162">
        <v>42</v>
      </c>
      <c r="C1554" s="162">
        <v>13</v>
      </c>
      <c r="D1554" s="162">
        <v>1</v>
      </c>
      <c r="E1554" s="162">
        <v>5610</v>
      </c>
      <c r="F1554" s="162">
        <v>5.8</v>
      </c>
      <c r="G1554" s="162">
        <v>1</v>
      </c>
      <c r="H1554" s="162">
        <v>0</v>
      </c>
      <c r="I1554" s="163">
        <v>1231</v>
      </c>
      <c r="J1554" s="169">
        <v>1</v>
      </c>
    </row>
    <row r="1555" spans="1:10" ht="20" x14ac:dyDescent="0.2">
      <c r="A1555" s="161">
        <v>145</v>
      </c>
      <c r="B1555" s="162">
        <v>28</v>
      </c>
      <c r="C1555" s="162">
        <v>17</v>
      </c>
      <c r="D1555" s="162">
        <v>1</v>
      </c>
      <c r="E1555" s="162">
        <v>6140</v>
      </c>
      <c r="F1555" s="162">
        <v>1.1000000000000001</v>
      </c>
      <c r="G1555" s="162">
        <v>0</v>
      </c>
      <c r="H1555" s="162">
        <v>0</v>
      </c>
      <c r="I1555" s="163">
        <v>1374</v>
      </c>
      <c r="J1555" s="169">
        <v>1</v>
      </c>
    </row>
    <row r="1556" spans="1:10" ht="20" x14ac:dyDescent="0.2">
      <c r="A1556" s="161">
        <v>146</v>
      </c>
      <c r="B1556" s="162">
        <v>32</v>
      </c>
      <c r="C1556" s="162">
        <v>13</v>
      </c>
      <c r="D1556" s="162">
        <v>1</v>
      </c>
      <c r="E1556" s="162">
        <v>4610</v>
      </c>
      <c r="F1556" s="162">
        <v>4</v>
      </c>
      <c r="G1556" s="162">
        <v>1</v>
      </c>
      <c r="H1556" s="162">
        <v>1</v>
      </c>
      <c r="I1556" s="163">
        <v>254</v>
      </c>
      <c r="J1556" s="169">
        <v>1</v>
      </c>
    </row>
    <row r="1557" spans="1:10" ht="20" x14ac:dyDescent="0.2">
      <c r="A1557" s="161">
        <v>154</v>
      </c>
      <c r="B1557" s="162">
        <v>36</v>
      </c>
      <c r="C1557" s="162">
        <v>12</v>
      </c>
      <c r="D1557" s="162">
        <v>4</v>
      </c>
      <c r="E1557" s="162">
        <v>5480</v>
      </c>
      <c r="F1557" s="162">
        <v>5.7</v>
      </c>
      <c r="G1557" s="162">
        <v>0</v>
      </c>
      <c r="H1557" s="162">
        <v>0</v>
      </c>
      <c r="I1557" s="163">
        <v>1110</v>
      </c>
      <c r="J1557" s="169">
        <v>1</v>
      </c>
    </row>
    <row r="1558" spans="1:10" ht="20" x14ac:dyDescent="0.2">
      <c r="A1558" s="161">
        <v>161</v>
      </c>
      <c r="B1558" s="162">
        <v>33</v>
      </c>
      <c r="C1558" s="162">
        <v>12</v>
      </c>
      <c r="D1558" s="162">
        <v>2</v>
      </c>
      <c r="E1558" s="162">
        <v>5000</v>
      </c>
      <c r="F1558" s="162">
        <v>4.5</v>
      </c>
      <c r="G1558" s="162">
        <v>1</v>
      </c>
      <c r="H1558" s="162">
        <v>1</v>
      </c>
      <c r="I1558" s="163">
        <v>231</v>
      </c>
      <c r="J1558" s="169">
        <v>1</v>
      </c>
    </row>
    <row r="1559" spans="1:10" ht="20" x14ac:dyDescent="0.2">
      <c r="A1559" s="161">
        <v>162</v>
      </c>
      <c r="B1559" s="162">
        <v>34</v>
      </c>
      <c r="C1559" s="162">
        <v>23</v>
      </c>
      <c r="D1559" s="162">
        <v>1</v>
      </c>
      <c r="E1559" s="162">
        <v>9560</v>
      </c>
      <c r="F1559" s="162">
        <v>5.6</v>
      </c>
      <c r="G1559" s="162">
        <v>1</v>
      </c>
      <c r="H1559" s="162">
        <v>1</v>
      </c>
      <c r="I1559" s="163">
        <v>1229</v>
      </c>
      <c r="J1559" s="169">
        <v>1</v>
      </c>
    </row>
    <row r="1560" spans="1:10" ht="20" x14ac:dyDescent="0.2">
      <c r="A1560" s="161">
        <v>170</v>
      </c>
      <c r="B1560" s="162">
        <v>30</v>
      </c>
      <c r="C1560" s="162">
        <v>15</v>
      </c>
      <c r="D1560" s="162">
        <v>4</v>
      </c>
      <c r="E1560" s="162">
        <v>10080</v>
      </c>
      <c r="F1560" s="162">
        <v>2.2999999999999998</v>
      </c>
      <c r="G1560" s="162">
        <v>1</v>
      </c>
      <c r="H1560" s="162">
        <v>0</v>
      </c>
      <c r="I1560" s="163">
        <v>1042</v>
      </c>
      <c r="J1560" s="169">
        <v>1</v>
      </c>
    </row>
    <row r="1561" spans="1:10" ht="20" x14ac:dyDescent="0.2">
      <c r="A1561" s="161">
        <v>176</v>
      </c>
      <c r="B1561" s="162">
        <v>26</v>
      </c>
      <c r="C1561" s="162">
        <v>19</v>
      </c>
      <c r="D1561" s="162">
        <v>1</v>
      </c>
      <c r="E1561" s="162">
        <v>5140</v>
      </c>
      <c r="F1561" s="162">
        <v>5.2</v>
      </c>
      <c r="G1561" s="162">
        <v>1</v>
      </c>
      <c r="H1561" s="162">
        <v>0</v>
      </c>
      <c r="I1561" s="163">
        <v>842</v>
      </c>
      <c r="J1561" s="169">
        <v>1</v>
      </c>
    </row>
    <row r="1562" spans="1:10" ht="20" x14ac:dyDescent="0.2">
      <c r="A1562" s="161">
        <v>179</v>
      </c>
      <c r="B1562" s="162">
        <v>27</v>
      </c>
      <c r="C1562" s="162">
        <v>17</v>
      </c>
      <c r="D1562" s="162">
        <v>1</v>
      </c>
      <c r="E1562" s="162">
        <v>5000</v>
      </c>
      <c r="F1562" s="162">
        <v>0.1</v>
      </c>
      <c r="G1562" s="162">
        <v>0</v>
      </c>
      <c r="H1562" s="162">
        <v>0</v>
      </c>
      <c r="I1562" s="163">
        <v>287</v>
      </c>
      <c r="J1562" s="169">
        <v>1</v>
      </c>
    </row>
    <row r="1563" spans="1:10" ht="20" x14ac:dyDescent="0.2">
      <c r="A1563" s="161">
        <v>188</v>
      </c>
      <c r="B1563" s="162">
        <v>27</v>
      </c>
      <c r="C1563" s="162">
        <v>13</v>
      </c>
      <c r="D1563" s="162">
        <v>4</v>
      </c>
      <c r="E1563" s="162">
        <v>4330</v>
      </c>
      <c r="F1563" s="162">
        <v>3.5</v>
      </c>
      <c r="G1563" s="162">
        <v>0</v>
      </c>
      <c r="H1563" s="162">
        <v>1</v>
      </c>
      <c r="I1563" s="163">
        <v>664</v>
      </c>
      <c r="J1563" s="169">
        <v>1</v>
      </c>
    </row>
    <row r="1564" spans="1:10" ht="20" x14ac:dyDescent="0.2">
      <c r="A1564" s="161">
        <v>189</v>
      </c>
      <c r="B1564" s="162">
        <v>48</v>
      </c>
      <c r="C1564" s="162">
        <v>25</v>
      </c>
      <c r="D1564" s="162">
        <v>1</v>
      </c>
      <c r="E1564" s="162">
        <v>10640</v>
      </c>
      <c r="F1564" s="162">
        <v>8.1</v>
      </c>
      <c r="G1564" s="162">
        <v>1</v>
      </c>
      <c r="H1564" s="162">
        <v>1</v>
      </c>
      <c r="I1564" s="163">
        <v>3004</v>
      </c>
      <c r="J1564" s="169">
        <v>1</v>
      </c>
    </row>
    <row r="1565" spans="1:10" ht="20" x14ac:dyDescent="0.2">
      <c r="A1565" s="161">
        <v>196</v>
      </c>
      <c r="B1565" s="162">
        <v>40</v>
      </c>
      <c r="C1565" s="162">
        <v>16</v>
      </c>
      <c r="D1565" s="162">
        <v>1</v>
      </c>
      <c r="E1565" s="162">
        <v>5630</v>
      </c>
      <c r="F1565" s="162">
        <v>5.3</v>
      </c>
      <c r="G1565" s="162">
        <v>1</v>
      </c>
      <c r="H1565" s="162">
        <v>0</v>
      </c>
      <c r="I1565" s="163">
        <v>207</v>
      </c>
      <c r="J1565" s="169">
        <v>1</v>
      </c>
    </row>
    <row r="1566" spans="1:10" ht="20" x14ac:dyDescent="0.2">
      <c r="A1566" s="161">
        <v>200</v>
      </c>
      <c r="B1566" s="162">
        <v>33</v>
      </c>
      <c r="C1566" s="162">
        <v>25</v>
      </c>
      <c r="D1566" s="162">
        <v>1</v>
      </c>
      <c r="E1566" s="162">
        <v>5790</v>
      </c>
      <c r="F1566" s="162">
        <v>2.1</v>
      </c>
      <c r="G1566" s="162">
        <v>1</v>
      </c>
      <c r="H1566" s="162">
        <v>0</v>
      </c>
      <c r="I1566" s="163">
        <v>1579</v>
      </c>
      <c r="J1566" s="169">
        <v>1</v>
      </c>
    </row>
    <row r="1567" spans="1:10" ht="20" x14ac:dyDescent="0.2">
      <c r="A1567" s="161">
        <v>201</v>
      </c>
      <c r="B1567" s="162">
        <v>33</v>
      </c>
      <c r="C1567" s="162">
        <v>20</v>
      </c>
      <c r="D1567" s="162">
        <v>3</v>
      </c>
      <c r="E1567" s="162">
        <v>7920</v>
      </c>
      <c r="F1567" s="162">
        <v>4.0999999999999996</v>
      </c>
      <c r="G1567" s="162">
        <v>0</v>
      </c>
      <c r="H1567" s="162">
        <v>0</v>
      </c>
      <c r="I1567" s="163">
        <v>1230</v>
      </c>
      <c r="J1567" s="169">
        <v>1</v>
      </c>
    </row>
    <row r="1568" spans="1:10" ht="20" x14ac:dyDescent="0.2">
      <c r="A1568" s="161">
        <v>202</v>
      </c>
      <c r="B1568" s="162">
        <v>31</v>
      </c>
      <c r="C1568" s="162">
        <v>12</v>
      </c>
      <c r="D1568" s="162">
        <v>2</v>
      </c>
      <c r="E1568" s="162">
        <v>5530</v>
      </c>
      <c r="F1568" s="162">
        <v>4.5999999999999996</v>
      </c>
      <c r="G1568" s="162">
        <v>1</v>
      </c>
      <c r="H1568" s="162">
        <v>1</v>
      </c>
      <c r="I1568" s="163">
        <v>504</v>
      </c>
      <c r="J1568" s="169">
        <v>1</v>
      </c>
    </row>
    <row r="1569" spans="1:10" ht="20" x14ac:dyDescent="0.2">
      <c r="A1569" s="161">
        <v>206</v>
      </c>
      <c r="B1569" s="162">
        <v>50</v>
      </c>
      <c r="C1569" s="162">
        <v>29</v>
      </c>
      <c r="D1569" s="162">
        <v>2</v>
      </c>
      <c r="E1569" s="162">
        <v>14830.000000000002</v>
      </c>
      <c r="F1569" s="162">
        <v>4.0999999999999996</v>
      </c>
      <c r="G1569" s="162">
        <v>1</v>
      </c>
      <c r="H1569" s="162">
        <v>0</v>
      </c>
      <c r="I1569" s="163">
        <v>3089</v>
      </c>
      <c r="J1569" s="169">
        <v>1</v>
      </c>
    </row>
    <row r="1570" spans="1:10" ht="20" x14ac:dyDescent="0.2">
      <c r="A1570" s="161">
        <v>214</v>
      </c>
      <c r="B1570" s="162">
        <v>27</v>
      </c>
      <c r="C1570" s="162">
        <v>13</v>
      </c>
      <c r="D1570" s="162">
        <v>1</v>
      </c>
      <c r="E1570" s="162">
        <v>4790</v>
      </c>
      <c r="F1570" s="162">
        <v>3.6</v>
      </c>
      <c r="G1570" s="162">
        <v>1</v>
      </c>
      <c r="H1570" s="162">
        <v>0</v>
      </c>
      <c r="I1570" s="163">
        <v>1333</v>
      </c>
      <c r="J1570" s="169">
        <v>1</v>
      </c>
    </row>
    <row r="1571" spans="1:10" ht="20" x14ac:dyDescent="0.2">
      <c r="A1571" s="161">
        <v>218</v>
      </c>
      <c r="B1571" s="162">
        <v>28</v>
      </c>
      <c r="C1571" s="162">
        <v>12</v>
      </c>
      <c r="D1571" s="162">
        <v>1</v>
      </c>
      <c r="E1571" s="162">
        <v>4480</v>
      </c>
      <c r="F1571" s="162">
        <v>7</v>
      </c>
      <c r="G1571" s="162">
        <v>1</v>
      </c>
      <c r="H1571" s="162">
        <v>1</v>
      </c>
      <c r="I1571" s="163">
        <v>592</v>
      </c>
      <c r="J1571" s="169">
        <v>1</v>
      </c>
    </row>
    <row r="1572" spans="1:10" ht="20" x14ac:dyDescent="0.2">
      <c r="A1572" s="161">
        <v>220</v>
      </c>
      <c r="B1572" s="162">
        <v>25</v>
      </c>
      <c r="C1572" s="162">
        <v>13</v>
      </c>
      <c r="D1572" s="162">
        <v>1</v>
      </c>
      <c r="E1572" s="162">
        <v>5500</v>
      </c>
      <c r="F1572" s="162">
        <v>1.8</v>
      </c>
      <c r="G1572" s="162">
        <v>0</v>
      </c>
      <c r="H1572" s="162">
        <v>0</v>
      </c>
      <c r="I1572" s="163">
        <v>1230</v>
      </c>
      <c r="J1572" s="169">
        <v>1</v>
      </c>
    </row>
    <row r="1573" spans="1:10" ht="20" x14ac:dyDescent="0.2">
      <c r="A1573" s="161">
        <v>221</v>
      </c>
      <c r="B1573" s="162">
        <v>36</v>
      </c>
      <c r="C1573" s="162">
        <v>13</v>
      </c>
      <c r="D1573" s="162">
        <v>1</v>
      </c>
      <c r="E1573" s="162">
        <v>4750</v>
      </c>
      <c r="F1573" s="162">
        <v>2</v>
      </c>
      <c r="G1573" s="162">
        <v>0</v>
      </c>
      <c r="H1573" s="162">
        <v>1</v>
      </c>
      <c r="I1573" s="163">
        <v>823</v>
      </c>
      <c r="J1573" s="169">
        <v>1</v>
      </c>
    </row>
    <row r="1574" spans="1:10" ht="20" x14ac:dyDescent="0.2">
      <c r="A1574" s="161">
        <v>223</v>
      </c>
      <c r="B1574" s="162">
        <v>33</v>
      </c>
      <c r="C1574" s="162">
        <v>16</v>
      </c>
      <c r="D1574" s="162">
        <v>1</v>
      </c>
      <c r="E1574" s="162">
        <v>7120</v>
      </c>
      <c r="F1574" s="162">
        <v>10</v>
      </c>
      <c r="G1574" s="162">
        <v>0</v>
      </c>
      <c r="H1574" s="162">
        <v>0</v>
      </c>
      <c r="I1574" s="163">
        <v>1226</v>
      </c>
      <c r="J1574" s="169">
        <v>1</v>
      </c>
    </row>
    <row r="1575" spans="1:10" ht="20" x14ac:dyDescent="0.2">
      <c r="A1575" s="161">
        <v>238</v>
      </c>
      <c r="B1575" s="162">
        <v>24</v>
      </c>
      <c r="C1575" s="162">
        <v>12</v>
      </c>
      <c r="D1575" s="162">
        <v>3</v>
      </c>
      <c r="E1575" s="162">
        <v>5630</v>
      </c>
      <c r="F1575" s="162">
        <v>7.1</v>
      </c>
      <c r="G1575" s="162">
        <v>0</v>
      </c>
      <c r="H1575" s="162">
        <v>0</v>
      </c>
      <c r="I1575" s="163">
        <v>857</v>
      </c>
      <c r="J1575" s="169">
        <v>1</v>
      </c>
    </row>
    <row r="1576" spans="1:10" ht="20" x14ac:dyDescent="0.2">
      <c r="A1576" s="161">
        <v>241</v>
      </c>
      <c r="B1576" s="162">
        <v>25</v>
      </c>
      <c r="C1576" s="162">
        <v>14</v>
      </c>
      <c r="D1576" s="162">
        <v>2</v>
      </c>
      <c r="E1576" s="162">
        <v>5340</v>
      </c>
      <c r="F1576" s="162">
        <v>3.7</v>
      </c>
      <c r="G1576" s="162">
        <v>1</v>
      </c>
      <c r="H1576" s="162">
        <v>0</v>
      </c>
      <c r="I1576" s="163">
        <v>553</v>
      </c>
      <c r="J1576" s="169">
        <v>1</v>
      </c>
    </row>
    <row r="1577" spans="1:10" ht="20" x14ac:dyDescent="0.2">
      <c r="A1577" s="161">
        <v>242</v>
      </c>
      <c r="B1577" s="162">
        <v>35</v>
      </c>
      <c r="C1577" s="162">
        <v>17</v>
      </c>
      <c r="D1577" s="162">
        <v>1</v>
      </c>
      <c r="E1577" s="162">
        <v>5000</v>
      </c>
      <c r="F1577" s="162">
        <v>8.6</v>
      </c>
      <c r="G1577" s="162">
        <v>0</v>
      </c>
      <c r="H1577" s="162">
        <v>0</v>
      </c>
      <c r="I1577" s="163">
        <v>756</v>
      </c>
      <c r="J1577" s="169">
        <v>1</v>
      </c>
    </row>
    <row r="1578" spans="1:10" ht="20" x14ac:dyDescent="0.2">
      <c r="A1578" s="161">
        <v>243</v>
      </c>
      <c r="B1578" s="162">
        <v>45</v>
      </c>
      <c r="C1578" s="162">
        <v>31</v>
      </c>
      <c r="D1578" s="162">
        <v>2</v>
      </c>
      <c r="E1578" s="162">
        <v>11350</v>
      </c>
      <c r="F1578" s="162">
        <v>0.7</v>
      </c>
      <c r="G1578" s="162">
        <v>1</v>
      </c>
      <c r="H1578" s="162">
        <v>0</v>
      </c>
      <c r="I1578" s="163">
        <v>1162</v>
      </c>
      <c r="J1578" s="169">
        <v>1</v>
      </c>
    </row>
    <row r="1579" spans="1:10" ht="20" x14ac:dyDescent="0.2">
      <c r="A1579" s="161">
        <v>244</v>
      </c>
      <c r="B1579" s="162">
        <v>32</v>
      </c>
      <c r="C1579" s="162">
        <v>17</v>
      </c>
      <c r="D1579" s="162">
        <v>1</v>
      </c>
      <c r="E1579" s="162">
        <v>4920</v>
      </c>
      <c r="F1579" s="162">
        <v>6.4</v>
      </c>
      <c r="G1579" s="162">
        <v>1</v>
      </c>
      <c r="H1579" s="162">
        <v>1</v>
      </c>
      <c r="I1579" s="163">
        <v>1153</v>
      </c>
      <c r="J1579" s="169">
        <v>1</v>
      </c>
    </row>
    <row r="1580" spans="1:10" ht="20" x14ac:dyDescent="0.2">
      <c r="A1580" s="161">
        <v>249</v>
      </c>
      <c r="B1580" s="162">
        <v>38</v>
      </c>
      <c r="C1580" s="162">
        <v>16</v>
      </c>
      <c r="D1580" s="162">
        <v>3</v>
      </c>
      <c r="E1580" s="162">
        <v>6750</v>
      </c>
      <c r="F1580" s="162">
        <v>6.7</v>
      </c>
      <c r="G1580" s="162">
        <v>0</v>
      </c>
      <c r="H1580" s="162">
        <v>1</v>
      </c>
      <c r="I1580" s="163">
        <v>928</v>
      </c>
      <c r="J1580" s="169">
        <v>1</v>
      </c>
    </row>
    <row r="1581" spans="1:10" ht="20" x14ac:dyDescent="0.2">
      <c r="A1581" s="161">
        <v>254</v>
      </c>
      <c r="B1581" s="162">
        <v>24</v>
      </c>
      <c r="C1581" s="162">
        <v>12</v>
      </c>
      <c r="D1581" s="162">
        <v>1</v>
      </c>
      <c r="E1581" s="162">
        <v>4210</v>
      </c>
      <c r="F1581" s="162">
        <v>6.3</v>
      </c>
      <c r="G1581" s="162">
        <v>1</v>
      </c>
      <c r="H1581" s="162">
        <v>0</v>
      </c>
      <c r="I1581" s="163">
        <v>1137</v>
      </c>
      <c r="J1581" s="169">
        <v>1</v>
      </c>
    </row>
    <row r="1582" spans="1:10" ht="20" x14ac:dyDescent="0.2">
      <c r="A1582" s="161">
        <v>255</v>
      </c>
      <c r="B1582" s="162">
        <v>26</v>
      </c>
      <c r="C1582" s="162">
        <v>14</v>
      </c>
      <c r="D1582" s="162">
        <v>2</v>
      </c>
      <c r="E1582" s="162">
        <v>8670</v>
      </c>
      <c r="F1582" s="162">
        <v>2.7</v>
      </c>
      <c r="G1582" s="162">
        <v>1</v>
      </c>
      <c r="H1582" s="162">
        <v>0</v>
      </c>
      <c r="I1582" s="163">
        <v>633</v>
      </c>
      <c r="J1582" s="169">
        <v>1</v>
      </c>
    </row>
    <row r="1583" spans="1:10" ht="20" x14ac:dyDescent="0.2">
      <c r="A1583" s="161">
        <v>262</v>
      </c>
      <c r="B1583" s="162">
        <v>40</v>
      </c>
      <c r="C1583" s="162">
        <v>15</v>
      </c>
      <c r="D1583" s="162">
        <v>4</v>
      </c>
      <c r="E1583" s="162">
        <v>8120</v>
      </c>
      <c r="F1583" s="162">
        <v>1.3</v>
      </c>
      <c r="G1583" s="162">
        <v>0</v>
      </c>
      <c r="H1583" s="162">
        <v>0</v>
      </c>
      <c r="I1583" s="163">
        <v>885</v>
      </c>
      <c r="J1583" s="169">
        <v>1</v>
      </c>
    </row>
    <row r="1584" spans="1:10" ht="20" x14ac:dyDescent="0.2">
      <c r="A1584" s="161">
        <v>263</v>
      </c>
      <c r="B1584" s="162">
        <v>37</v>
      </c>
      <c r="C1584" s="162">
        <v>14</v>
      </c>
      <c r="D1584" s="162">
        <v>3</v>
      </c>
      <c r="E1584" s="162">
        <v>6350</v>
      </c>
      <c r="F1584" s="162">
        <v>4.8</v>
      </c>
      <c r="G1584" s="162">
        <v>0</v>
      </c>
      <c r="H1584" s="162">
        <v>0</v>
      </c>
      <c r="I1584" s="163">
        <v>814</v>
      </c>
      <c r="J1584" s="169">
        <v>1</v>
      </c>
    </row>
    <row r="1585" spans="1:10" ht="20" x14ac:dyDescent="0.2">
      <c r="A1585" s="161">
        <v>265</v>
      </c>
      <c r="B1585" s="162">
        <v>43</v>
      </c>
      <c r="C1585" s="162">
        <v>27</v>
      </c>
      <c r="D1585" s="162">
        <v>1</v>
      </c>
      <c r="E1585" s="162">
        <v>7270</v>
      </c>
      <c r="F1585" s="162">
        <v>10</v>
      </c>
      <c r="G1585" s="162">
        <v>1</v>
      </c>
      <c r="H1585" s="162">
        <v>0</v>
      </c>
      <c r="I1585" s="163">
        <v>585</v>
      </c>
      <c r="J1585" s="169">
        <v>1</v>
      </c>
    </row>
    <row r="1586" spans="1:10" ht="20" x14ac:dyDescent="0.2">
      <c r="A1586" s="161">
        <v>271</v>
      </c>
      <c r="B1586" s="162">
        <v>39</v>
      </c>
      <c r="C1586" s="162">
        <v>14</v>
      </c>
      <c r="D1586" s="162">
        <v>2</v>
      </c>
      <c r="E1586" s="162">
        <v>6300</v>
      </c>
      <c r="F1586" s="162">
        <v>9.3000000000000007</v>
      </c>
      <c r="G1586" s="162">
        <v>0</v>
      </c>
      <c r="H1586" s="162">
        <v>1</v>
      </c>
      <c r="I1586" s="163">
        <v>1033</v>
      </c>
      <c r="J1586" s="169">
        <v>1</v>
      </c>
    </row>
    <row r="1587" spans="1:10" ht="20" x14ac:dyDescent="0.2">
      <c r="A1587" s="161">
        <v>272</v>
      </c>
      <c r="B1587" s="162">
        <v>48</v>
      </c>
      <c r="C1587" s="162">
        <v>14</v>
      </c>
      <c r="D1587" s="162">
        <v>1</v>
      </c>
      <c r="E1587" s="162">
        <v>5510</v>
      </c>
      <c r="F1587" s="162">
        <v>4.5999999999999996</v>
      </c>
      <c r="G1587" s="162">
        <v>1</v>
      </c>
      <c r="H1587" s="162">
        <v>1</v>
      </c>
      <c r="I1587" s="163">
        <v>741</v>
      </c>
      <c r="J1587" s="169">
        <v>1</v>
      </c>
    </row>
    <row r="1588" spans="1:10" ht="20" x14ac:dyDescent="0.2">
      <c r="A1588" s="161">
        <v>277</v>
      </c>
      <c r="B1588" s="162">
        <v>30</v>
      </c>
      <c r="C1588" s="162">
        <v>12</v>
      </c>
      <c r="D1588" s="162">
        <v>1</v>
      </c>
      <c r="E1588" s="162">
        <v>5240</v>
      </c>
      <c r="F1588" s="162">
        <v>4.3</v>
      </c>
      <c r="G1588" s="162">
        <v>1</v>
      </c>
      <c r="H1588" s="162">
        <v>0</v>
      </c>
      <c r="I1588" s="163">
        <v>846</v>
      </c>
      <c r="J1588" s="169">
        <v>1</v>
      </c>
    </row>
    <row r="1589" spans="1:10" ht="20" x14ac:dyDescent="0.2">
      <c r="A1589" s="161">
        <v>278</v>
      </c>
      <c r="B1589" s="162">
        <v>27</v>
      </c>
      <c r="C1589" s="162">
        <v>15</v>
      </c>
      <c r="D1589" s="162">
        <v>3</v>
      </c>
      <c r="E1589" s="162">
        <v>5160</v>
      </c>
      <c r="F1589" s="162">
        <v>2.4</v>
      </c>
      <c r="G1589" s="162">
        <v>1</v>
      </c>
      <c r="H1589" s="162">
        <v>0</v>
      </c>
      <c r="I1589" s="163">
        <v>107</v>
      </c>
      <c r="J1589" s="169">
        <v>1</v>
      </c>
    </row>
    <row r="1590" spans="1:10" ht="20" x14ac:dyDescent="0.2">
      <c r="A1590" s="161">
        <v>286</v>
      </c>
      <c r="B1590" s="162">
        <v>38</v>
      </c>
      <c r="C1590" s="162">
        <v>18</v>
      </c>
      <c r="D1590" s="162">
        <v>2</v>
      </c>
      <c r="E1590" s="162">
        <v>5060</v>
      </c>
      <c r="F1590" s="162">
        <v>9.1999999999999993</v>
      </c>
      <c r="G1590" s="162">
        <v>0</v>
      </c>
      <c r="H1590" s="162">
        <v>1</v>
      </c>
      <c r="I1590" s="163">
        <v>968</v>
      </c>
      <c r="J1590" s="169">
        <v>1</v>
      </c>
    </row>
    <row r="1591" spans="1:10" ht="20" x14ac:dyDescent="0.2">
      <c r="A1591" s="161">
        <v>288</v>
      </c>
      <c r="B1591" s="162">
        <v>29</v>
      </c>
      <c r="C1591" s="162">
        <v>12</v>
      </c>
      <c r="D1591" s="162">
        <v>2</v>
      </c>
      <c r="E1591" s="162">
        <v>4560</v>
      </c>
      <c r="F1591" s="162">
        <v>1.3</v>
      </c>
      <c r="G1591" s="162">
        <v>1</v>
      </c>
      <c r="H1591" s="162">
        <v>1</v>
      </c>
      <c r="I1591" s="163">
        <v>613</v>
      </c>
      <c r="J1591" s="169">
        <v>1</v>
      </c>
    </row>
    <row r="1592" spans="1:10" ht="20" x14ac:dyDescent="0.2">
      <c r="A1592" s="161">
        <v>289</v>
      </c>
      <c r="B1592" s="162">
        <v>45</v>
      </c>
      <c r="C1592" s="162">
        <v>12</v>
      </c>
      <c r="D1592" s="162">
        <v>1</v>
      </c>
      <c r="E1592" s="162">
        <v>5080</v>
      </c>
      <c r="F1592" s="162">
        <v>4.5</v>
      </c>
      <c r="G1592" s="162">
        <v>0</v>
      </c>
      <c r="H1592" s="162">
        <v>0</v>
      </c>
      <c r="I1592" s="163">
        <v>881</v>
      </c>
      <c r="J1592" s="169">
        <v>1</v>
      </c>
    </row>
    <row r="1593" spans="1:10" ht="20" x14ac:dyDescent="0.2">
      <c r="A1593" s="161">
        <v>294</v>
      </c>
      <c r="B1593" s="162">
        <v>26</v>
      </c>
      <c r="C1593" s="162">
        <v>18</v>
      </c>
      <c r="D1593" s="162">
        <v>1</v>
      </c>
      <c r="E1593" s="162">
        <v>5270</v>
      </c>
      <c r="F1593" s="162">
        <v>3.8</v>
      </c>
      <c r="G1593" s="162">
        <v>1</v>
      </c>
      <c r="H1593" s="162">
        <v>1</v>
      </c>
      <c r="I1593" s="163">
        <v>915</v>
      </c>
      <c r="J1593" s="169">
        <v>1</v>
      </c>
    </row>
    <row r="1594" spans="1:10" ht="20" x14ac:dyDescent="0.2">
      <c r="A1594" s="161">
        <v>296</v>
      </c>
      <c r="B1594" s="162">
        <v>39</v>
      </c>
      <c r="C1594" s="162">
        <v>17</v>
      </c>
      <c r="D1594" s="162">
        <v>3</v>
      </c>
      <c r="E1594" s="162">
        <v>6920</v>
      </c>
      <c r="F1594" s="162">
        <v>1.8</v>
      </c>
      <c r="G1594" s="162">
        <v>1</v>
      </c>
      <c r="H1594" s="162">
        <v>0</v>
      </c>
      <c r="I1594" s="163">
        <v>1409</v>
      </c>
      <c r="J1594" s="169">
        <v>1</v>
      </c>
    </row>
    <row r="1595" spans="1:10" ht="20" x14ac:dyDescent="0.2">
      <c r="A1595" s="161">
        <v>297</v>
      </c>
      <c r="B1595" s="162">
        <v>44</v>
      </c>
      <c r="C1595" s="162">
        <v>14</v>
      </c>
      <c r="D1595" s="162">
        <v>2</v>
      </c>
      <c r="E1595" s="162">
        <v>5270</v>
      </c>
      <c r="F1595" s="162">
        <v>8.6</v>
      </c>
      <c r="G1595" s="162">
        <v>0</v>
      </c>
      <c r="H1595" s="162">
        <v>0</v>
      </c>
      <c r="I1595" s="163">
        <v>505</v>
      </c>
      <c r="J1595" s="169">
        <v>1</v>
      </c>
    </row>
    <row r="1596" spans="1:10" ht="20" x14ac:dyDescent="0.2">
      <c r="A1596" s="161">
        <v>306</v>
      </c>
      <c r="B1596" s="162">
        <v>25</v>
      </c>
      <c r="C1596" s="162">
        <v>17</v>
      </c>
      <c r="D1596" s="162">
        <v>1</v>
      </c>
      <c r="E1596" s="162">
        <v>5110</v>
      </c>
      <c r="F1596" s="162">
        <v>6.8</v>
      </c>
      <c r="G1596" s="162">
        <v>1</v>
      </c>
      <c r="H1596" s="162">
        <v>0</v>
      </c>
      <c r="I1596" s="163">
        <v>453</v>
      </c>
      <c r="J1596" s="169">
        <v>1</v>
      </c>
    </row>
    <row r="1597" spans="1:10" ht="20" x14ac:dyDescent="0.2">
      <c r="A1597" s="161">
        <v>308</v>
      </c>
      <c r="B1597" s="162">
        <v>40</v>
      </c>
      <c r="C1597" s="162">
        <v>12</v>
      </c>
      <c r="D1597" s="162">
        <v>3</v>
      </c>
      <c r="E1597" s="162">
        <v>8740</v>
      </c>
      <c r="F1597" s="162">
        <v>3.5</v>
      </c>
      <c r="G1597" s="162">
        <v>1</v>
      </c>
      <c r="H1597" s="162">
        <v>0</v>
      </c>
      <c r="I1597" s="163">
        <v>247</v>
      </c>
      <c r="J1597" s="169">
        <v>1</v>
      </c>
    </row>
    <row r="1598" spans="1:10" ht="20" x14ac:dyDescent="0.2">
      <c r="A1598" s="161">
        <v>320</v>
      </c>
      <c r="B1598" s="162">
        <v>29</v>
      </c>
      <c r="C1598" s="162">
        <v>15</v>
      </c>
      <c r="D1598" s="162">
        <v>1</v>
      </c>
      <c r="E1598" s="162">
        <v>6280</v>
      </c>
      <c r="F1598" s="162">
        <v>4.7</v>
      </c>
      <c r="G1598" s="162">
        <v>0</v>
      </c>
      <c r="H1598" s="162">
        <v>0</v>
      </c>
      <c r="I1598" s="163">
        <v>701</v>
      </c>
      <c r="J1598" s="169">
        <v>1</v>
      </c>
    </row>
    <row r="1599" spans="1:10" ht="20" x14ac:dyDescent="0.2">
      <c r="A1599" s="161">
        <v>322</v>
      </c>
      <c r="B1599" s="162">
        <v>54</v>
      </c>
      <c r="C1599" s="162">
        <v>19</v>
      </c>
      <c r="D1599" s="162">
        <v>1</v>
      </c>
      <c r="E1599" s="162">
        <v>6570</v>
      </c>
      <c r="F1599" s="162">
        <v>4</v>
      </c>
      <c r="G1599" s="162">
        <v>1</v>
      </c>
      <c r="H1599" s="162">
        <v>0</v>
      </c>
      <c r="I1599" s="163">
        <v>419</v>
      </c>
      <c r="J1599" s="169">
        <v>1</v>
      </c>
    </row>
    <row r="1600" spans="1:10" ht="20" x14ac:dyDescent="0.2">
      <c r="A1600" s="161">
        <v>326</v>
      </c>
      <c r="B1600" s="162">
        <v>45</v>
      </c>
      <c r="C1600" s="162">
        <v>19</v>
      </c>
      <c r="D1600" s="162">
        <v>3</v>
      </c>
      <c r="E1600" s="162">
        <v>7610</v>
      </c>
      <c r="F1600" s="162">
        <v>6</v>
      </c>
      <c r="G1600" s="162">
        <v>1</v>
      </c>
      <c r="H1600" s="162">
        <v>0</v>
      </c>
      <c r="I1600" s="163">
        <v>1415</v>
      </c>
      <c r="J1600" s="169">
        <v>1</v>
      </c>
    </row>
    <row r="1601" spans="1:10" ht="20" x14ac:dyDescent="0.2">
      <c r="A1601" s="161">
        <v>328</v>
      </c>
      <c r="B1601" s="162">
        <v>29</v>
      </c>
      <c r="C1601" s="162">
        <v>15</v>
      </c>
      <c r="D1601" s="162">
        <v>1</v>
      </c>
      <c r="E1601" s="162">
        <v>5070</v>
      </c>
      <c r="F1601" s="162">
        <v>6.4</v>
      </c>
      <c r="G1601" s="162">
        <v>1</v>
      </c>
      <c r="H1601" s="162">
        <v>0</v>
      </c>
      <c r="I1601" s="163">
        <v>623</v>
      </c>
      <c r="J1601" s="169">
        <v>1</v>
      </c>
    </row>
    <row r="1602" spans="1:10" ht="20" x14ac:dyDescent="0.2">
      <c r="A1602" s="161">
        <v>333</v>
      </c>
      <c r="B1602" s="162">
        <v>38</v>
      </c>
      <c r="C1602" s="162">
        <v>16</v>
      </c>
      <c r="D1602" s="162">
        <v>2</v>
      </c>
      <c r="E1602" s="162">
        <v>10030</v>
      </c>
      <c r="F1602" s="162">
        <v>8.1</v>
      </c>
      <c r="G1602" s="162">
        <v>1</v>
      </c>
      <c r="H1602" s="162">
        <v>0</v>
      </c>
      <c r="I1602" s="163">
        <v>707</v>
      </c>
      <c r="J1602" s="169">
        <v>1</v>
      </c>
    </row>
    <row r="1603" spans="1:10" ht="20" x14ac:dyDescent="0.2">
      <c r="A1603" s="161">
        <v>334</v>
      </c>
      <c r="B1603" s="162">
        <v>27</v>
      </c>
      <c r="C1603" s="162">
        <v>16</v>
      </c>
      <c r="D1603" s="162">
        <v>1</v>
      </c>
      <c r="E1603" s="162">
        <v>5040</v>
      </c>
      <c r="F1603" s="162">
        <v>3.1</v>
      </c>
      <c r="G1603" s="162">
        <v>1</v>
      </c>
      <c r="H1603" s="162">
        <v>0</v>
      </c>
      <c r="I1603" s="163">
        <v>99</v>
      </c>
      <c r="J1603" s="169">
        <v>1</v>
      </c>
    </row>
    <row r="1604" spans="1:10" ht="20" x14ac:dyDescent="0.2">
      <c r="A1604" s="161">
        <v>339</v>
      </c>
      <c r="B1604" s="162">
        <v>39</v>
      </c>
      <c r="C1604" s="162">
        <v>15</v>
      </c>
      <c r="D1604" s="162">
        <v>2</v>
      </c>
      <c r="E1604" s="162">
        <v>10410</v>
      </c>
      <c r="F1604" s="162">
        <v>3.4</v>
      </c>
      <c r="G1604" s="162">
        <v>0</v>
      </c>
      <c r="H1604" s="162">
        <v>0</v>
      </c>
      <c r="I1604" s="163">
        <v>1514</v>
      </c>
      <c r="J1604" s="169">
        <v>1</v>
      </c>
    </row>
    <row r="1605" spans="1:10" ht="20" x14ac:dyDescent="0.2">
      <c r="A1605" s="161">
        <v>344</v>
      </c>
      <c r="B1605" s="162">
        <v>24</v>
      </c>
      <c r="C1605" s="162">
        <v>14</v>
      </c>
      <c r="D1605" s="162">
        <v>2</v>
      </c>
      <c r="E1605" s="162">
        <v>5010</v>
      </c>
      <c r="F1605" s="162">
        <v>5.9</v>
      </c>
      <c r="G1605" s="162">
        <v>0</v>
      </c>
      <c r="H1605" s="162">
        <v>0</v>
      </c>
      <c r="I1605" s="163">
        <v>690</v>
      </c>
      <c r="J1605" s="169">
        <v>1</v>
      </c>
    </row>
    <row r="1606" spans="1:10" ht="20" x14ac:dyDescent="0.2">
      <c r="A1606" s="161">
        <v>347</v>
      </c>
      <c r="B1606" s="162">
        <v>48</v>
      </c>
      <c r="C1606" s="162">
        <v>19</v>
      </c>
      <c r="D1606" s="162">
        <v>4</v>
      </c>
      <c r="E1606" s="162">
        <v>18270</v>
      </c>
      <c r="F1606" s="162">
        <v>5.5</v>
      </c>
      <c r="G1606" s="162">
        <v>1</v>
      </c>
      <c r="H1606" s="162">
        <v>0</v>
      </c>
      <c r="I1606" s="163">
        <v>2513</v>
      </c>
      <c r="J1606" s="169">
        <v>1</v>
      </c>
    </row>
    <row r="1607" spans="1:10" ht="20" x14ac:dyDescent="0.2">
      <c r="A1607" s="161">
        <v>349</v>
      </c>
      <c r="B1607" s="162">
        <v>32</v>
      </c>
      <c r="C1607" s="162">
        <v>14</v>
      </c>
      <c r="D1607" s="162">
        <v>3</v>
      </c>
      <c r="E1607" s="162">
        <v>4650</v>
      </c>
      <c r="F1607" s="162">
        <v>8.5</v>
      </c>
      <c r="G1607" s="162">
        <v>1</v>
      </c>
      <c r="H1607" s="162">
        <v>1</v>
      </c>
      <c r="I1607" s="163">
        <v>834</v>
      </c>
      <c r="J1607" s="169">
        <v>1</v>
      </c>
    </row>
    <row r="1608" spans="1:10" ht="20" x14ac:dyDescent="0.2">
      <c r="A1608" s="161">
        <v>350</v>
      </c>
      <c r="B1608" s="162">
        <v>28</v>
      </c>
      <c r="C1608" s="162">
        <v>17</v>
      </c>
      <c r="D1608" s="162">
        <v>1</v>
      </c>
      <c r="E1608" s="162">
        <v>5080</v>
      </c>
      <c r="F1608" s="162">
        <v>4.2</v>
      </c>
      <c r="G1608" s="162">
        <v>1</v>
      </c>
      <c r="H1608" s="162">
        <v>1</v>
      </c>
      <c r="I1608" s="163">
        <v>845</v>
      </c>
      <c r="J1608" s="169">
        <v>1</v>
      </c>
    </row>
    <row r="1609" spans="1:10" ht="20" x14ac:dyDescent="0.2">
      <c r="A1609" s="161">
        <v>354</v>
      </c>
      <c r="B1609" s="162">
        <v>50</v>
      </c>
      <c r="C1609" s="162">
        <v>35</v>
      </c>
      <c r="D1609" s="162">
        <v>1</v>
      </c>
      <c r="E1609" s="162">
        <v>10810</v>
      </c>
      <c r="F1609" s="162">
        <v>6.1</v>
      </c>
      <c r="G1609" s="162">
        <v>1</v>
      </c>
      <c r="H1609" s="162">
        <v>0</v>
      </c>
      <c r="I1609" s="163">
        <v>258</v>
      </c>
      <c r="J1609" s="169">
        <v>1</v>
      </c>
    </row>
    <row r="1610" spans="1:10" ht="20" x14ac:dyDescent="0.2">
      <c r="A1610" s="161">
        <v>358</v>
      </c>
      <c r="B1610" s="162">
        <v>31</v>
      </c>
      <c r="C1610" s="162">
        <v>17</v>
      </c>
      <c r="D1610" s="162">
        <v>3</v>
      </c>
      <c r="E1610" s="162">
        <v>6350</v>
      </c>
      <c r="F1610" s="162">
        <v>3.6</v>
      </c>
      <c r="G1610" s="162">
        <v>1</v>
      </c>
      <c r="H1610" s="162">
        <v>0</v>
      </c>
      <c r="I1610" s="163">
        <v>670</v>
      </c>
      <c r="J1610" s="169">
        <v>1</v>
      </c>
    </row>
    <row r="1611" spans="1:10" ht="20" x14ac:dyDescent="0.2">
      <c r="A1611" s="161">
        <v>366</v>
      </c>
      <c r="B1611" s="162">
        <v>29</v>
      </c>
      <c r="C1611" s="162">
        <v>20</v>
      </c>
      <c r="D1611" s="162">
        <v>1</v>
      </c>
      <c r="E1611" s="162">
        <v>4940</v>
      </c>
      <c r="F1611" s="162">
        <v>3.8</v>
      </c>
      <c r="G1611" s="162">
        <v>1</v>
      </c>
      <c r="H1611" s="162">
        <v>0</v>
      </c>
      <c r="I1611" s="163">
        <v>1455</v>
      </c>
      <c r="J1611" s="169">
        <v>1</v>
      </c>
    </row>
    <row r="1612" spans="1:10" ht="20" x14ac:dyDescent="0.2">
      <c r="A1612" s="161">
        <v>367</v>
      </c>
      <c r="B1612" s="162">
        <v>31</v>
      </c>
      <c r="C1612" s="162">
        <v>13</v>
      </c>
      <c r="D1612" s="162">
        <v>1</v>
      </c>
      <c r="E1612" s="162">
        <v>5480</v>
      </c>
      <c r="F1612" s="162">
        <v>5.3</v>
      </c>
      <c r="G1612" s="162">
        <v>1</v>
      </c>
      <c r="H1612" s="162">
        <v>1</v>
      </c>
      <c r="I1612" s="163">
        <v>481</v>
      </c>
      <c r="J1612" s="169">
        <v>1</v>
      </c>
    </row>
    <row r="1613" spans="1:10" ht="20" x14ac:dyDescent="0.2">
      <c r="A1613" s="161">
        <v>375</v>
      </c>
      <c r="B1613" s="162">
        <v>40</v>
      </c>
      <c r="C1613" s="162">
        <v>12</v>
      </c>
      <c r="D1613" s="162">
        <v>1</v>
      </c>
      <c r="E1613" s="162">
        <v>4750</v>
      </c>
      <c r="F1613" s="162">
        <v>4.0999999999999996</v>
      </c>
      <c r="G1613" s="162">
        <v>1</v>
      </c>
      <c r="H1613" s="162">
        <v>1</v>
      </c>
      <c r="I1613" s="163">
        <v>643</v>
      </c>
      <c r="J1613" s="169">
        <v>1</v>
      </c>
    </row>
    <row r="1614" spans="1:10" ht="20" x14ac:dyDescent="0.2">
      <c r="A1614" s="161">
        <v>376</v>
      </c>
      <c r="B1614" s="162">
        <v>34</v>
      </c>
      <c r="C1614" s="162">
        <v>22</v>
      </c>
      <c r="D1614" s="162">
        <v>1</v>
      </c>
      <c r="E1614" s="162">
        <v>5800</v>
      </c>
      <c r="F1614" s="162">
        <v>7.1</v>
      </c>
      <c r="G1614" s="162">
        <v>1</v>
      </c>
      <c r="H1614" s="162">
        <v>0</v>
      </c>
      <c r="I1614" s="163">
        <v>284</v>
      </c>
      <c r="J1614" s="169">
        <v>1</v>
      </c>
    </row>
    <row r="1615" spans="1:10" ht="20" x14ac:dyDescent="0.2">
      <c r="A1615" s="161">
        <v>387</v>
      </c>
      <c r="B1615" s="162">
        <v>31</v>
      </c>
      <c r="C1615" s="162">
        <v>22</v>
      </c>
      <c r="D1615" s="162">
        <v>1</v>
      </c>
      <c r="E1615" s="162">
        <v>6310</v>
      </c>
      <c r="F1615" s="162">
        <v>5.4</v>
      </c>
      <c r="G1615" s="162">
        <v>1</v>
      </c>
      <c r="H1615" s="162">
        <v>1</v>
      </c>
      <c r="I1615" s="163">
        <v>540</v>
      </c>
      <c r="J1615" s="169">
        <v>1</v>
      </c>
    </row>
    <row r="1616" spans="1:10" ht="20" x14ac:dyDescent="0.2">
      <c r="A1616" s="161">
        <v>389</v>
      </c>
      <c r="B1616" s="162">
        <v>28</v>
      </c>
      <c r="C1616" s="162">
        <v>17</v>
      </c>
      <c r="D1616" s="162">
        <v>1</v>
      </c>
      <c r="E1616" s="162">
        <v>5400</v>
      </c>
      <c r="F1616" s="162">
        <v>7.5</v>
      </c>
      <c r="G1616" s="162">
        <v>0</v>
      </c>
      <c r="H1616" s="162">
        <v>0</v>
      </c>
      <c r="I1616" s="163">
        <v>441</v>
      </c>
      <c r="J1616" s="169">
        <v>1</v>
      </c>
    </row>
    <row r="1617" spans="1:10" ht="20" x14ac:dyDescent="0.2">
      <c r="A1617" s="161">
        <v>398</v>
      </c>
      <c r="B1617" s="162">
        <v>43</v>
      </c>
      <c r="C1617" s="162">
        <v>12</v>
      </c>
      <c r="D1617" s="162">
        <v>3</v>
      </c>
      <c r="E1617" s="162">
        <v>6640</v>
      </c>
      <c r="F1617" s="162">
        <v>10.3</v>
      </c>
      <c r="G1617" s="162">
        <v>1</v>
      </c>
      <c r="H1617" s="162">
        <v>1</v>
      </c>
      <c r="I1617" s="163">
        <v>447</v>
      </c>
      <c r="J1617" s="169">
        <v>1</v>
      </c>
    </row>
    <row r="1618" spans="1:10" ht="20" x14ac:dyDescent="0.2">
      <c r="A1618" s="161">
        <v>399</v>
      </c>
      <c r="B1618" s="162">
        <v>45</v>
      </c>
      <c r="C1618" s="162">
        <v>14</v>
      </c>
      <c r="D1618" s="162">
        <v>1</v>
      </c>
      <c r="E1618" s="162">
        <v>5260</v>
      </c>
      <c r="F1618" s="162">
        <v>5.6</v>
      </c>
      <c r="G1618" s="162">
        <v>0</v>
      </c>
      <c r="H1618" s="162">
        <v>0</v>
      </c>
      <c r="I1618" s="163">
        <v>386</v>
      </c>
      <c r="J1618" s="169">
        <v>1</v>
      </c>
    </row>
    <row r="1619" spans="1:10" ht="20" x14ac:dyDescent="0.2">
      <c r="A1619" s="161">
        <v>405</v>
      </c>
      <c r="B1619" s="162">
        <v>31</v>
      </c>
      <c r="C1619" s="162">
        <v>13</v>
      </c>
      <c r="D1619" s="162">
        <v>1</v>
      </c>
      <c r="E1619" s="162">
        <v>4740</v>
      </c>
      <c r="F1619" s="162">
        <v>3</v>
      </c>
      <c r="G1619" s="162">
        <v>0</v>
      </c>
      <c r="H1619" s="162">
        <v>1</v>
      </c>
      <c r="I1619" s="163">
        <v>154</v>
      </c>
      <c r="J1619" s="169">
        <v>1</v>
      </c>
    </row>
    <row r="1620" spans="1:10" ht="20" x14ac:dyDescent="0.2">
      <c r="A1620" s="161">
        <v>406</v>
      </c>
      <c r="B1620" s="162">
        <v>29</v>
      </c>
      <c r="C1620" s="162">
        <v>19</v>
      </c>
      <c r="D1620" s="162">
        <v>1</v>
      </c>
      <c r="E1620" s="162">
        <v>5020</v>
      </c>
      <c r="F1620" s="162">
        <v>3.9</v>
      </c>
      <c r="G1620" s="162">
        <v>0</v>
      </c>
      <c r="H1620" s="162">
        <v>1</v>
      </c>
      <c r="I1620" s="163">
        <v>822</v>
      </c>
      <c r="J1620" s="169">
        <v>1</v>
      </c>
    </row>
    <row r="1621" spans="1:10" ht="20" x14ac:dyDescent="0.2">
      <c r="A1621" s="161">
        <v>411</v>
      </c>
      <c r="B1621" s="162">
        <v>49</v>
      </c>
      <c r="C1621" s="162">
        <v>16</v>
      </c>
      <c r="D1621" s="162">
        <v>4</v>
      </c>
      <c r="E1621" s="162">
        <v>7490</v>
      </c>
      <c r="F1621" s="162">
        <v>3.1</v>
      </c>
      <c r="G1621" s="162">
        <v>1</v>
      </c>
      <c r="H1621" s="162">
        <v>1</v>
      </c>
      <c r="I1621" s="163">
        <v>1253</v>
      </c>
      <c r="J1621" s="169">
        <v>1</v>
      </c>
    </row>
    <row r="1622" spans="1:10" ht="20" x14ac:dyDescent="0.2">
      <c r="A1622" s="161">
        <v>413</v>
      </c>
      <c r="B1622" s="162">
        <v>42</v>
      </c>
      <c r="C1622" s="162">
        <v>12</v>
      </c>
      <c r="D1622" s="162">
        <v>3</v>
      </c>
      <c r="E1622" s="162">
        <v>7910</v>
      </c>
      <c r="F1622" s="162">
        <v>2.6</v>
      </c>
      <c r="G1622" s="162">
        <v>0</v>
      </c>
      <c r="H1622" s="162">
        <v>1</v>
      </c>
      <c r="I1622" s="163">
        <v>1140</v>
      </c>
      <c r="J1622" s="169">
        <v>1</v>
      </c>
    </row>
    <row r="1623" spans="1:10" ht="20" x14ac:dyDescent="0.2">
      <c r="A1623" s="161">
        <v>418</v>
      </c>
      <c r="B1623" s="162">
        <v>48</v>
      </c>
      <c r="C1623" s="162">
        <v>24</v>
      </c>
      <c r="D1623" s="162">
        <v>3</v>
      </c>
      <c r="E1623" s="162">
        <v>9000</v>
      </c>
      <c r="F1623" s="162">
        <v>7.3</v>
      </c>
      <c r="G1623" s="162">
        <v>1</v>
      </c>
      <c r="H1623" s="162">
        <v>1</v>
      </c>
      <c r="I1623" s="163">
        <v>2157</v>
      </c>
      <c r="J1623" s="169">
        <v>1</v>
      </c>
    </row>
    <row r="1624" spans="1:10" ht="20" x14ac:dyDescent="0.2">
      <c r="A1624" s="161">
        <v>421</v>
      </c>
      <c r="B1624" s="162">
        <v>25</v>
      </c>
      <c r="C1624" s="162">
        <v>14</v>
      </c>
      <c r="D1624" s="162">
        <v>1</v>
      </c>
      <c r="E1624" s="162">
        <v>4680</v>
      </c>
      <c r="F1624" s="162">
        <v>1.3</v>
      </c>
      <c r="G1624" s="162">
        <v>1</v>
      </c>
      <c r="H1624" s="162">
        <v>1</v>
      </c>
      <c r="I1624" s="163">
        <v>1248</v>
      </c>
      <c r="J1624" s="169">
        <v>1</v>
      </c>
    </row>
    <row r="1625" spans="1:10" ht="20" x14ac:dyDescent="0.2">
      <c r="A1625" s="161">
        <v>426</v>
      </c>
      <c r="B1625" s="162">
        <v>42</v>
      </c>
      <c r="C1625" s="162">
        <v>18</v>
      </c>
      <c r="D1625" s="162">
        <v>2</v>
      </c>
      <c r="E1625" s="162">
        <v>9350</v>
      </c>
      <c r="F1625" s="162">
        <v>3.8</v>
      </c>
      <c r="G1625" s="162">
        <v>1</v>
      </c>
      <c r="H1625" s="162">
        <v>0</v>
      </c>
      <c r="I1625" s="163">
        <v>795</v>
      </c>
      <c r="J1625" s="169">
        <v>1</v>
      </c>
    </row>
    <row r="1626" spans="1:10" ht="20" x14ac:dyDescent="0.2">
      <c r="A1626" s="161">
        <v>430</v>
      </c>
      <c r="B1626" s="162">
        <v>26</v>
      </c>
      <c r="C1626" s="162">
        <v>12</v>
      </c>
      <c r="D1626" s="162">
        <v>2</v>
      </c>
      <c r="E1626" s="162">
        <v>4780</v>
      </c>
      <c r="F1626" s="162">
        <v>5.9</v>
      </c>
      <c r="G1626" s="162">
        <v>1</v>
      </c>
      <c r="H1626" s="162">
        <v>0</v>
      </c>
      <c r="I1626" s="163">
        <v>417</v>
      </c>
      <c r="J1626" s="169">
        <v>1</v>
      </c>
    </row>
    <row r="1627" spans="1:10" ht="20" x14ac:dyDescent="0.2">
      <c r="A1627" s="161">
        <v>435</v>
      </c>
      <c r="B1627" s="162">
        <v>24</v>
      </c>
      <c r="C1627" s="162">
        <v>17</v>
      </c>
      <c r="D1627" s="162">
        <v>1</v>
      </c>
      <c r="E1627" s="162">
        <v>5620</v>
      </c>
      <c r="F1627" s="162">
        <v>2.9</v>
      </c>
      <c r="G1627" s="162">
        <v>1</v>
      </c>
      <c r="H1627" s="162">
        <v>0</v>
      </c>
      <c r="I1627" s="163">
        <v>239</v>
      </c>
      <c r="J1627" s="169">
        <v>1</v>
      </c>
    </row>
    <row r="1628" spans="1:10" ht="20" x14ac:dyDescent="0.2">
      <c r="A1628" s="161">
        <v>441</v>
      </c>
      <c r="B1628" s="162">
        <v>26</v>
      </c>
      <c r="C1628" s="162">
        <v>12</v>
      </c>
      <c r="D1628" s="162">
        <v>4</v>
      </c>
      <c r="E1628" s="162">
        <v>5490</v>
      </c>
      <c r="F1628" s="162">
        <v>4.7</v>
      </c>
      <c r="G1628" s="162">
        <v>1</v>
      </c>
      <c r="H1628" s="162">
        <v>0</v>
      </c>
      <c r="I1628" s="163">
        <v>704</v>
      </c>
      <c r="J1628" s="169">
        <v>1</v>
      </c>
    </row>
    <row r="1629" spans="1:10" ht="20" x14ac:dyDescent="0.2">
      <c r="A1629" s="161">
        <v>442</v>
      </c>
      <c r="B1629" s="162">
        <v>27</v>
      </c>
      <c r="C1629" s="162">
        <v>14</v>
      </c>
      <c r="D1629" s="162">
        <v>1</v>
      </c>
      <c r="E1629" s="162">
        <v>4370</v>
      </c>
      <c r="F1629" s="162">
        <v>3.5</v>
      </c>
      <c r="G1629" s="162">
        <v>1</v>
      </c>
      <c r="H1629" s="162">
        <v>0</v>
      </c>
      <c r="I1629" s="163">
        <v>562</v>
      </c>
      <c r="J1629" s="169">
        <v>1</v>
      </c>
    </row>
    <row r="1630" spans="1:10" ht="20" x14ac:dyDescent="0.2">
      <c r="A1630" s="161">
        <v>452</v>
      </c>
      <c r="B1630" s="162">
        <v>35</v>
      </c>
      <c r="C1630" s="162">
        <v>14</v>
      </c>
      <c r="D1630" s="162">
        <v>1</v>
      </c>
      <c r="E1630" s="162">
        <v>4970</v>
      </c>
      <c r="F1630" s="162">
        <v>4.2</v>
      </c>
      <c r="G1630" s="162">
        <v>1</v>
      </c>
      <c r="H1630" s="162">
        <v>0</v>
      </c>
      <c r="I1630" s="163">
        <v>842</v>
      </c>
      <c r="J1630" s="169">
        <v>1</v>
      </c>
    </row>
    <row r="1631" spans="1:10" ht="20" x14ac:dyDescent="0.2">
      <c r="A1631" s="161">
        <v>463</v>
      </c>
      <c r="B1631" s="162">
        <v>54</v>
      </c>
      <c r="C1631" s="162">
        <v>38</v>
      </c>
      <c r="D1631" s="162">
        <v>1</v>
      </c>
      <c r="E1631" s="162">
        <v>11660</v>
      </c>
      <c r="F1631" s="162">
        <v>6</v>
      </c>
      <c r="G1631" s="162">
        <v>0</v>
      </c>
      <c r="H1631" s="162">
        <v>1</v>
      </c>
      <c r="I1631" s="163">
        <v>1693</v>
      </c>
      <c r="J1631" s="169">
        <v>1</v>
      </c>
    </row>
    <row r="1632" spans="1:10" ht="20" x14ac:dyDescent="0.2">
      <c r="A1632" s="161">
        <v>465</v>
      </c>
      <c r="B1632" s="162">
        <v>35</v>
      </c>
      <c r="C1632" s="162">
        <v>27</v>
      </c>
      <c r="D1632" s="162">
        <v>1</v>
      </c>
      <c r="E1632" s="162">
        <v>10500</v>
      </c>
      <c r="F1632" s="162">
        <v>5.4</v>
      </c>
      <c r="G1632" s="162">
        <v>0</v>
      </c>
      <c r="H1632" s="162">
        <v>1</v>
      </c>
      <c r="I1632" s="163">
        <v>1263</v>
      </c>
      <c r="J1632" s="169">
        <v>1</v>
      </c>
    </row>
    <row r="1633" spans="1:10" ht="20" x14ac:dyDescent="0.2">
      <c r="A1633" s="161">
        <v>472</v>
      </c>
      <c r="B1633" s="162">
        <v>33</v>
      </c>
      <c r="C1633" s="162">
        <v>24</v>
      </c>
      <c r="D1633" s="162">
        <v>2</v>
      </c>
      <c r="E1633" s="162">
        <v>9990</v>
      </c>
      <c r="F1633" s="162">
        <v>6</v>
      </c>
      <c r="G1633" s="162">
        <v>1</v>
      </c>
      <c r="H1633" s="162">
        <v>0</v>
      </c>
      <c r="I1633" s="163">
        <v>1440</v>
      </c>
      <c r="J1633" s="169">
        <v>1</v>
      </c>
    </row>
    <row r="1634" spans="1:10" ht="20" x14ac:dyDescent="0.2">
      <c r="A1634" s="161">
        <v>477</v>
      </c>
      <c r="B1634" s="162">
        <v>24</v>
      </c>
      <c r="C1634" s="162">
        <v>12</v>
      </c>
      <c r="D1634" s="162">
        <v>3</v>
      </c>
      <c r="E1634" s="162">
        <v>5650</v>
      </c>
      <c r="F1634" s="162">
        <v>7.2</v>
      </c>
      <c r="G1634" s="162">
        <v>1</v>
      </c>
      <c r="H1634" s="162">
        <v>1</v>
      </c>
      <c r="I1634" s="163">
        <v>179</v>
      </c>
      <c r="J1634" s="169">
        <v>1</v>
      </c>
    </row>
    <row r="1635" spans="1:10" ht="20" x14ac:dyDescent="0.2">
      <c r="A1635" s="161">
        <v>489</v>
      </c>
      <c r="B1635" s="162">
        <v>40</v>
      </c>
      <c r="C1635" s="162">
        <v>22</v>
      </c>
      <c r="D1635" s="162">
        <v>3</v>
      </c>
      <c r="E1635" s="162">
        <v>6190</v>
      </c>
      <c r="F1635" s="162">
        <v>1.5</v>
      </c>
      <c r="G1635" s="162">
        <v>0</v>
      </c>
      <c r="H1635" s="162">
        <v>0</v>
      </c>
      <c r="I1635" s="163">
        <v>1908</v>
      </c>
      <c r="J1635" s="169">
        <v>1</v>
      </c>
    </row>
    <row r="1636" spans="1:10" ht="20" x14ac:dyDescent="0.2">
      <c r="A1636" s="161">
        <v>496</v>
      </c>
      <c r="B1636" s="162">
        <v>30</v>
      </c>
      <c r="C1636" s="162">
        <v>20</v>
      </c>
      <c r="D1636" s="162">
        <v>2</v>
      </c>
      <c r="E1636" s="162">
        <v>6260</v>
      </c>
      <c r="F1636" s="162">
        <v>6.2</v>
      </c>
      <c r="G1636" s="162">
        <v>0</v>
      </c>
      <c r="H1636" s="162">
        <v>0</v>
      </c>
      <c r="I1636" s="163">
        <v>1416</v>
      </c>
      <c r="J1636" s="169">
        <v>1</v>
      </c>
    </row>
    <row r="1637" spans="1:10" ht="20" x14ac:dyDescent="0.2">
      <c r="A1637" s="161">
        <v>499</v>
      </c>
      <c r="B1637" s="162">
        <v>41</v>
      </c>
      <c r="C1637" s="162">
        <v>15</v>
      </c>
      <c r="D1637" s="162">
        <v>2</v>
      </c>
      <c r="E1637" s="162">
        <v>6820</v>
      </c>
      <c r="F1637" s="162">
        <v>6.5</v>
      </c>
      <c r="G1637" s="162">
        <v>0</v>
      </c>
      <c r="H1637" s="162">
        <v>0</v>
      </c>
      <c r="I1637" s="163">
        <v>1467</v>
      </c>
      <c r="J1637" s="169">
        <v>1</v>
      </c>
    </row>
    <row r="1638" spans="1:10" ht="20" x14ac:dyDescent="0.2">
      <c r="A1638" s="161">
        <v>502</v>
      </c>
      <c r="B1638" s="162">
        <v>45</v>
      </c>
      <c r="C1638" s="162">
        <v>34</v>
      </c>
      <c r="D1638" s="162">
        <v>2</v>
      </c>
      <c r="E1638" s="162">
        <v>22330</v>
      </c>
      <c r="F1638" s="162">
        <v>0.9</v>
      </c>
      <c r="G1638" s="162">
        <v>1</v>
      </c>
      <c r="H1638" s="162">
        <v>0</v>
      </c>
      <c r="I1638" s="163">
        <v>1601</v>
      </c>
      <c r="J1638" s="169">
        <v>1</v>
      </c>
    </row>
    <row r="1639" spans="1:10" ht="20" x14ac:dyDescent="0.2">
      <c r="A1639" s="161">
        <v>503</v>
      </c>
      <c r="B1639" s="162">
        <v>45</v>
      </c>
      <c r="C1639" s="162">
        <v>26</v>
      </c>
      <c r="D1639" s="162">
        <v>1</v>
      </c>
      <c r="E1639" s="162">
        <v>7500</v>
      </c>
      <c r="F1639" s="162">
        <v>1</v>
      </c>
      <c r="G1639" s="162">
        <v>1</v>
      </c>
      <c r="H1639" s="162">
        <v>0</v>
      </c>
      <c r="I1639" s="163">
        <v>972</v>
      </c>
      <c r="J1639" s="169">
        <v>1</v>
      </c>
    </row>
    <row r="1640" spans="1:10" ht="20" x14ac:dyDescent="0.2">
      <c r="A1640" s="161">
        <v>509</v>
      </c>
      <c r="B1640" s="162">
        <v>35</v>
      </c>
      <c r="C1640" s="162">
        <v>16</v>
      </c>
      <c r="D1640" s="162">
        <v>1</v>
      </c>
      <c r="E1640" s="162">
        <v>5500</v>
      </c>
      <c r="F1640" s="162">
        <v>5.3</v>
      </c>
      <c r="G1640" s="162">
        <v>0</v>
      </c>
      <c r="H1640" s="162">
        <v>1</v>
      </c>
      <c r="I1640" s="163">
        <v>1207</v>
      </c>
      <c r="J1640" s="169">
        <v>1</v>
      </c>
    </row>
    <row r="1641" spans="1:10" ht="20" x14ac:dyDescent="0.2">
      <c r="A1641" s="161">
        <v>524</v>
      </c>
      <c r="B1641" s="162">
        <v>28</v>
      </c>
      <c r="C1641" s="162">
        <v>15</v>
      </c>
      <c r="D1641" s="162">
        <v>1</v>
      </c>
      <c r="E1641" s="162">
        <v>4750</v>
      </c>
      <c r="F1641" s="162">
        <v>5.9</v>
      </c>
      <c r="G1641" s="162">
        <v>1</v>
      </c>
      <c r="H1641" s="162">
        <v>0</v>
      </c>
      <c r="I1641" s="163">
        <v>371</v>
      </c>
      <c r="J1641" s="169">
        <v>1</v>
      </c>
    </row>
    <row r="1642" spans="1:10" ht="20" x14ac:dyDescent="0.2">
      <c r="A1642" s="161">
        <v>527</v>
      </c>
      <c r="B1642" s="162">
        <v>36</v>
      </c>
      <c r="C1642" s="162">
        <v>13</v>
      </c>
      <c r="D1642" s="162">
        <v>1</v>
      </c>
      <c r="E1642" s="162">
        <v>5740</v>
      </c>
      <c r="F1642" s="162">
        <v>9.6999999999999993</v>
      </c>
      <c r="G1642" s="162">
        <v>1</v>
      </c>
      <c r="H1642" s="162">
        <v>0</v>
      </c>
      <c r="I1642" s="163">
        <v>365</v>
      </c>
      <c r="J1642" s="169">
        <v>1</v>
      </c>
    </row>
    <row r="1643" spans="1:10" ht="20" x14ac:dyDescent="0.2">
      <c r="A1643" s="161">
        <v>528</v>
      </c>
      <c r="B1643" s="162">
        <v>23</v>
      </c>
      <c r="C1643" s="162">
        <v>13</v>
      </c>
      <c r="D1643" s="162">
        <v>1</v>
      </c>
      <c r="E1643" s="162">
        <v>4530</v>
      </c>
      <c r="F1643" s="162">
        <v>3.5</v>
      </c>
      <c r="G1643" s="162">
        <v>1</v>
      </c>
      <c r="H1643" s="162">
        <v>1</v>
      </c>
      <c r="I1643" s="163">
        <v>453</v>
      </c>
      <c r="J1643" s="169">
        <v>1</v>
      </c>
    </row>
    <row r="1644" spans="1:10" ht="20" x14ac:dyDescent="0.2">
      <c r="A1644" s="161">
        <v>533</v>
      </c>
      <c r="B1644" s="162">
        <v>53</v>
      </c>
      <c r="C1644" s="162">
        <v>24</v>
      </c>
      <c r="D1644" s="162">
        <v>3</v>
      </c>
      <c r="E1644" s="162">
        <v>6710</v>
      </c>
      <c r="F1644" s="162">
        <v>2.2999999999999998</v>
      </c>
      <c r="G1644" s="162">
        <v>1</v>
      </c>
      <c r="H1644" s="162">
        <v>1</v>
      </c>
      <c r="I1644" s="163">
        <v>1476</v>
      </c>
      <c r="J1644" s="169">
        <v>1</v>
      </c>
    </row>
    <row r="1645" spans="1:10" ht="20" x14ac:dyDescent="0.2">
      <c r="A1645" s="161">
        <v>537</v>
      </c>
      <c r="B1645" s="162">
        <v>34</v>
      </c>
      <c r="C1645" s="162">
        <v>12</v>
      </c>
      <c r="D1645" s="162">
        <v>1</v>
      </c>
      <c r="E1645" s="162">
        <v>4960</v>
      </c>
      <c r="F1645" s="162">
        <v>4.9000000000000004</v>
      </c>
      <c r="G1645" s="162">
        <v>1</v>
      </c>
      <c r="H1645" s="162">
        <v>0</v>
      </c>
      <c r="I1645" s="163">
        <v>355</v>
      </c>
      <c r="J1645" s="169">
        <v>1</v>
      </c>
    </row>
    <row r="1646" spans="1:10" ht="20" x14ac:dyDescent="0.2">
      <c r="A1646" s="161">
        <v>539</v>
      </c>
      <c r="B1646" s="162">
        <v>31</v>
      </c>
      <c r="C1646" s="162">
        <v>14</v>
      </c>
      <c r="D1646" s="162">
        <v>2</v>
      </c>
      <c r="E1646" s="162">
        <v>4630</v>
      </c>
      <c r="F1646" s="162">
        <v>2.9</v>
      </c>
      <c r="G1646" s="162">
        <v>1</v>
      </c>
      <c r="H1646" s="162">
        <v>0</v>
      </c>
      <c r="I1646" s="163">
        <v>231</v>
      </c>
      <c r="J1646" s="169">
        <v>1</v>
      </c>
    </row>
    <row r="1647" spans="1:10" ht="20" x14ac:dyDescent="0.2">
      <c r="A1647" s="161">
        <v>542</v>
      </c>
      <c r="B1647" s="162">
        <v>35</v>
      </c>
      <c r="C1647" s="162">
        <v>13</v>
      </c>
      <c r="D1647" s="162">
        <v>4</v>
      </c>
      <c r="E1647" s="162">
        <v>5630</v>
      </c>
      <c r="F1647" s="162">
        <v>8.6999999999999993</v>
      </c>
      <c r="G1647" s="162">
        <v>1</v>
      </c>
      <c r="H1647" s="162">
        <v>1</v>
      </c>
      <c r="I1647" s="163">
        <v>681</v>
      </c>
      <c r="J1647" s="169">
        <v>1</v>
      </c>
    </row>
    <row r="1648" spans="1:10" ht="20" x14ac:dyDescent="0.2">
      <c r="A1648" s="161">
        <v>544</v>
      </c>
      <c r="B1648" s="162">
        <v>38</v>
      </c>
      <c r="C1648" s="162">
        <v>21</v>
      </c>
      <c r="D1648" s="162">
        <v>2</v>
      </c>
      <c r="E1648" s="162">
        <v>8710</v>
      </c>
      <c r="F1648" s="162">
        <v>4.9000000000000004</v>
      </c>
      <c r="G1648" s="162">
        <v>1</v>
      </c>
      <c r="H1648" s="162">
        <v>0</v>
      </c>
      <c r="I1648" s="163">
        <v>1361</v>
      </c>
      <c r="J1648" s="169">
        <v>1</v>
      </c>
    </row>
    <row r="1649" spans="1:10" ht="20" x14ac:dyDescent="0.2">
      <c r="A1649" s="161">
        <v>547</v>
      </c>
      <c r="B1649" s="162">
        <v>27</v>
      </c>
      <c r="C1649" s="162">
        <v>14</v>
      </c>
      <c r="D1649" s="162">
        <v>2</v>
      </c>
      <c r="E1649" s="162">
        <v>5220</v>
      </c>
      <c r="F1649" s="162">
        <v>3.4</v>
      </c>
      <c r="G1649" s="162">
        <v>1</v>
      </c>
      <c r="H1649" s="162">
        <v>1</v>
      </c>
      <c r="I1649" s="163">
        <v>1039</v>
      </c>
      <c r="J1649" s="169">
        <v>1</v>
      </c>
    </row>
    <row r="1650" spans="1:10" ht="20" x14ac:dyDescent="0.2">
      <c r="A1650" s="161">
        <v>551</v>
      </c>
      <c r="B1650" s="162">
        <v>44</v>
      </c>
      <c r="C1650" s="162">
        <v>14</v>
      </c>
      <c r="D1650" s="162">
        <v>3</v>
      </c>
      <c r="E1650" s="162">
        <v>7990.0000000000009</v>
      </c>
      <c r="F1650" s="162">
        <v>4.4000000000000004</v>
      </c>
      <c r="G1650" s="162">
        <v>0</v>
      </c>
      <c r="H1650" s="162">
        <v>0</v>
      </c>
      <c r="I1650" s="163">
        <v>2103</v>
      </c>
      <c r="J1650" s="169">
        <v>1</v>
      </c>
    </row>
    <row r="1651" spans="1:10" ht="20" x14ac:dyDescent="0.2">
      <c r="A1651" s="161">
        <v>552</v>
      </c>
      <c r="B1651" s="162">
        <v>36</v>
      </c>
      <c r="C1651" s="162">
        <v>25</v>
      </c>
      <c r="D1651" s="162">
        <v>1</v>
      </c>
      <c r="E1651" s="162">
        <v>9170</v>
      </c>
      <c r="F1651" s="162">
        <v>2.2000000000000002</v>
      </c>
      <c r="G1651" s="162">
        <v>1</v>
      </c>
      <c r="H1651" s="162">
        <v>0</v>
      </c>
      <c r="I1651" s="163">
        <v>1086</v>
      </c>
      <c r="J1651" s="169">
        <v>1</v>
      </c>
    </row>
    <row r="1652" spans="1:10" ht="20" x14ac:dyDescent="0.2">
      <c r="A1652" s="161">
        <v>553</v>
      </c>
      <c r="B1652" s="162">
        <v>41</v>
      </c>
      <c r="C1652" s="162">
        <v>21</v>
      </c>
      <c r="D1652" s="162">
        <v>2</v>
      </c>
      <c r="E1652" s="162">
        <v>10680</v>
      </c>
      <c r="F1652" s="162">
        <v>5.4</v>
      </c>
      <c r="G1652" s="162">
        <v>1</v>
      </c>
      <c r="H1652" s="162">
        <v>0</v>
      </c>
      <c r="I1652" s="163">
        <v>1673</v>
      </c>
      <c r="J1652" s="169">
        <v>1</v>
      </c>
    </row>
    <row r="1653" spans="1:10" ht="20" x14ac:dyDescent="0.2">
      <c r="A1653" s="161">
        <v>554</v>
      </c>
      <c r="B1653" s="162">
        <v>33</v>
      </c>
      <c r="C1653" s="162">
        <v>22</v>
      </c>
      <c r="D1653" s="162">
        <v>2</v>
      </c>
      <c r="E1653" s="162">
        <v>7720</v>
      </c>
      <c r="F1653" s="162">
        <v>4.8</v>
      </c>
      <c r="G1653" s="162">
        <v>0</v>
      </c>
      <c r="H1653" s="162">
        <v>0</v>
      </c>
      <c r="I1653" s="163">
        <v>2033</v>
      </c>
      <c r="J1653" s="169">
        <v>1</v>
      </c>
    </row>
    <row r="1654" spans="1:10" ht="20" x14ac:dyDescent="0.2">
      <c r="A1654" s="161">
        <v>556</v>
      </c>
      <c r="B1654" s="162">
        <v>38</v>
      </c>
      <c r="C1654" s="162">
        <v>13</v>
      </c>
      <c r="D1654" s="162">
        <v>3</v>
      </c>
      <c r="E1654" s="162">
        <v>5620</v>
      </c>
      <c r="F1654" s="162">
        <v>4</v>
      </c>
      <c r="G1654" s="162">
        <v>1</v>
      </c>
      <c r="H1654" s="162">
        <v>0</v>
      </c>
      <c r="I1654" s="163">
        <v>771</v>
      </c>
      <c r="J1654" s="169">
        <v>1</v>
      </c>
    </row>
    <row r="1655" spans="1:10" ht="20" x14ac:dyDescent="0.2">
      <c r="A1655" s="161">
        <v>559</v>
      </c>
      <c r="B1655" s="162">
        <v>32</v>
      </c>
      <c r="C1655" s="162">
        <v>13</v>
      </c>
      <c r="D1655" s="162">
        <v>4</v>
      </c>
      <c r="E1655" s="162">
        <v>5030</v>
      </c>
      <c r="F1655" s="162">
        <v>8.6999999999999993</v>
      </c>
      <c r="G1655" s="162">
        <v>0</v>
      </c>
      <c r="H1655" s="162">
        <v>0</v>
      </c>
      <c r="I1655" s="163">
        <v>608</v>
      </c>
      <c r="J1655" s="169">
        <v>1</v>
      </c>
    </row>
    <row r="1656" spans="1:10" ht="20" x14ac:dyDescent="0.2">
      <c r="A1656" s="161">
        <v>564</v>
      </c>
      <c r="B1656" s="162">
        <v>34</v>
      </c>
      <c r="C1656" s="162">
        <v>15</v>
      </c>
      <c r="D1656" s="162">
        <v>5</v>
      </c>
      <c r="E1656" s="162">
        <v>29010.000000000004</v>
      </c>
      <c r="F1656" s="162">
        <v>5.3</v>
      </c>
      <c r="G1656" s="162">
        <v>1</v>
      </c>
      <c r="H1656" s="162">
        <v>0</v>
      </c>
      <c r="I1656" s="163">
        <v>3591</v>
      </c>
      <c r="J1656" s="169">
        <v>1</v>
      </c>
    </row>
    <row r="1657" spans="1:10" ht="20" x14ac:dyDescent="0.2">
      <c r="A1657" s="161">
        <v>566</v>
      </c>
      <c r="B1657" s="162">
        <v>38</v>
      </c>
      <c r="C1657" s="162">
        <v>15</v>
      </c>
      <c r="D1657" s="162">
        <v>3</v>
      </c>
      <c r="E1657" s="162">
        <v>6530</v>
      </c>
      <c r="F1657" s="162">
        <v>5.9</v>
      </c>
      <c r="G1657" s="162">
        <v>1</v>
      </c>
      <c r="H1657" s="162">
        <v>0</v>
      </c>
      <c r="I1657" s="163">
        <v>1322</v>
      </c>
      <c r="J1657" s="169">
        <v>1</v>
      </c>
    </row>
    <row r="1658" spans="1:10" ht="20" x14ac:dyDescent="0.2">
      <c r="A1658" s="161">
        <v>573</v>
      </c>
      <c r="B1658" s="162">
        <v>49</v>
      </c>
      <c r="C1658" s="162">
        <v>37</v>
      </c>
      <c r="D1658" s="162">
        <v>2</v>
      </c>
      <c r="E1658" s="162">
        <v>29039.999999999996</v>
      </c>
      <c r="F1658" s="162">
        <v>4</v>
      </c>
      <c r="G1658" s="162">
        <v>0</v>
      </c>
      <c r="H1658" s="162">
        <v>0</v>
      </c>
      <c r="I1658" s="163">
        <v>3104</v>
      </c>
      <c r="J1658" s="169">
        <v>1</v>
      </c>
    </row>
    <row r="1659" spans="1:10" ht="20" x14ac:dyDescent="0.2">
      <c r="A1659" s="161">
        <v>577</v>
      </c>
      <c r="B1659" s="162">
        <v>32</v>
      </c>
      <c r="C1659" s="162">
        <v>12</v>
      </c>
      <c r="D1659" s="162">
        <v>4</v>
      </c>
      <c r="E1659" s="162">
        <v>13470</v>
      </c>
      <c r="F1659" s="162">
        <v>5.5</v>
      </c>
      <c r="G1659" s="162">
        <v>1</v>
      </c>
      <c r="H1659" s="162">
        <v>0</v>
      </c>
      <c r="I1659" s="163">
        <v>1449</v>
      </c>
      <c r="J1659" s="169">
        <v>1</v>
      </c>
    </row>
    <row r="1660" spans="1:10" ht="20" x14ac:dyDescent="0.2">
      <c r="A1660" s="161">
        <v>582</v>
      </c>
      <c r="B1660" s="162">
        <v>32</v>
      </c>
      <c r="C1660" s="162">
        <v>12</v>
      </c>
      <c r="D1660" s="162">
        <v>1</v>
      </c>
      <c r="E1660" s="162">
        <v>4870</v>
      </c>
      <c r="F1660" s="162">
        <v>6.5</v>
      </c>
      <c r="G1660" s="162">
        <v>1</v>
      </c>
      <c r="H1660" s="162">
        <v>1</v>
      </c>
      <c r="I1660" s="163">
        <v>533</v>
      </c>
      <c r="J1660" s="169">
        <v>1</v>
      </c>
    </row>
    <row r="1661" spans="1:10" ht="20" x14ac:dyDescent="0.2">
      <c r="A1661" s="161">
        <v>591</v>
      </c>
      <c r="B1661" s="162">
        <v>38</v>
      </c>
      <c r="C1661" s="162">
        <v>28</v>
      </c>
      <c r="D1661" s="162">
        <v>1</v>
      </c>
      <c r="E1661" s="162">
        <v>15060</v>
      </c>
      <c r="F1661" s="162">
        <v>4.4000000000000004</v>
      </c>
      <c r="G1661" s="162">
        <v>1</v>
      </c>
      <c r="H1661" s="162">
        <v>0</v>
      </c>
      <c r="I1661" s="163">
        <v>1737</v>
      </c>
      <c r="J1661" s="169">
        <v>1</v>
      </c>
    </row>
    <row r="1662" spans="1:10" ht="20" x14ac:dyDescent="0.2">
      <c r="A1662" s="161">
        <v>594</v>
      </c>
      <c r="B1662" s="162">
        <v>25</v>
      </c>
      <c r="C1662" s="162">
        <v>16</v>
      </c>
      <c r="D1662" s="162">
        <v>1</v>
      </c>
      <c r="E1662" s="162">
        <v>4400</v>
      </c>
      <c r="F1662" s="162">
        <v>5.7</v>
      </c>
      <c r="G1662" s="162">
        <v>0</v>
      </c>
      <c r="H1662" s="162">
        <v>1</v>
      </c>
      <c r="I1662" s="163">
        <v>821</v>
      </c>
      <c r="J1662" s="169">
        <v>1</v>
      </c>
    </row>
    <row r="1663" spans="1:10" ht="20" x14ac:dyDescent="0.2">
      <c r="A1663" s="161">
        <v>598</v>
      </c>
      <c r="B1663" s="162">
        <v>40</v>
      </c>
      <c r="C1663" s="162">
        <v>13</v>
      </c>
      <c r="D1663" s="162">
        <v>1</v>
      </c>
      <c r="E1663" s="162">
        <v>5530</v>
      </c>
      <c r="F1663" s="162">
        <v>3.4</v>
      </c>
      <c r="G1663" s="162">
        <v>1</v>
      </c>
      <c r="H1663" s="162">
        <v>0</v>
      </c>
      <c r="I1663" s="163">
        <v>444</v>
      </c>
      <c r="J1663" s="169">
        <v>1</v>
      </c>
    </row>
    <row r="1664" spans="1:10" ht="20" x14ac:dyDescent="0.2">
      <c r="A1664" s="161">
        <v>599</v>
      </c>
      <c r="B1664" s="162">
        <v>31</v>
      </c>
      <c r="C1664" s="162">
        <v>14</v>
      </c>
      <c r="D1664" s="162">
        <v>1</v>
      </c>
      <c r="E1664" s="162">
        <v>4970</v>
      </c>
      <c r="F1664" s="162">
        <v>4.5</v>
      </c>
      <c r="G1664" s="162">
        <v>1</v>
      </c>
      <c r="H1664" s="162">
        <v>0</v>
      </c>
      <c r="I1664" s="163">
        <v>1135</v>
      </c>
      <c r="J1664" s="169">
        <v>1</v>
      </c>
    </row>
    <row r="1665" spans="1:10" ht="20" x14ac:dyDescent="0.2">
      <c r="A1665" s="161">
        <v>601</v>
      </c>
      <c r="B1665" s="162">
        <v>59</v>
      </c>
      <c r="C1665" s="162">
        <v>48</v>
      </c>
      <c r="D1665" s="162">
        <v>2</v>
      </c>
      <c r="E1665" s="162">
        <v>30030</v>
      </c>
      <c r="F1665" s="162">
        <v>6.6</v>
      </c>
      <c r="G1665" s="162">
        <v>1</v>
      </c>
      <c r="H1665" s="162">
        <v>1</v>
      </c>
      <c r="I1665" s="163">
        <v>5705</v>
      </c>
      <c r="J1665" s="169">
        <v>1</v>
      </c>
    </row>
    <row r="1666" spans="1:10" ht="20" x14ac:dyDescent="0.2">
      <c r="A1666" s="161">
        <v>602</v>
      </c>
      <c r="B1666" s="162">
        <v>40</v>
      </c>
      <c r="C1666" s="162">
        <v>14</v>
      </c>
      <c r="D1666" s="162">
        <v>2</v>
      </c>
      <c r="E1666" s="162">
        <v>6220</v>
      </c>
      <c r="F1666" s="162">
        <v>5.5</v>
      </c>
      <c r="G1666" s="162">
        <v>1</v>
      </c>
      <c r="H1666" s="162">
        <v>1</v>
      </c>
      <c r="I1666" s="163">
        <v>1328</v>
      </c>
      <c r="J1666" s="169">
        <v>1</v>
      </c>
    </row>
    <row r="1667" spans="1:10" ht="20" x14ac:dyDescent="0.2">
      <c r="A1667" s="161">
        <v>606</v>
      </c>
      <c r="B1667" s="162">
        <v>36</v>
      </c>
      <c r="C1667" s="162">
        <v>12</v>
      </c>
      <c r="D1667" s="162">
        <v>1</v>
      </c>
      <c r="E1667" s="162">
        <v>5510</v>
      </c>
      <c r="F1667" s="162">
        <v>7.9</v>
      </c>
      <c r="G1667" s="162">
        <v>0</v>
      </c>
      <c r="H1667" s="162">
        <v>0</v>
      </c>
      <c r="I1667" s="163">
        <v>613</v>
      </c>
      <c r="J1667" s="169">
        <v>1</v>
      </c>
    </row>
    <row r="1668" spans="1:10" ht="20" x14ac:dyDescent="0.2">
      <c r="A1668" s="161">
        <v>609</v>
      </c>
      <c r="B1668" s="162">
        <v>43</v>
      </c>
      <c r="C1668" s="162">
        <v>15</v>
      </c>
      <c r="D1668" s="162">
        <v>4</v>
      </c>
      <c r="E1668" s="162">
        <v>9050</v>
      </c>
      <c r="F1668" s="162">
        <v>1.9</v>
      </c>
      <c r="G1668" s="162">
        <v>1</v>
      </c>
      <c r="H1668" s="162">
        <v>0</v>
      </c>
      <c r="I1668" s="163">
        <v>669</v>
      </c>
      <c r="J1668" s="169">
        <v>1</v>
      </c>
    </row>
    <row r="1669" spans="1:10" ht="20" x14ac:dyDescent="0.2">
      <c r="A1669" s="161">
        <v>612</v>
      </c>
      <c r="B1669" s="162">
        <v>53</v>
      </c>
      <c r="C1669" s="162">
        <v>13</v>
      </c>
      <c r="D1669" s="162">
        <v>1</v>
      </c>
      <c r="E1669" s="162">
        <v>5050</v>
      </c>
      <c r="F1669" s="162">
        <v>4.2</v>
      </c>
      <c r="G1669" s="162">
        <v>1</v>
      </c>
      <c r="H1669" s="162">
        <v>0</v>
      </c>
      <c r="I1669" s="163">
        <v>367</v>
      </c>
      <c r="J1669" s="169">
        <v>1</v>
      </c>
    </row>
    <row r="1670" spans="1:10" ht="20" x14ac:dyDescent="0.2">
      <c r="A1670" s="161">
        <v>616</v>
      </c>
      <c r="B1670" s="162">
        <v>36</v>
      </c>
      <c r="C1670" s="162">
        <v>14</v>
      </c>
      <c r="D1670" s="162">
        <v>1</v>
      </c>
      <c r="E1670" s="162">
        <v>4760</v>
      </c>
      <c r="F1670" s="162">
        <v>7.6</v>
      </c>
      <c r="G1670" s="162">
        <v>0</v>
      </c>
      <c r="H1670" s="162">
        <v>1</v>
      </c>
      <c r="I1670" s="163">
        <v>585</v>
      </c>
      <c r="J1670" s="169">
        <v>1</v>
      </c>
    </row>
    <row r="1671" spans="1:10" ht="20" x14ac:dyDescent="0.2">
      <c r="A1671" s="161">
        <v>617</v>
      </c>
      <c r="B1671" s="162">
        <v>31</v>
      </c>
      <c r="C1671" s="162">
        <v>17</v>
      </c>
      <c r="D1671" s="162">
        <v>1</v>
      </c>
      <c r="E1671" s="162">
        <v>5310</v>
      </c>
      <c r="F1671" s="162">
        <v>7.5</v>
      </c>
      <c r="G1671" s="162">
        <v>1</v>
      </c>
      <c r="H1671" s="162">
        <v>1</v>
      </c>
      <c r="I1671" s="163">
        <v>1515</v>
      </c>
      <c r="J1671" s="169">
        <v>1</v>
      </c>
    </row>
    <row r="1672" spans="1:10" ht="20" x14ac:dyDescent="0.2">
      <c r="A1672" s="161">
        <v>623</v>
      </c>
      <c r="B1672" s="162">
        <v>26</v>
      </c>
      <c r="C1672" s="162">
        <v>12</v>
      </c>
      <c r="D1672" s="162">
        <v>1</v>
      </c>
      <c r="E1672" s="162">
        <v>4760</v>
      </c>
      <c r="F1672" s="162">
        <v>5.0999999999999996</v>
      </c>
      <c r="G1672" s="162">
        <v>0</v>
      </c>
      <c r="H1672" s="162">
        <v>1</v>
      </c>
      <c r="I1672" s="163">
        <v>314</v>
      </c>
      <c r="J1672" s="169">
        <v>1</v>
      </c>
    </row>
    <row r="1673" spans="1:10" ht="20" x14ac:dyDescent="0.2">
      <c r="A1673" s="161">
        <v>627</v>
      </c>
      <c r="B1673" s="162">
        <v>33</v>
      </c>
      <c r="C1673" s="162">
        <v>12</v>
      </c>
      <c r="D1673" s="162">
        <v>3</v>
      </c>
      <c r="E1673" s="162">
        <v>5450</v>
      </c>
      <c r="F1673" s="162">
        <v>8.1999999999999993</v>
      </c>
      <c r="G1673" s="162">
        <v>1</v>
      </c>
      <c r="H1673" s="162">
        <v>1</v>
      </c>
      <c r="I1673" s="163">
        <v>750</v>
      </c>
      <c r="J1673" s="169">
        <v>1</v>
      </c>
    </row>
    <row r="1674" spans="1:10" ht="20" x14ac:dyDescent="0.2">
      <c r="A1674" s="161">
        <v>628</v>
      </c>
      <c r="B1674" s="162">
        <v>27</v>
      </c>
      <c r="C1674" s="162">
        <v>12</v>
      </c>
      <c r="D1674" s="162">
        <v>4</v>
      </c>
      <c r="E1674" s="162">
        <v>5330</v>
      </c>
      <c r="F1674" s="162">
        <v>4.3</v>
      </c>
      <c r="G1674" s="162">
        <v>1</v>
      </c>
      <c r="H1674" s="162">
        <v>0</v>
      </c>
      <c r="I1674" s="163">
        <v>150</v>
      </c>
      <c r="J1674" s="169">
        <v>1</v>
      </c>
    </row>
    <row r="1675" spans="1:10" ht="20" x14ac:dyDescent="0.2">
      <c r="A1675" s="161">
        <v>629</v>
      </c>
      <c r="B1675" s="162">
        <v>34</v>
      </c>
      <c r="C1675" s="162">
        <v>16</v>
      </c>
      <c r="D1675" s="162">
        <v>1</v>
      </c>
      <c r="E1675" s="162">
        <v>4840</v>
      </c>
      <c r="F1675" s="162">
        <v>5.3</v>
      </c>
      <c r="G1675" s="162">
        <v>1</v>
      </c>
      <c r="H1675" s="162">
        <v>0</v>
      </c>
      <c r="I1675" s="163">
        <v>624</v>
      </c>
      <c r="J1675" s="169">
        <v>1</v>
      </c>
    </row>
    <row r="1676" spans="1:10" ht="20" x14ac:dyDescent="0.2">
      <c r="A1676" s="161">
        <v>642</v>
      </c>
      <c r="B1676" s="162">
        <v>41</v>
      </c>
      <c r="C1676" s="162">
        <v>25</v>
      </c>
      <c r="D1676" s="162">
        <v>4</v>
      </c>
      <c r="E1676" s="162">
        <v>10620</v>
      </c>
      <c r="F1676" s="162">
        <v>8.8000000000000007</v>
      </c>
      <c r="G1676" s="162">
        <v>1</v>
      </c>
      <c r="H1676" s="162">
        <v>1</v>
      </c>
      <c r="I1676" s="163">
        <v>2559</v>
      </c>
      <c r="J1676" s="169">
        <v>1</v>
      </c>
    </row>
    <row r="1677" spans="1:10" ht="20" x14ac:dyDescent="0.2">
      <c r="A1677" s="161">
        <v>645</v>
      </c>
      <c r="B1677" s="162">
        <v>39</v>
      </c>
      <c r="C1677" s="162">
        <v>17</v>
      </c>
      <c r="D1677" s="162">
        <v>2</v>
      </c>
      <c r="E1677" s="162">
        <v>9510</v>
      </c>
      <c r="F1677" s="162">
        <v>5.3</v>
      </c>
      <c r="G1677" s="162">
        <v>0</v>
      </c>
      <c r="H1677" s="162">
        <v>1</v>
      </c>
      <c r="I1677" s="163">
        <v>539</v>
      </c>
      <c r="J1677" s="169">
        <v>1</v>
      </c>
    </row>
    <row r="1678" spans="1:10" ht="20" x14ac:dyDescent="0.2">
      <c r="A1678" s="161">
        <v>647</v>
      </c>
      <c r="B1678" s="162">
        <v>28</v>
      </c>
      <c r="C1678" s="162">
        <v>17</v>
      </c>
      <c r="D1678" s="162">
        <v>1</v>
      </c>
      <c r="E1678" s="162">
        <v>4810</v>
      </c>
      <c r="F1678" s="162">
        <v>4.4000000000000004</v>
      </c>
      <c r="G1678" s="162">
        <v>1</v>
      </c>
      <c r="H1678" s="162">
        <v>1</v>
      </c>
      <c r="I1678" s="163">
        <v>1227</v>
      </c>
      <c r="J1678" s="169">
        <v>1</v>
      </c>
    </row>
    <row r="1679" spans="1:10" ht="20" x14ac:dyDescent="0.2">
      <c r="A1679" s="161">
        <v>651</v>
      </c>
      <c r="B1679" s="162">
        <v>28</v>
      </c>
      <c r="C1679" s="162">
        <v>13</v>
      </c>
      <c r="D1679" s="162">
        <v>1</v>
      </c>
      <c r="E1679" s="162">
        <v>4510</v>
      </c>
      <c r="F1679" s="162">
        <v>7.8</v>
      </c>
      <c r="G1679" s="162">
        <v>1</v>
      </c>
      <c r="H1679" s="162">
        <v>0</v>
      </c>
      <c r="I1679" s="163">
        <v>855</v>
      </c>
      <c r="J1679" s="169">
        <v>1</v>
      </c>
    </row>
    <row r="1680" spans="1:10" ht="20" x14ac:dyDescent="0.2">
      <c r="A1680" s="161">
        <v>656</v>
      </c>
      <c r="B1680" s="162">
        <v>54</v>
      </c>
      <c r="C1680" s="162">
        <v>46</v>
      </c>
      <c r="D1680" s="162">
        <v>1</v>
      </c>
      <c r="E1680" s="162">
        <v>27810.000000000004</v>
      </c>
      <c r="F1680" s="162">
        <v>5.6</v>
      </c>
      <c r="G1680" s="162">
        <v>1</v>
      </c>
      <c r="H1680" s="162">
        <v>0</v>
      </c>
      <c r="I1680" s="163">
        <v>4777</v>
      </c>
      <c r="J1680" s="169">
        <v>1</v>
      </c>
    </row>
    <row r="1681" spans="1:10" ht="20" x14ac:dyDescent="0.2">
      <c r="A1681" s="161">
        <v>657</v>
      </c>
      <c r="B1681" s="162">
        <v>28</v>
      </c>
      <c r="C1681" s="162">
        <v>16</v>
      </c>
      <c r="D1681" s="162">
        <v>1</v>
      </c>
      <c r="E1681" s="162">
        <v>4660</v>
      </c>
      <c r="F1681" s="162">
        <v>1.6</v>
      </c>
      <c r="G1681" s="162">
        <v>0</v>
      </c>
      <c r="H1681" s="162">
        <v>1</v>
      </c>
      <c r="I1681" s="163">
        <v>1094</v>
      </c>
      <c r="J1681" s="169">
        <v>1</v>
      </c>
    </row>
    <row r="1682" spans="1:10" ht="20" x14ac:dyDescent="0.2">
      <c r="A1682" s="161">
        <v>659</v>
      </c>
      <c r="B1682" s="162">
        <v>34</v>
      </c>
      <c r="C1682" s="162">
        <v>18</v>
      </c>
      <c r="D1682" s="162">
        <v>1</v>
      </c>
      <c r="E1682" s="162">
        <v>7680</v>
      </c>
      <c r="F1682" s="162">
        <v>3.8</v>
      </c>
      <c r="G1682" s="162">
        <v>1</v>
      </c>
      <c r="H1682" s="162">
        <v>0</v>
      </c>
      <c r="I1682" s="163">
        <v>1301</v>
      </c>
      <c r="J1682" s="169">
        <v>1</v>
      </c>
    </row>
    <row r="1683" spans="1:10" ht="20" x14ac:dyDescent="0.2">
      <c r="A1683" s="161">
        <v>663</v>
      </c>
      <c r="B1683" s="162">
        <v>42</v>
      </c>
      <c r="C1683" s="162">
        <v>20</v>
      </c>
      <c r="D1683" s="162">
        <v>2</v>
      </c>
      <c r="E1683" s="162">
        <v>5580</v>
      </c>
      <c r="F1683" s="162">
        <v>3.9</v>
      </c>
      <c r="G1683" s="162">
        <v>1</v>
      </c>
      <c r="H1683" s="162">
        <v>0</v>
      </c>
      <c r="I1683" s="163">
        <v>1161</v>
      </c>
      <c r="J1683" s="169">
        <v>1</v>
      </c>
    </row>
    <row r="1684" spans="1:10" ht="20" x14ac:dyDescent="0.2">
      <c r="A1684" s="161">
        <v>664</v>
      </c>
      <c r="B1684" s="162">
        <v>40</v>
      </c>
      <c r="C1684" s="162">
        <v>17</v>
      </c>
      <c r="D1684" s="162">
        <v>1</v>
      </c>
      <c r="E1684" s="162">
        <v>4870</v>
      </c>
      <c r="F1684" s="162">
        <v>5.0999999999999996</v>
      </c>
      <c r="G1684" s="162">
        <v>1</v>
      </c>
      <c r="H1684" s="162">
        <v>1</v>
      </c>
      <c r="I1684" s="163">
        <v>1741</v>
      </c>
      <c r="J1684" s="169">
        <v>1</v>
      </c>
    </row>
    <row r="1685" spans="1:10" ht="20" x14ac:dyDescent="0.2">
      <c r="A1685" s="161">
        <v>669</v>
      </c>
      <c r="B1685" s="162">
        <v>51</v>
      </c>
      <c r="C1685" s="162">
        <v>21</v>
      </c>
      <c r="D1685" s="162">
        <v>1</v>
      </c>
      <c r="E1685" s="162">
        <v>8400</v>
      </c>
      <c r="F1685" s="162">
        <v>7.2</v>
      </c>
      <c r="G1685" s="162">
        <v>0</v>
      </c>
      <c r="H1685" s="162">
        <v>1</v>
      </c>
      <c r="I1685" s="163">
        <v>771</v>
      </c>
      <c r="J1685" s="169">
        <v>1</v>
      </c>
    </row>
    <row r="1686" spans="1:10" ht="20" x14ac:dyDescent="0.2">
      <c r="A1686" s="161">
        <v>670</v>
      </c>
      <c r="B1686" s="162">
        <v>50</v>
      </c>
      <c r="C1686" s="162">
        <v>13</v>
      </c>
      <c r="D1686" s="162">
        <v>2</v>
      </c>
      <c r="E1686" s="162">
        <v>5170</v>
      </c>
      <c r="F1686" s="162">
        <v>8.1</v>
      </c>
      <c r="G1686" s="162">
        <v>1</v>
      </c>
      <c r="H1686" s="162">
        <v>1</v>
      </c>
      <c r="I1686" s="163">
        <v>1306</v>
      </c>
      <c r="J1686" s="169">
        <v>1</v>
      </c>
    </row>
    <row r="1687" spans="1:10" ht="20" x14ac:dyDescent="0.2">
      <c r="A1687" s="161">
        <v>673</v>
      </c>
      <c r="B1687" s="162">
        <v>36</v>
      </c>
      <c r="C1687" s="162">
        <v>26</v>
      </c>
      <c r="D1687" s="162">
        <v>2</v>
      </c>
      <c r="E1687" s="162">
        <v>7940.0000000000009</v>
      </c>
      <c r="F1687" s="162">
        <v>4.3</v>
      </c>
      <c r="G1687" s="162">
        <v>1</v>
      </c>
      <c r="H1687" s="162">
        <v>1</v>
      </c>
      <c r="I1687" s="163">
        <v>881</v>
      </c>
      <c r="J1687" s="169">
        <v>1</v>
      </c>
    </row>
    <row r="1688" spans="1:10" ht="20" x14ac:dyDescent="0.2">
      <c r="A1688" s="161">
        <v>680</v>
      </c>
      <c r="B1688" s="162">
        <v>28</v>
      </c>
      <c r="C1688" s="162">
        <v>18</v>
      </c>
      <c r="D1688" s="162">
        <v>2</v>
      </c>
      <c r="E1688" s="162">
        <v>5150</v>
      </c>
      <c r="F1688" s="162">
        <v>3.5</v>
      </c>
      <c r="G1688" s="162">
        <v>1</v>
      </c>
      <c r="H1688" s="162">
        <v>0</v>
      </c>
      <c r="I1688" s="163">
        <v>376</v>
      </c>
      <c r="J1688" s="169">
        <v>1</v>
      </c>
    </row>
    <row r="1689" spans="1:10" ht="20" x14ac:dyDescent="0.2">
      <c r="A1689" s="161">
        <v>682</v>
      </c>
      <c r="B1689" s="162">
        <v>44</v>
      </c>
      <c r="C1689" s="162">
        <v>18</v>
      </c>
      <c r="D1689" s="162">
        <v>1</v>
      </c>
      <c r="E1689" s="162">
        <v>6020</v>
      </c>
      <c r="F1689" s="162">
        <v>5.3</v>
      </c>
      <c r="G1689" s="162">
        <v>1</v>
      </c>
      <c r="H1689" s="162">
        <v>1</v>
      </c>
      <c r="I1689" s="163">
        <v>125</v>
      </c>
      <c r="J1689" s="169">
        <v>1</v>
      </c>
    </row>
    <row r="1690" spans="1:10" ht="20" x14ac:dyDescent="0.2">
      <c r="A1690" s="161">
        <v>684</v>
      </c>
      <c r="B1690" s="162">
        <v>28</v>
      </c>
      <c r="C1690" s="162">
        <v>14</v>
      </c>
      <c r="D1690" s="162">
        <v>4</v>
      </c>
      <c r="E1690" s="162">
        <v>5570</v>
      </c>
      <c r="F1690" s="162">
        <v>2.7</v>
      </c>
      <c r="G1690" s="162">
        <v>0</v>
      </c>
      <c r="H1690" s="162">
        <v>0</v>
      </c>
      <c r="I1690" s="163">
        <v>303</v>
      </c>
      <c r="J1690" s="169">
        <v>1</v>
      </c>
    </row>
    <row r="1691" spans="1:10" ht="20" x14ac:dyDescent="0.2">
      <c r="A1691" s="161">
        <v>691</v>
      </c>
      <c r="B1691" s="162">
        <v>36</v>
      </c>
      <c r="C1691" s="162">
        <v>17</v>
      </c>
      <c r="D1691" s="162">
        <v>2</v>
      </c>
      <c r="E1691" s="162">
        <v>6310</v>
      </c>
      <c r="F1691" s="162">
        <v>6.6</v>
      </c>
      <c r="G1691" s="162">
        <v>1</v>
      </c>
      <c r="H1691" s="162">
        <v>0</v>
      </c>
      <c r="I1691" s="163">
        <v>1332</v>
      </c>
      <c r="J1691" s="169">
        <v>1</v>
      </c>
    </row>
    <row r="1692" spans="1:10" ht="20" x14ac:dyDescent="0.2">
      <c r="A1692" s="161">
        <v>694</v>
      </c>
      <c r="B1692" s="162">
        <v>48</v>
      </c>
      <c r="C1692" s="162">
        <v>14</v>
      </c>
      <c r="D1692" s="162">
        <v>3</v>
      </c>
      <c r="E1692" s="162">
        <v>7730</v>
      </c>
      <c r="F1692" s="162">
        <v>8.1999999999999993</v>
      </c>
      <c r="G1692" s="162">
        <v>1</v>
      </c>
      <c r="H1692" s="162">
        <v>1</v>
      </c>
      <c r="I1692" s="163">
        <v>372</v>
      </c>
      <c r="J1692" s="169">
        <v>1</v>
      </c>
    </row>
    <row r="1693" spans="1:10" ht="20" x14ac:dyDescent="0.2">
      <c r="A1693" s="161">
        <v>696</v>
      </c>
      <c r="B1693" s="162">
        <v>29</v>
      </c>
      <c r="C1693" s="162">
        <v>12</v>
      </c>
      <c r="D1693" s="162">
        <v>1</v>
      </c>
      <c r="E1693" s="162">
        <v>4620</v>
      </c>
      <c r="F1693" s="162">
        <v>6.7</v>
      </c>
      <c r="G1693" s="162">
        <v>1</v>
      </c>
      <c r="H1693" s="162">
        <v>0</v>
      </c>
      <c r="I1693" s="163">
        <v>545</v>
      </c>
      <c r="J1693" s="169">
        <v>1</v>
      </c>
    </row>
    <row r="1694" spans="1:10" ht="20" x14ac:dyDescent="0.2">
      <c r="A1694" s="161">
        <v>704</v>
      </c>
      <c r="B1694" s="162">
        <v>43</v>
      </c>
      <c r="C1694" s="162">
        <v>14</v>
      </c>
      <c r="D1694" s="162">
        <v>1</v>
      </c>
      <c r="E1694" s="162">
        <v>5350</v>
      </c>
      <c r="F1694" s="162">
        <v>5.9</v>
      </c>
      <c r="G1694" s="162">
        <v>1</v>
      </c>
      <c r="H1694" s="162">
        <v>1</v>
      </c>
      <c r="I1694" s="163">
        <v>957</v>
      </c>
      <c r="J1694" s="169">
        <v>1</v>
      </c>
    </row>
    <row r="1695" spans="1:10" ht="20" x14ac:dyDescent="0.2">
      <c r="A1695" s="161">
        <v>705</v>
      </c>
      <c r="B1695" s="162">
        <v>33</v>
      </c>
      <c r="C1695" s="162">
        <v>13</v>
      </c>
      <c r="D1695" s="162">
        <v>3</v>
      </c>
      <c r="E1695" s="162">
        <v>7400</v>
      </c>
      <c r="F1695" s="162">
        <v>6.1</v>
      </c>
      <c r="G1695" s="162">
        <v>1</v>
      </c>
      <c r="H1695" s="162">
        <v>0</v>
      </c>
      <c r="I1695" s="163">
        <v>1135</v>
      </c>
      <c r="J1695" s="169">
        <v>1</v>
      </c>
    </row>
    <row r="1696" spans="1:10" ht="20" x14ac:dyDescent="0.2">
      <c r="A1696" s="161">
        <v>707</v>
      </c>
      <c r="B1696" s="162">
        <v>34</v>
      </c>
      <c r="C1696" s="162">
        <v>13</v>
      </c>
      <c r="D1696" s="162">
        <v>1</v>
      </c>
      <c r="E1696" s="162">
        <v>5210</v>
      </c>
      <c r="F1696" s="162">
        <v>4.2</v>
      </c>
      <c r="G1696" s="162">
        <v>0</v>
      </c>
      <c r="H1696" s="162">
        <v>0</v>
      </c>
      <c r="I1696" s="163">
        <v>770</v>
      </c>
      <c r="J1696" s="169">
        <v>1</v>
      </c>
    </row>
    <row r="1697" spans="1:10" ht="20" x14ac:dyDescent="0.2">
      <c r="A1697" s="161">
        <v>720</v>
      </c>
      <c r="B1697" s="162">
        <v>31</v>
      </c>
      <c r="C1697" s="162">
        <v>16</v>
      </c>
      <c r="D1697" s="162">
        <v>1</v>
      </c>
      <c r="E1697" s="162">
        <v>7530</v>
      </c>
      <c r="F1697" s="162">
        <v>8.8000000000000007</v>
      </c>
      <c r="G1697" s="162">
        <v>1</v>
      </c>
      <c r="H1697" s="162">
        <v>0</v>
      </c>
      <c r="I1697" s="163">
        <v>2034</v>
      </c>
      <c r="J1697" s="169">
        <v>1</v>
      </c>
    </row>
    <row r="1698" spans="1:10" ht="20" x14ac:dyDescent="0.2">
      <c r="A1698" s="161">
        <v>739</v>
      </c>
      <c r="B1698" s="162">
        <v>44</v>
      </c>
      <c r="C1698" s="162">
        <v>13</v>
      </c>
      <c r="D1698" s="162">
        <v>3</v>
      </c>
      <c r="E1698" s="162">
        <v>4740</v>
      </c>
      <c r="F1698" s="162">
        <v>5.7</v>
      </c>
      <c r="G1698" s="162">
        <v>0</v>
      </c>
      <c r="H1698" s="162">
        <v>1</v>
      </c>
      <c r="I1698" s="163">
        <v>679</v>
      </c>
      <c r="J1698" s="169">
        <v>1</v>
      </c>
    </row>
    <row r="1699" spans="1:10" ht="20" x14ac:dyDescent="0.2">
      <c r="A1699" s="161">
        <v>749</v>
      </c>
      <c r="B1699" s="162">
        <v>34</v>
      </c>
      <c r="C1699" s="162">
        <v>21</v>
      </c>
      <c r="D1699" s="162">
        <v>1</v>
      </c>
      <c r="E1699" s="162">
        <v>6000</v>
      </c>
      <c r="F1699" s="162">
        <v>6.5</v>
      </c>
      <c r="G1699" s="162">
        <v>1</v>
      </c>
      <c r="H1699" s="162">
        <v>0</v>
      </c>
      <c r="I1699" s="163">
        <v>1483</v>
      </c>
      <c r="J1699" s="169">
        <v>1</v>
      </c>
    </row>
    <row r="1700" spans="1:10" ht="20" x14ac:dyDescent="0.2">
      <c r="A1700" s="161">
        <v>752</v>
      </c>
      <c r="B1700" s="162">
        <v>29</v>
      </c>
      <c r="C1700" s="162">
        <v>17</v>
      </c>
      <c r="D1700" s="162">
        <v>2</v>
      </c>
      <c r="E1700" s="162">
        <v>7280</v>
      </c>
      <c r="F1700" s="162">
        <v>2.9</v>
      </c>
      <c r="G1700" s="162">
        <v>0</v>
      </c>
      <c r="H1700" s="162">
        <v>1</v>
      </c>
      <c r="I1700" s="163">
        <v>1576</v>
      </c>
      <c r="J1700" s="169">
        <v>1</v>
      </c>
    </row>
    <row r="1701" spans="1:10" ht="20" x14ac:dyDescent="0.2">
      <c r="A1701" s="161">
        <v>753</v>
      </c>
      <c r="B1701" s="162">
        <v>48</v>
      </c>
      <c r="C1701" s="162">
        <v>26</v>
      </c>
      <c r="D1701" s="162">
        <v>2</v>
      </c>
      <c r="E1701" s="162">
        <v>12350</v>
      </c>
      <c r="F1701" s="162">
        <v>2.9</v>
      </c>
      <c r="G1701" s="162">
        <v>1</v>
      </c>
      <c r="H1701" s="162">
        <v>1</v>
      </c>
      <c r="I1701" s="163">
        <v>1872</v>
      </c>
      <c r="J1701" s="169">
        <v>1</v>
      </c>
    </row>
    <row r="1702" spans="1:10" ht="20" x14ac:dyDescent="0.2">
      <c r="A1702" s="161">
        <v>755</v>
      </c>
      <c r="B1702" s="162">
        <v>43</v>
      </c>
      <c r="C1702" s="162">
        <v>27</v>
      </c>
      <c r="D1702" s="162">
        <v>4</v>
      </c>
      <c r="E1702" s="162">
        <v>17980</v>
      </c>
      <c r="F1702" s="162">
        <v>5.5</v>
      </c>
      <c r="G1702" s="162">
        <v>0</v>
      </c>
      <c r="H1702" s="162">
        <v>1</v>
      </c>
      <c r="I1702" s="163">
        <v>5002</v>
      </c>
      <c r="J1702" s="169">
        <v>1</v>
      </c>
    </row>
    <row r="1703" spans="1:10" ht="20" x14ac:dyDescent="0.2">
      <c r="A1703" s="161">
        <v>758</v>
      </c>
      <c r="B1703" s="162">
        <v>31</v>
      </c>
      <c r="C1703" s="162">
        <v>23</v>
      </c>
      <c r="D1703" s="162">
        <v>1</v>
      </c>
      <c r="E1703" s="162">
        <v>7910</v>
      </c>
      <c r="F1703" s="162">
        <v>4.4000000000000004</v>
      </c>
      <c r="G1703" s="162">
        <v>0</v>
      </c>
      <c r="H1703" s="162">
        <v>0</v>
      </c>
      <c r="I1703" s="163">
        <v>1063</v>
      </c>
      <c r="J1703" s="169">
        <v>1</v>
      </c>
    </row>
    <row r="1704" spans="1:10" ht="20" x14ac:dyDescent="0.2">
      <c r="A1704" s="161">
        <v>762</v>
      </c>
      <c r="B1704" s="162">
        <v>55</v>
      </c>
      <c r="C1704" s="162">
        <v>42</v>
      </c>
      <c r="D1704" s="162">
        <v>1</v>
      </c>
      <c r="E1704" s="162">
        <v>19400</v>
      </c>
      <c r="F1704" s="162">
        <v>5.5</v>
      </c>
      <c r="G1704" s="162">
        <v>1</v>
      </c>
      <c r="H1704" s="162">
        <v>1</v>
      </c>
      <c r="I1704" s="163">
        <v>5872</v>
      </c>
      <c r="J1704" s="169">
        <v>1</v>
      </c>
    </row>
    <row r="1705" spans="1:10" ht="20" x14ac:dyDescent="0.2">
      <c r="A1705" s="161">
        <v>766</v>
      </c>
      <c r="B1705" s="162">
        <v>33</v>
      </c>
      <c r="C1705" s="162">
        <v>13</v>
      </c>
      <c r="D1705" s="162">
        <v>2</v>
      </c>
      <c r="E1705" s="162">
        <v>4820</v>
      </c>
      <c r="F1705" s="162">
        <v>2.2999999999999998</v>
      </c>
      <c r="G1705" s="162">
        <v>1</v>
      </c>
      <c r="H1705" s="162">
        <v>0</v>
      </c>
      <c r="I1705" s="163">
        <v>595</v>
      </c>
      <c r="J1705" s="169">
        <v>1</v>
      </c>
    </row>
    <row r="1706" spans="1:10" ht="20" x14ac:dyDescent="0.2">
      <c r="A1706" s="161">
        <v>775</v>
      </c>
      <c r="B1706" s="162">
        <v>43</v>
      </c>
      <c r="C1706" s="162">
        <v>30</v>
      </c>
      <c r="D1706" s="162">
        <v>1</v>
      </c>
      <c r="E1706" s="162">
        <v>15480.000000000002</v>
      </c>
      <c r="F1706" s="162">
        <v>6.1</v>
      </c>
      <c r="G1706" s="162">
        <v>1</v>
      </c>
      <c r="H1706" s="162">
        <v>1</v>
      </c>
      <c r="I1706" s="163">
        <v>5294</v>
      </c>
      <c r="J1706" s="169">
        <v>1</v>
      </c>
    </row>
    <row r="1707" spans="1:10" ht="20" x14ac:dyDescent="0.2">
      <c r="A1707" s="161">
        <v>777</v>
      </c>
      <c r="B1707" s="162">
        <v>32</v>
      </c>
      <c r="C1707" s="162">
        <v>18</v>
      </c>
      <c r="D1707" s="162">
        <v>1</v>
      </c>
      <c r="E1707" s="162">
        <v>6500</v>
      </c>
      <c r="F1707" s="162">
        <v>6.9</v>
      </c>
      <c r="G1707" s="162">
        <v>1</v>
      </c>
      <c r="H1707" s="162">
        <v>1</v>
      </c>
      <c r="I1707" s="163">
        <v>1145</v>
      </c>
      <c r="J1707" s="169">
        <v>1</v>
      </c>
    </row>
    <row r="1708" spans="1:10" ht="20" x14ac:dyDescent="0.2">
      <c r="A1708" s="161">
        <v>778</v>
      </c>
      <c r="B1708" s="162">
        <v>50</v>
      </c>
      <c r="C1708" s="162">
        <v>28</v>
      </c>
      <c r="D1708" s="162">
        <v>4</v>
      </c>
      <c r="E1708" s="162">
        <v>20260.000000000004</v>
      </c>
      <c r="F1708" s="162">
        <v>3.6</v>
      </c>
      <c r="G1708" s="162">
        <v>0</v>
      </c>
      <c r="H1708" s="162">
        <v>1</v>
      </c>
      <c r="I1708" s="163">
        <v>2925</v>
      </c>
      <c r="J1708" s="169">
        <v>1</v>
      </c>
    </row>
    <row r="1709" spans="1:10" ht="20" x14ac:dyDescent="0.2">
      <c r="A1709" s="161">
        <v>779</v>
      </c>
      <c r="B1709" s="162">
        <v>34</v>
      </c>
      <c r="C1709" s="162">
        <v>21</v>
      </c>
      <c r="D1709" s="162">
        <v>2</v>
      </c>
      <c r="E1709" s="162">
        <v>9000</v>
      </c>
      <c r="F1709" s="162">
        <v>6.1</v>
      </c>
      <c r="G1709" s="162">
        <v>0</v>
      </c>
      <c r="H1709" s="162">
        <v>0</v>
      </c>
      <c r="I1709" s="163">
        <v>1229</v>
      </c>
      <c r="J1709" s="169">
        <v>1</v>
      </c>
    </row>
    <row r="1710" spans="1:10" ht="20" x14ac:dyDescent="0.2">
      <c r="A1710" s="161">
        <v>781</v>
      </c>
      <c r="B1710" s="162">
        <v>38</v>
      </c>
      <c r="C1710" s="162">
        <v>18</v>
      </c>
      <c r="D1710" s="162">
        <v>4</v>
      </c>
      <c r="E1710" s="162">
        <v>6130</v>
      </c>
      <c r="F1710" s="162">
        <v>4.4000000000000004</v>
      </c>
      <c r="G1710" s="162">
        <v>1</v>
      </c>
      <c r="H1710" s="162">
        <v>1</v>
      </c>
      <c r="I1710" s="163">
        <v>238</v>
      </c>
      <c r="J1710" s="169">
        <v>1</v>
      </c>
    </row>
    <row r="1711" spans="1:10" ht="20" x14ac:dyDescent="0.2">
      <c r="A1711" s="161">
        <v>782</v>
      </c>
      <c r="B1711" s="162">
        <v>38</v>
      </c>
      <c r="C1711" s="162">
        <v>25</v>
      </c>
      <c r="D1711" s="162">
        <v>2</v>
      </c>
      <c r="E1711" s="162">
        <v>12560</v>
      </c>
      <c r="F1711" s="162">
        <v>9.1</v>
      </c>
      <c r="G1711" s="162">
        <v>1</v>
      </c>
      <c r="H1711" s="162">
        <v>1</v>
      </c>
      <c r="I1711" s="163">
        <v>2959</v>
      </c>
      <c r="J1711" s="169">
        <v>1</v>
      </c>
    </row>
    <row r="1712" spans="1:10" ht="20" x14ac:dyDescent="0.2">
      <c r="A1712" s="161">
        <v>785</v>
      </c>
      <c r="B1712" s="162">
        <v>30</v>
      </c>
      <c r="C1712" s="162">
        <v>17</v>
      </c>
      <c r="D1712" s="162">
        <v>2</v>
      </c>
      <c r="E1712" s="162">
        <v>7390</v>
      </c>
      <c r="F1712" s="162">
        <v>4.2</v>
      </c>
      <c r="G1712" s="162">
        <v>1</v>
      </c>
      <c r="H1712" s="162">
        <v>0</v>
      </c>
      <c r="I1712" s="163">
        <v>855</v>
      </c>
      <c r="J1712" s="169">
        <v>1</v>
      </c>
    </row>
    <row r="1713" spans="1:10" ht="20" x14ac:dyDescent="0.2">
      <c r="A1713" s="161">
        <v>786</v>
      </c>
      <c r="B1713" s="162">
        <v>34</v>
      </c>
      <c r="C1713" s="162">
        <v>13</v>
      </c>
      <c r="D1713" s="162">
        <v>3</v>
      </c>
      <c r="E1713" s="162">
        <v>4630</v>
      </c>
      <c r="F1713" s="162">
        <v>3.2</v>
      </c>
      <c r="G1713" s="162">
        <v>0</v>
      </c>
      <c r="H1713" s="162">
        <v>1</v>
      </c>
      <c r="I1713" s="163">
        <v>512</v>
      </c>
      <c r="J1713" s="169">
        <v>1</v>
      </c>
    </row>
    <row r="1714" spans="1:10" ht="20" x14ac:dyDescent="0.2">
      <c r="A1714" s="161">
        <v>788</v>
      </c>
      <c r="B1714" s="162">
        <v>55</v>
      </c>
      <c r="C1714" s="162">
        <v>12</v>
      </c>
      <c r="D1714" s="162">
        <v>2</v>
      </c>
      <c r="E1714" s="162">
        <v>5230</v>
      </c>
      <c r="F1714" s="162">
        <v>6.6</v>
      </c>
      <c r="G1714" s="162">
        <v>1</v>
      </c>
      <c r="H1714" s="162">
        <v>0</v>
      </c>
      <c r="I1714" s="163">
        <v>1231</v>
      </c>
      <c r="J1714" s="169">
        <v>1</v>
      </c>
    </row>
    <row r="1715" spans="1:10" ht="20" x14ac:dyDescent="0.2">
      <c r="A1715" s="161">
        <v>792</v>
      </c>
      <c r="B1715" s="162">
        <v>42</v>
      </c>
      <c r="C1715" s="162">
        <v>12</v>
      </c>
      <c r="D1715" s="162">
        <v>1</v>
      </c>
      <c r="E1715" s="162">
        <v>5090</v>
      </c>
      <c r="F1715" s="162">
        <v>4.4000000000000004</v>
      </c>
      <c r="G1715" s="162">
        <v>0</v>
      </c>
      <c r="H1715" s="162">
        <v>1</v>
      </c>
      <c r="I1715" s="163">
        <v>286</v>
      </c>
      <c r="J1715" s="169">
        <v>1</v>
      </c>
    </row>
    <row r="1716" spans="1:10" ht="20" x14ac:dyDescent="0.2">
      <c r="A1716" s="161">
        <v>795</v>
      </c>
      <c r="B1716" s="162">
        <v>37</v>
      </c>
      <c r="C1716" s="162">
        <v>19</v>
      </c>
      <c r="D1716" s="162">
        <v>3</v>
      </c>
      <c r="E1716" s="162">
        <v>8360</v>
      </c>
      <c r="F1716" s="162">
        <v>3.4</v>
      </c>
      <c r="G1716" s="162">
        <v>0</v>
      </c>
      <c r="H1716" s="162">
        <v>1</v>
      </c>
      <c r="I1716" s="163">
        <v>1441</v>
      </c>
      <c r="J1716" s="169">
        <v>1</v>
      </c>
    </row>
    <row r="1717" spans="1:10" ht="20" x14ac:dyDescent="0.2">
      <c r="A1717" s="161">
        <v>796</v>
      </c>
      <c r="B1717" s="162">
        <v>39</v>
      </c>
      <c r="C1717" s="162">
        <v>16</v>
      </c>
      <c r="D1717" s="162">
        <v>3</v>
      </c>
      <c r="E1717" s="162">
        <v>10830</v>
      </c>
      <c r="F1717" s="162">
        <v>3.4</v>
      </c>
      <c r="G1717" s="162">
        <v>1</v>
      </c>
      <c r="H1717" s="162">
        <v>0</v>
      </c>
      <c r="I1717" s="163">
        <v>2813</v>
      </c>
      <c r="J1717" s="169">
        <v>1</v>
      </c>
    </row>
    <row r="1718" spans="1:10" ht="20" x14ac:dyDescent="0.2">
      <c r="A1718" s="161">
        <v>797</v>
      </c>
      <c r="B1718" s="162">
        <v>26</v>
      </c>
      <c r="C1718" s="162">
        <v>16</v>
      </c>
      <c r="D1718" s="162">
        <v>2</v>
      </c>
      <c r="E1718" s="162">
        <v>6660</v>
      </c>
      <c r="F1718" s="162">
        <v>3.3</v>
      </c>
      <c r="G1718" s="162">
        <v>0</v>
      </c>
      <c r="H1718" s="162">
        <v>0</v>
      </c>
      <c r="I1718" s="163">
        <v>327</v>
      </c>
      <c r="J1718" s="169">
        <v>1</v>
      </c>
    </row>
    <row r="1719" spans="1:10" ht="20" x14ac:dyDescent="0.2">
      <c r="A1719" s="161">
        <v>803</v>
      </c>
      <c r="B1719" s="162">
        <v>38</v>
      </c>
      <c r="C1719" s="162">
        <v>19</v>
      </c>
      <c r="D1719" s="162">
        <v>4</v>
      </c>
      <c r="E1719" s="162">
        <v>12570</v>
      </c>
      <c r="F1719" s="162">
        <v>3.6</v>
      </c>
      <c r="G1719" s="162">
        <v>1</v>
      </c>
      <c r="H1719" s="162">
        <v>0</v>
      </c>
      <c r="I1719" s="163">
        <v>2911</v>
      </c>
      <c r="J1719" s="169">
        <v>1</v>
      </c>
    </row>
    <row r="1720" spans="1:10" ht="20" x14ac:dyDescent="0.2">
      <c r="A1720" s="161">
        <v>804</v>
      </c>
      <c r="B1720" s="162">
        <v>29</v>
      </c>
      <c r="C1720" s="162">
        <v>17</v>
      </c>
      <c r="D1720" s="162">
        <v>1</v>
      </c>
      <c r="E1720" s="162">
        <v>5410</v>
      </c>
      <c r="F1720" s="162">
        <v>4.9000000000000004</v>
      </c>
      <c r="G1720" s="162">
        <v>1</v>
      </c>
      <c r="H1720" s="162">
        <v>1</v>
      </c>
      <c r="I1720" s="163">
        <v>762</v>
      </c>
      <c r="J1720" s="169">
        <v>1</v>
      </c>
    </row>
    <row r="1721" spans="1:10" ht="20" x14ac:dyDescent="0.2">
      <c r="A1721" s="161">
        <v>810</v>
      </c>
      <c r="B1721" s="162">
        <v>27</v>
      </c>
      <c r="C1721" s="162">
        <v>15</v>
      </c>
      <c r="D1721" s="162">
        <v>1</v>
      </c>
      <c r="E1721" s="162">
        <v>4980</v>
      </c>
      <c r="F1721" s="162">
        <v>6.4</v>
      </c>
      <c r="G1721" s="162">
        <v>1</v>
      </c>
      <c r="H1721" s="162">
        <v>1</v>
      </c>
      <c r="I1721" s="163">
        <v>401</v>
      </c>
      <c r="J1721" s="169">
        <v>1</v>
      </c>
    </row>
    <row r="1722" spans="1:10" ht="20" x14ac:dyDescent="0.2">
      <c r="A1722" s="161">
        <v>812</v>
      </c>
      <c r="B1722" s="162">
        <v>31</v>
      </c>
      <c r="C1722" s="162">
        <v>14</v>
      </c>
      <c r="D1722" s="162">
        <v>2</v>
      </c>
      <c r="E1722" s="162">
        <v>7130</v>
      </c>
      <c r="F1722" s="162">
        <v>5.3</v>
      </c>
      <c r="G1722" s="162">
        <v>1</v>
      </c>
      <c r="H1722" s="162">
        <v>0</v>
      </c>
      <c r="I1722" s="163">
        <v>1050</v>
      </c>
      <c r="J1722" s="169">
        <v>1</v>
      </c>
    </row>
    <row r="1723" spans="1:10" ht="20" x14ac:dyDescent="0.2">
      <c r="A1723" s="161">
        <v>824</v>
      </c>
      <c r="B1723" s="162">
        <v>43</v>
      </c>
      <c r="C1723" s="162">
        <v>14</v>
      </c>
      <c r="D1723" s="162">
        <v>1</v>
      </c>
      <c r="E1723" s="162">
        <v>5640</v>
      </c>
      <c r="F1723" s="162">
        <v>4.5999999999999996</v>
      </c>
      <c r="G1723" s="162">
        <v>0</v>
      </c>
      <c r="H1723" s="162">
        <v>1</v>
      </c>
      <c r="I1723" s="163">
        <v>761</v>
      </c>
      <c r="J1723" s="169">
        <v>1</v>
      </c>
    </row>
    <row r="1724" spans="1:10" ht="20" x14ac:dyDescent="0.2">
      <c r="A1724" s="161">
        <v>826</v>
      </c>
      <c r="B1724" s="162">
        <v>37</v>
      </c>
      <c r="C1724" s="162">
        <v>15</v>
      </c>
      <c r="D1724" s="162">
        <v>1</v>
      </c>
      <c r="E1724" s="162">
        <v>6320</v>
      </c>
      <c r="F1724" s="162">
        <v>5.7</v>
      </c>
      <c r="G1724" s="162">
        <v>0</v>
      </c>
      <c r="H1724" s="162">
        <v>0</v>
      </c>
      <c r="I1724" s="163">
        <v>702</v>
      </c>
      <c r="J1724" s="169">
        <v>1</v>
      </c>
    </row>
    <row r="1725" spans="1:10" ht="20" x14ac:dyDescent="0.2">
      <c r="A1725" s="161">
        <v>828</v>
      </c>
      <c r="B1725" s="162">
        <v>37</v>
      </c>
      <c r="C1725" s="162">
        <v>12</v>
      </c>
      <c r="D1725" s="162">
        <v>1</v>
      </c>
      <c r="E1725" s="162">
        <v>5280</v>
      </c>
      <c r="F1725" s="162">
        <v>4.0999999999999996</v>
      </c>
      <c r="G1725" s="162">
        <v>1</v>
      </c>
      <c r="H1725" s="162">
        <v>0</v>
      </c>
      <c r="I1725" s="163">
        <v>467</v>
      </c>
      <c r="J1725" s="169">
        <v>1</v>
      </c>
    </row>
    <row r="1726" spans="1:10" ht="20" x14ac:dyDescent="0.2">
      <c r="A1726" s="161">
        <v>829</v>
      </c>
      <c r="B1726" s="162">
        <v>26</v>
      </c>
      <c r="C1726" s="162">
        <v>16</v>
      </c>
      <c r="D1726" s="162">
        <v>2</v>
      </c>
      <c r="E1726" s="162">
        <v>5640</v>
      </c>
      <c r="F1726" s="162">
        <v>5.5</v>
      </c>
      <c r="G1726" s="162">
        <v>0</v>
      </c>
      <c r="H1726" s="162">
        <v>0</v>
      </c>
      <c r="I1726" s="163">
        <v>832</v>
      </c>
      <c r="J1726" s="169">
        <v>1</v>
      </c>
    </row>
    <row r="1727" spans="1:10" ht="20" x14ac:dyDescent="0.2">
      <c r="A1727" s="161">
        <v>831</v>
      </c>
      <c r="B1727" s="162">
        <v>35</v>
      </c>
      <c r="C1727" s="162">
        <v>16</v>
      </c>
      <c r="D1727" s="162">
        <v>3</v>
      </c>
      <c r="E1727" s="162">
        <v>6960</v>
      </c>
      <c r="F1727" s="162">
        <v>3.9</v>
      </c>
      <c r="G1727" s="162">
        <v>0</v>
      </c>
      <c r="H1727" s="162">
        <v>0</v>
      </c>
      <c r="I1727" s="163">
        <v>889</v>
      </c>
      <c r="J1727" s="169">
        <v>1</v>
      </c>
    </row>
    <row r="1728" spans="1:10" ht="20" x14ac:dyDescent="0.2">
      <c r="A1728" s="161">
        <v>833</v>
      </c>
      <c r="B1728" s="162">
        <v>51</v>
      </c>
      <c r="C1728" s="162">
        <v>13</v>
      </c>
      <c r="D1728" s="162">
        <v>2</v>
      </c>
      <c r="E1728" s="162">
        <v>4740</v>
      </c>
      <c r="F1728" s="162">
        <v>5.6</v>
      </c>
      <c r="G1728" s="162">
        <v>1</v>
      </c>
      <c r="H1728" s="162">
        <v>0</v>
      </c>
      <c r="I1728" s="163">
        <v>637</v>
      </c>
      <c r="J1728" s="169">
        <v>1</v>
      </c>
    </row>
    <row r="1729" spans="1:10" ht="20" x14ac:dyDescent="0.2">
      <c r="A1729" s="161">
        <v>836</v>
      </c>
      <c r="B1729" s="162">
        <v>26</v>
      </c>
      <c r="C1729" s="162">
        <v>17</v>
      </c>
      <c r="D1729" s="162">
        <v>1</v>
      </c>
      <c r="E1729" s="162">
        <v>5370</v>
      </c>
      <c r="F1729" s="162">
        <v>5.3</v>
      </c>
      <c r="G1729" s="162">
        <v>1</v>
      </c>
      <c r="H1729" s="162">
        <v>1</v>
      </c>
      <c r="I1729" s="163">
        <v>1114</v>
      </c>
      <c r="J1729" s="169">
        <v>1</v>
      </c>
    </row>
    <row r="1730" spans="1:10" ht="20" x14ac:dyDescent="0.2">
      <c r="A1730" s="161">
        <v>844</v>
      </c>
      <c r="B1730" s="162">
        <v>31</v>
      </c>
      <c r="C1730" s="162">
        <v>19</v>
      </c>
      <c r="D1730" s="162">
        <v>1</v>
      </c>
      <c r="E1730" s="162">
        <v>4870</v>
      </c>
      <c r="F1730" s="162">
        <v>5.4</v>
      </c>
      <c r="G1730" s="162">
        <v>0</v>
      </c>
      <c r="H1730" s="162">
        <v>1</v>
      </c>
      <c r="I1730" s="163">
        <v>506</v>
      </c>
      <c r="J1730" s="169">
        <v>1</v>
      </c>
    </row>
    <row r="1731" spans="1:10" ht="20" x14ac:dyDescent="0.2">
      <c r="A1731" s="161">
        <v>852</v>
      </c>
      <c r="B1731" s="162">
        <v>31</v>
      </c>
      <c r="C1731" s="162">
        <v>18</v>
      </c>
      <c r="D1731" s="162">
        <v>3</v>
      </c>
      <c r="E1731" s="162">
        <v>5320</v>
      </c>
      <c r="F1731" s="162">
        <v>5.7</v>
      </c>
      <c r="G1731" s="162">
        <v>1</v>
      </c>
      <c r="H1731" s="162">
        <v>0</v>
      </c>
      <c r="I1731" s="163">
        <v>528</v>
      </c>
      <c r="J1731" s="169">
        <v>1</v>
      </c>
    </row>
    <row r="1732" spans="1:10" ht="20" x14ac:dyDescent="0.2">
      <c r="A1732" s="161">
        <v>856</v>
      </c>
      <c r="B1732" s="162">
        <v>33</v>
      </c>
      <c r="C1732" s="162">
        <v>21</v>
      </c>
      <c r="D1732" s="162">
        <v>1</v>
      </c>
      <c r="E1732" s="162">
        <v>6530</v>
      </c>
      <c r="F1732" s="162">
        <v>3.8</v>
      </c>
      <c r="G1732" s="162">
        <v>1</v>
      </c>
      <c r="H1732" s="162">
        <v>0</v>
      </c>
      <c r="I1732" s="163">
        <v>697</v>
      </c>
      <c r="J1732" s="169">
        <v>1</v>
      </c>
    </row>
    <row r="1733" spans="1:10" ht="20" x14ac:dyDescent="0.2">
      <c r="A1733" s="161">
        <v>860</v>
      </c>
      <c r="B1733" s="162">
        <v>33</v>
      </c>
      <c r="C1733" s="162">
        <v>13</v>
      </c>
      <c r="D1733" s="162">
        <v>4</v>
      </c>
      <c r="E1733" s="162">
        <v>6190</v>
      </c>
      <c r="F1733" s="162">
        <v>5.7</v>
      </c>
      <c r="G1733" s="162">
        <v>1</v>
      </c>
      <c r="H1733" s="162">
        <v>0</v>
      </c>
      <c r="I1733" s="163">
        <v>995</v>
      </c>
      <c r="J1733" s="169">
        <v>1</v>
      </c>
    </row>
    <row r="1734" spans="1:10" ht="20" x14ac:dyDescent="0.2">
      <c r="A1734" s="161">
        <v>865</v>
      </c>
      <c r="B1734" s="162">
        <v>25</v>
      </c>
      <c r="C1734" s="162">
        <v>14</v>
      </c>
      <c r="D1734" s="162">
        <v>1</v>
      </c>
      <c r="E1734" s="162">
        <v>4740</v>
      </c>
      <c r="F1734" s="162">
        <v>1.9</v>
      </c>
      <c r="G1734" s="162">
        <v>1</v>
      </c>
      <c r="H1734" s="162">
        <v>0</v>
      </c>
      <c r="I1734" s="163">
        <v>1168</v>
      </c>
      <c r="J1734" s="169">
        <v>1</v>
      </c>
    </row>
    <row r="1735" spans="1:10" ht="20" x14ac:dyDescent="0.2">
      <c r="A1735" s="161">
        <v>871</v>
      </c>
      <c r="B1735" s="162">
        <v>40</v>
      </c>
      <c r="C1735" s="162">
        <v>12</v>
      </c>
      <c r="D1735" s="162">
        <v>2</v>
      </c>
      <c r="E1735" s="162">
        <v>6730</v>
      </c>
      <c r="F1735" s="162">
        <v>5.3</v>
      </c>
      <c r="G1735" s="162">
        <v>1</v>
      </c>
      <c r="H1735" s="162">
        <v>0</v>
      </c>
      <c r="I1735" s="163">
        <v>1424</v>
      </c>
      <c r="J1735" s="169">
        <v>1</v>
      </c>
    </row>
    <row r="1736" spans="1:10" ht="20" x14ac:dyDescent="0.2">
      <c r="A1736" s="161">
        <v>879</v>
      </c>
      <c r="B1736" s="162">
        <v>25</v>
      </c>
      <c r="C1736" s="162">
        <v>12</v>
      </c>
      <c r="D1736" s="162">
        <v>3</v>
      </c>
      <c r="E1736" s="162">
        <v>5640</v>
      </c>
      <c r="F1736" s="162">
        <v>7.9</v>
      </c>
      <c r="G1736" s="162">
        <v>1</v>
      </c>
      <c r="H1736" s="162">
        <v>0</v>
      </c>
      <c r="I1736" s="163">
        <v>605</v>
      </c>
      <c r="J1736" s="169">
        <v>1</v>
      </c>
    </row>
    <row r="1737" spans="1:10" ht="20" x14ac:dyDescent="0.2">
      <c r="A1737" s="161">
        <v>886</v>
      </c>
      <c r="B1737" s="162">
        <v>41</v>
      </c>
      <c r="C1737" s="162">
        <v>25</v>
      </c>
      <c r="D1737" s="162">
        <v>2</v>
      </c>
      <c r="E1737" s="162">
        <v>7530</v>
      </c>
      <c r="F1737" s="162">
        <v>1.8</v>
      </c>
      <c r="G1737" s="162">
        <v>1</v>
      </c>
      <c r="H1737" s="162">
        <v>0</v>
      </c>
      <c r="I1737" s="163">
        <v>560</v>
      </c>
      <c r="J1737" s="169">
        <v>1</v>
      </c>
    </row>
    <row r="1738" spans="1:10" ht="20" x14ac:dyDescent="0.2">
      <c r="A1738" s="161">
        <v>887</v>
      </c>
      <c r="B1738" s="162">
        <v>30</v>
      </c>
      <c r="C1738" s="162">
        <v>12</v>
      </c>
      <c r="D1738" s="162">
        <v>1</v>
      </c>
      <c r="E1738" s="162">
        <v>5720</v>
      </c>
      <c r="F1738" s="162">
        <v>7.4</v>
      </c>
      <c r="G1738" s="162">
        <v>1</v>
      </c>
      <c r="H1738" s="162">
        <v>1</v>
      </c>
      <c r="I1738" s="163">
        <v>416</v>
      </c>
      <c r="J1738" s="169">
        <v>1</v>
      </c>
    </row>
    <row r="1739" spans="1:10" ht="20" x14ac:dyDescent="0.2">
      <c r="A1739" s="161">
        <v>890</v>
      </c>
      <c r="B1739" s="162">
        <v>51</v>
      </c>
      <c r="C1739" s="162">
        <v>22</v>
      </c>
      <c r="D1739" s="162">
        <v>3</v>
      </c>
      <c r="E1739" s="162">
        <v>9330</v>
      </c>
      <c r="F1739" s="162">
        <v>4.4000000000000004</v>
      </c>
      <c r="G1739" s="162">
        <v>0</v>
      </c>
      <c r="H1739" s="162">
        <v>1</v>
      </c>
      <c r="I1739" s="163">
        <v>3554</v>
      </c>
      <c r="J1739" s="169">
        <v>1</v>
      </c>
    </row>
    <row r="1740" spans="1:10" ht="20" x14ac:dyDescent="0.2">
      <c r="A1740" s="161">
        <v>896</v>
      </c>
      <c r="B1740" s="162">
        <v>27</v>
      </c>
      <c r="C1740" s="162">
        <v>15</v>
      </c>
      <c r="D1740" s="162">
        <v>2</v>
      </c>
      <c r="E1740" s="162">
        <v>6180</v>
      </c>
      <c r="F1740" s="162">
        <v>11</v>
      </c>
      <c r="G1740" s="162">
        <v>0</v>
      </c>
      <c r="H1740" s="162">
        <v>0</v>
      </c>
      <c r="I1740" s="163">
        <v>944</v>
      </c>
      <c r="J1740" s="169">
        <v>1</v>
      </c>
    </row>
    <row r="1741" spans="1:10" ht="20" x14ac:dyDescent="0.2">
      <c r="A1741" s="161">
        <v>897</v>
      </c>
      <c r="B1741" s="162">
        <v>29</v>
      </c>
      <c r="C1741" s="162">
        <v>19</v>
      </c>
      <c r="D1741" s="162">
        <v>1</v>
      </c>
      <c r="E1741" s="162">
        <v>5910</v>
      </c>
      <c r="F1741" s="162">
        <v>5.4</v>
      </c>
      <c r="G1741" s="162">
        <v>1</v>
      </c>
      <c r="H1741" s="162">
        <v>1</v>
      </c>
      <c r="I1741" s="163">
        <v>295</v>
      </c>
      <c r="J1741" s="169">
        <v>1</v>
      </c>
    </row>
    <row r="1742" spans="1:10" ht="20" x14ac:dyDescent="0.2">
      <c r="A1742" s="161">
        <v>898</v>
      </c>
      <c r="B1742" s="162">
        <v>35</v>
      </c>
      <c r="C1742" s="162">
        <v>20</v>
      </c>
      <c r="D1742" s="162">
        <v>2</v>
      </c>
      <c r="E1742" s="162">
        <v>4990</v>
      </c>
      <c r="F1742" s="162">
        <v>3.3</v>
      </c>
      <c r="G1742" s="162">
        <v>1</v>
      </c>
      <c r="H1742" s="162">
        <v>1</v>
      </c>
      <c r="I1742" s="163">
        <v>971</v>
      </c>
      <c r="J1742" s="169">
        <v>1</v>
      </c>
    </row>
    <row r="1743" spans="1:10" ht="20" x14ac:dyDescent="0.2">
      <c r="A1743" s="161">
        <v>901</v>
      </c>
      <c r="B1743" s="162">
        <v>35</v>
      </c>
      <c r="C1743" s="162">
        <v>13</v>
      </c>
      <c r="D1743" s="162">
        <v>1</v>
      </c>
      <c r="E1743" s="162">
        <v>5090</v>
      </c>
      <c r="F1743" s="162">
        <v>4.0999999999999996</v>
      </c>
      <c r="G1743" s="162">
        <v>1</v>
      </c>
      <c r="H1743" s="162">
        <v>1</v>
      </c>
      <c r="I1743" s="163">
        <v>211</v>
      </c>
      <c r="J1743" s="169">
        <v>1</v>
      </c>
    </row>
    <row r="1744" spans="1:10" ht="20" x14ac:dyDescent="0.2">
      <c r="A1744" s="161">
        <v>913</v>
      </c>
      <c r="B1744" s="162">
        <v>34</v>
      </c>
      <c r="C1744" s="162">
        <v>12</v>
      </c>
      <c r="D1744" s="162">
        <v>1</v>
      </c>
      <c r="E1744" s="162">
        <v>5360</v>
      </c>
      <c r="F1744" s="162">
        <v>6.5</v>
      </c>
      <c r="G1744" s="162">
        <v>1</v>
      </c>
      <c r="H1744" s="162">
        <v>0</v>
      </c>
      <c r="I1744" s="163">
        <v>804</v>
      </c>
      <c r="J1744" s="169">
        <v>1</v>
      </c>
    </row>
    <row r="1745" spans="1:10" ht="20" x14ac:dyDescent="0.2">
      <c r="A1745" s="161">
        <v>918</v>
      </c>
      <c r="B1745" s="162">
        <v>51</v>
      </c>
      <c r="C1745" s="162">
        <v>12</v>
      </c>
      <c r="D1745" s="162">
        <v>2</v>
      </c>
      <c r="E1745" s="162">
        <v>5520</v>
      </c>
      <c r="F1745" s="162">
        <v>5.5</v>
      </c>
      <c r="G1745" s="162">
        <v>1</v>
      </c>
      <c r="H1745" s="162">
        <v>0</v>
      </c>
      <c r="I1745" s="163">
        <v>441</v>
      </c>
      <c r="J1745" s="169">
        <v>1</v>
      </c>
    </row>
    <row r="1746" spans="1:10" ht="20" x14ac:dyDescent="0.2">
      <c r="A1746" s="161">
        <v>919</v>
      </c>
      <c r="B1746" s="162">
        <v>32</v>
      </c>
      <c r="C1746" s="162">
        <v>19</v>
      </c>
      <c r="D1746" s="162">
        <v>1</v>
      </c>
      <c r="E1746" s="162">
        <v>5690</v>
      </c>
      <c r="F1746" s="162">
        <v>6.3</v>
      </c>
      <c r="G1746" s="162">
        <v>0</v>
      </c>
      <c r="H1746" s="162">
        <v>0</v>
      </c>
      <c r="I1746" s="163">
        <v>1032</v>
      </c>
      <c r="J1746" s="169">
        <v>1</v>
      </c>
    </row>
    <row r="1747" spans="1:10" ht="20" x14ac:dyDescent="0.2">
      <c r="A1747" s="161">
        <v>926</v>
      </c>
      <c r="B1747" s="162">
        <v>43</v>
      </c>
      <c r="C1747" s="162">
        <v>19</v>
      </c>
      <c r="D1747" s="162">
        <v>2</v>
      </c>
      <c r="E1747" s="162">
        <v>5460</v>
      </c>
      <c r="F1747" s="162">
        <v>5</v>
      </c>
      <c r="G1747" s="162">
        <v>1</v>
      </c>
      <c r="H1747" s="162">
        <v>1</v>
      </c>
      <c r="I1747" s="163">
        <v>915</v>
      </c>
      <c r="J1747" s="169">
        <v>1</v>
      </c>
    </row>
    <row r="1748" spans="1:10" ht="20" x14ac:dyDescent="0.2">
      <c r="A1748" s="161">
        <v>928</v>
      </c>
      <c r="B1748" s="162">
        <v>45</v>
      </c>
      <c r="C1748" s="162">
        <v>34</v>
      </c>
      <c r="D1748" s="162">
        <v>1</v>
      </c>
      <c r="E1748" s="162">
        <v>14090</v>
      </c>
      <c r="F1748" s="162">
        <v>6.3</v>
      </c>
      <c r="G1748" s="162">
        <v>1</v>
      </c>
      <c r="H1748" s="162">
        <v>0</v>
      </c>
      <c r="I1748" s="163">
        <v>1084</v>
      </c>
      <c r="J1748" s="169">
        <v>1</v>
      </c>
    </row>
    <row r="1749" spans="1:10" ht="20" x14ac:dyDescent="0.2">
      <c r="A1749" s="161">
        <v>930</v>
      </c>
      <c r="B1749" s="162">
        <v>37</v>
      </c>
      <c r="C1749" s="162">
        <v>12</v>
      </c>
      <c r="D1749" s="162">
        <v>2</v>
      </c>
      <c r="E1749" s="162">
        <v>5730</v>
      </c>
      <c r="F1749" s="162">
        <v>3.8</v>
      </c>
      <c r="G1749" s="162">
        <v>1</v>
      </c>
      <c r="H1749" s="162">
        <v>1</v>
      </c>
      <c r="I1749" s="163">
        <v>781</v>
      </c>
      <c r="J1749" s="169">
        <v>1</v>
      </c>
    </row>
    <row r="1750" spans="1:10" ht="20" x14ac:dyDescent="0.2">
      <c r="A1750" s="161">
        <v>935</v>
      </c>
      <c r="B1750" s="162">
        <v>44</v>
      </c>
      <c r="C1750" s="162">
        <v>16</v>
      </c>
      <c r="D1750" s="162">
        <v>3</v>
      </c>
      <c r="E1750" s="162">
        <v>11410</v>
      </c>
      <c r="F1750" s="162">
        <v>5.7</v>
      </c>
      <c r="G1750" s="162">
        <v>1</v>
      </c>
      <c r="H1750" s="162">
        <v>1</v>
      </c>
      <c r="I1750" s="163">
        <v>1897</v>
      </c>
      <c r="J1750" s="169">
        <v>1</v>
      </c>
    </row>
    <row r="1751" spans="1:10" ht="20" x14ac:dyDescent="0.2">
      <c r="A1751" s="161">
        <v>940</v>
      </c>
      <c r="B1751" s="162">
        <v>41</v>
      </c>
      <c r="C1751" s="162">
        <v>29</v>
      </c>
      <c r="D1751" s="162">
        <v>1</v>
      </c>
      <c r="E1751" s="162">
        <v>9840</v>
      </c>
      <c r="F1751" s="162">
        <v>5.2</v>
      </c>
      <c r="G1751" s="162">
        <v>0</v>
      </c>
      <c r="H1751" s="162">
        <v>1</v>
      </c>
      <c r="I1751" s="163">
        <v>3023</v>
      </c>
      <c r="J1751" s="169">
        <v>1</v>
      </c>
    </row>
    <row r="1752" spans="1:10" ht="20" x14ac:dyDescent="0.2">
      <c r="A1752" s="161">
        <v>944</v>
      </c>
      <c r="B1752" s="162">
        <v>47</v>
      </c>
      <c r="C1752" s="162">
        <v>13</v>
      </c>
      <c r="D1752" s="162">
        <v>3</v>
      </c>
      <c r="E1752" s="162">
        <v>6960</v>
      </c>
      <c r="F1752" s="162">
        <v>6.1</v>
      </c>
      <c r="G1752" s="162">
        <v>0</v>
      </c>
      <c r="H1752" s="162">
        <v>1</v>
      </c>
      <c r="I1752" s="163">
        <v>683</v>
      </c>
      <c r="J1752" s="169">
        <v>1</v>
      </c>
    </row>
    <row r="1753" spans="1:10" ht="20" x14ac:dyDescent="0.2">
      <c r="A1753" s="161">
        <v>946</v>
      </c>
      <c r="B1753" s="162">
        <v>47</v>
      </c>
      <c r="C1753" s="162">
        <v>29</v>
      </c>
      <c r="D1753" s="162">
        <v>2</v>
      </c>
      <c r="E1753" s="162">
        <v>8580</v>
      </c>
      <c r="F1753" s="162">
        <v>5.6</v>
      </c>
      <c r="G1753" s="162">
        <v>0</v>
      </c>
      <c r="H1753" s="162">
        <v>0</v>
      </c>
      <c r="I1753" s="163">
        <v>1077</v>
      </c>
      <c r="J1753" s="169">
        <v>1</v>
      </c>
    </row>
    <row r="1754" spans="1:10" ht="20" x14ac:dyDescent="0.2">
      <c r="A1754" s="161">
        <v>949</v>
      </c>
      <c r="B1754" s="162">
        <v>38</v>
      </c>
      <c r="C1754" s="162">
        <v>13</v>
      </c>
      <c r="D1754" s="162">
        <v>1</v>
      </c>
      <c r="E1754" s="162">
        <v>5040</v>
      </c>
      <c r="F1754" s="162">
        <v>5.8</v>
      </c>
      <c r="G1754" s="162">
        <v>1</v>
      </c>
      <c r="H1754" s="162">
        <v>0</v>
      </c>
      <c r="I1754" s="163">
        <v>483</v>
      </c>
      <c r="J1754" s="169">
        <v>1</v>
      </c>
    </row>
    <row r="1755" spans="1:10" ht="20" x14ac:dyDescent="0.2">
      <c r="A1755" s="161">
        <v>952</v>
      </c>
      <c r="B1755" s="162">
        <v>35</v>
      </c>
      <c r="C1755" s="162">
        <v>14</v>
      </c>
      <c r="D1755" s="162">
        <v>1</v>
      </c>
      <c r="E1755" s="162">
        <v>5970</v>
      </c>
      <c r="F1755" s="162">
        <v>3</v>
      </c>
      <c r="G1755" s="162">
        <v>1</v>
      </c>
      <c r="H1755" s="162">
        <v>1</v>
      </c>
      <c r="I1755" s="163">
        <v>1327</v>
      </c>
      <c r="J1755" s="169">
        <v>1</v>
      </c>
    </row>
    <row r="1756" spans="1:10" ht="20" x14ac:dyDescent="0.2">
      <c r="A1756" s="161">
        <v>956</v>
      </c>
      <c r="B1756" s="162">
        <v>52</v>
      </c>
      <c r="C1756" s="162">
        <v>17</v>
      </c>
      <c r="D1756" s="162">
        <v>1</v>
      </c>
      <c r="E1756" s="162">
        <v>6090</v>
      </c>
      <c r="F1756" s="162">
        <v>7.6</v>
      </c>
      <c r="G1756" s="162">
        <v>0</v>
      </c>
      <c r="H1756" s="162">
        <v>0</v>
      </c>
      <c r="I1756" s="163">
        <v>401</v>
      </c>
      <c r="J1756" s="169">
        <v>1</v>
      </c>
    </row>
    <row r="1757" spans="1:10" ht="20" x14ac:dyDescent="0.2">
      <c r="A1757" s="161">
        <v>968</v>
      </c>
      <c r="B1757" s="162">
        <v>29</v>
      </c>
      <c r="C1757" s="162">
        <v>18</v>
      </c>
      <c r="D1757" s="162">
        <v>1</v>
      </c>
      <c r="E1757" s="162">
        <v>5260</v>
      </c>
      <c r="F1757" s="162">
        <v>7.4</v>
      </c>
      <c r="G1757" s="162">
        <v>0</v>
      </c>
      <c r="H1757" s="162">
        <v>1</v>
      </c>
      <c r="I1757" s="163">
        <v>1457</v>
      </c>
      <c r="J1757" s="169">
        <v>1</v>
      </c>
    </row>
    <row r="1758" spans="1:10" ht="20" x14ac:dyDescent="0.2">
      <c r="A1758" s="161">
        <v>975</v>
      </c>
      <c r="B1758" s="162">
        <v>42</v>
      </c>
      <c r="C1758" s="162">
        <v>28</v>
      </c>
      <c r="D1758" s="162">
        <v>3</v>
      </c>
      <c r="E1758" s="162">
        <v>7200</v>
      </c>
      <c r="F1758" s="162">
        <v>6.1</v>
      </c>
      <c r="G1758" s="162">
        <v>1</v>
      </c>
      <c r="H1758" s="162">
        <v>1</v>
      </c>
      <c r="I1758" s="163">
        <v>1161</v>
      </c>
      <c r="J1758" s="169">
        <v>1</v>
      </c>
    </row>
    <row r="1759" spans="1:10" ht="20" x14ac:dyDescent="0.2">
      <c r="A1759" s="161">
        <v>994</v>
      </c>
      <c r="B1759" s="162">
        <v>40</v>
      </c>
      <c r="C1759" s="162">
        <v>16</v>
      </c>
      <c r="D1759" s="162">
        <v>3</v>
      </c>
      <c r="E1759" s="162">
        <v>9980</v>
      </c>
      <c r="F1759" s="162">
        <v>3.3</v>
      </c>
      <c r="G1759" s="162">
        <v>1</v>
      </c>
      <c r="H1759" s="162">
        <v>0</v>
      </c>
      <c r="I1759" s="163">
        <v>1841</v>
      </c>
      <c r="J1759" s="169">
        <v>1</v>
      </c>
    </row>
    <row r="1760" spans="1:10" ht="20" x14ac:dyDescent="0.2">
      <c r="A1760" s="161">
        <v>999</v>
      </c>
      <c r="B1760" s="162">
        <v>35</v>
      </c>
      <c r="C1760" s="162">
        <v>16</v>
      </c>
      <c r="D1760" s="162">
        <v>1</v>
      </c>
      <c r="E1760" s="162">
        <v>4970</v>
      </c>
      <c r="F1760" s="162">
        <v>3.7</v>
      </c>
      <c r="G1760" s="162">
        <v>0</v>
      </c>
      <c r="H1760" s="162">
        <v>1</v>
      </c>
      <c r="I1760" s="163">
        <v>1184</v>
      </c>
      <c r="J1760" s="169">
        <v>1</v>
      </c>
    </row>
    <row r="1761" spans="1:10" ht="20" x14ac:dyDescent="0.2">
      <c r="A1761" s="161">
        <v>1004</v>
      </c>
      <c r="B1761" s="162">
        <v>38</v>
      </c>
      <c r="C1761" s="162">
        <v>14</v>
      </c>
      <c r="D1761" s="162">
        <v>1</v>
      </c>
      <c r="E1761" s="162">
        <v>4900</v>
      </c>
      <c r="F1761" s="162">
        <v>3.3</v>
      </c>
      <c r="G1761" s="162">
        <v>0</v>
      </c>
      <c r="H1761" s="162">
        <v>0</v>
      </c>
      <c r="I1761" s="163">
        <v>1044</v>
      </c>
      <c r="J1761" s="169">
        <v>1</v>
      </c>
    </row>
    <row r="1762" spans="1:10" ht="20" x14ac:dyDescent="0.2">
      <c r="A1762" s="161">
        <v>1005</v>
      </c>
      <c r="B1762" s="162">
        <v>37</v>
      </c>
      <c r="C1762" s="162">
        <v>16</v>
      </c>
      <c r="D1762" s="162">
        <v>2</v>
      </c>
      <c r="E1762" s="162">
        <v>5390</v>
      </c>
      <c r="F1762" s="162">
        <v>5.0999999999999996</v>
      </c>
      <c r="G1762" s="162">
        <v>1</v>
      </c>
      <c r="H1762" s="162">
        <v>0</v>
      </c>
      <c r="I1762" s="163">
        <v>473</v>
      </c>
      <c r="J1762" s="169">
        <v>1</v>
      </c>
    </row>
    <row r="1763" spans="1:10" ht="20" x14ac:dyDescent="0.2">
      <c r="A1763" s="161">
        <v>1011</v>
      </c>
      <c r="B1763" s="162">
        <v>27</v>
      </c>
      <c r="C1763" s="162">
        <v>18</v>
      </c>
      <c r="D1763" s="162">
        <v>2</v>
      </c>
      <c r="E1763" s="162">
        <v>4820</v>
      </c>
      <c r="F1763" s="162">
        <v>4.7</v>
      </c>
      <c r="G1763" s="162">
        <v>1</v>
      </c>
      <c r="H1763" s="162">
        <v>0</v>
      </c>
      <c r="I1763" s="163">
        <v>871</v>
      </c>
      <c r="J1763" s="169">
        <v>1</v>
      </c>
    </row>
    <row r="1764" spans="1:10" ht="20" x14ac:dyDescent="0.2">
      <c r="A1764" s="161">
        <v>1015</v>
      </c>
      <c r="B1764" s="162">
        <v>46</v>
      </c>
      <c r="C1764" s="162">
        <v>14</v>
      </c>
      <c r="D1764" s="162">
        <v>1</v>
      </c>
      <c r="E1764" s="162">
        <v>5600</v>
      </c>
      <c r="F1764" s="162">
        <v>5.4</v>
      </c>
      <c r="G1764" s="162">
        <v>0</v>
      </c>
      <c r="H1764" s="162">
        <v>1</v>
      </c>
      <c r="I1764" s="163">
        <v>1115</v>
      </c>
      <c r="J1764" s="169">
        <v>1</v>
      </c>
    </row>
    <row r="1765" spans="1:10" ht="20" x14ac:dyDescent="0.2">
      <c r="A1765" s="161">
        <v>1017</v>
      </c>
      <c r="B1765" s="162">
        <v>39</v>
      </c>
      <c r="C1765" s="162">
        <v>23</v>
      </c>
      <c r="D1765" s="162">
        <v>4</v>
      </c>
      <c r="E1765" s="162">
        <v>9490</v>
      </c>
      <c r="F1765" s="162">
        <v>3</v>
      </c>
      <c r="G1765" s="162">
        <v>0</v>
      </c>
      <c r="H1765" s="162">
        <v>0</v>
      </c>
      <c r="I1765" s="163">
        <v>1594</v>
      </c>
      <c r="J1765" s="169">
        <v>1</v>
      </c>
    </row>
    <row r="1766" spans="1:10" ht="20" x14ac:dyDescent="0.2">
      <c r="A1766" s="161">
        <v>1019</v>
      </c>
      <c r="B1766" s="162">
        <v>31</v>
      </c>
      <c r="C1766" s="162">
        <v>22</v>
      </c>
      <c r="D1766" s="162">
        <v>1</v>
      </c>
      <c r="E1766" s="162">
        <v>6030</v>
      </c>
      <c r="F1766" s="162">
        <v>5.0999999999999996</v>
      </c>
      <c r="G1766" s="162">
        <v>1</v>
      </c>
      <c r="H1766" s="162">
        <v>1</v>
      </c>
      <c r="I1766" s="163">
        <v>757</v>
      </c>
      <c r="J1766" s="169">
        <v>1</v>
      </c>
    </row>
    <row r="1767" spans="1:10" ht="20" x14ac:dyDescent="0.2">
      <c r="A1767" s="161">
        <v>1022</v>
      </c>
      <c r="B1767" s="162">
        <v>47</v>
      </c>
      <c r="C1767" s="162">
        <v>35</v>
      </c>
      <c r="D1767" s="162">
        <v>2</v>
      </c>
      <c r="E1767" s="162">
        <v>14260</v>
      </c>
      <c r="F1767" s="162">
        <v>3.3</v>
      </c>
      <c r="G1767" s="162">
        <v>1</v>
      </c>
      <c r="H1767" s="162">
        <v>0</v>
      </c>
      <c r="I1767" s="163">
        <v>1980</v>
      </c>
      <c r="J1767" s="169">
        <v>1</v>
      </c>
    </row>
    <row r="1768" spans="1:10" ht="20" x14ac:dyDescent="0.2">
      <c r="A1768" s="161">
        <v>1026</v>
      </c>
      <c r="B1768" s="162">
        <v>30</v>
      </c>
      <c r="C1768" s="162">
        <v>17</v>
      </c>
      <c r="D1768" s="162">
        <v>3</v>
      </c>
      <c r="E1768" s="162">
        <v>7620</v>
      </c>
      <c r="F1768" s="162">
        <v>6.5</v>
      </c>
      <c r="G1768" s="162">
        <v>1</v>
      </c>
      <c r="H1768" s="162">
        <v>1</v>
      </c>
      <c r="I1768" s="163">
        <v>536</v>
      </c>
      <c r="J1768" s="169">
        <v>1</v>
      </c>
    </row>
    <row r="1769" spans="1:10" ht="20" x14ac:dyDescent="0.2">
      <c r="A1769" s="161">
        <v>1027</v>
      </c>
      <c r="B1769" s="162">
        <v>36</v>
      </c>
      <c r="C1769" s="162">
        <v>20</v>
      </c>
      <c r="D1769" s="162">
        <v>2</v>
      </c>
      <c r="E1769" s="162">
        <v>6430</v>
      </c>
      <c r="F1769" s="162">
        <v>5.5</v>
      </c>
      <c r="G1769" s="162">
        <v>1</v>
      </c>
      <c r="H1769" s="162">
        <v>1</v>
      </c>
      <c r="I1769" s="163">
        <v>365</v>
      </c>
      <c r="J1769" s="169">
        <v>1</v>
      </c>
    </row>
    <row r="1770" spans="1:10" ht="20" x14ac:dyDescent="0.2">
      <c r="A1770" s="161">
        <v>1036</v>
      </c>
      <c r="B1770" s="162">
        <v>43</v>
      </c>
      <c r="C1770" s="162">
        <v>15</v>
      </c>
      <c r="D1770" s="162">
        <v>3</v>
      </c>
      <c r="E1770" s="162">
        <v>7760</v>
      </c>
      <c r="F1770" s="162">
        <v>6.1</v>
      </c>
      <c r="G1770" s="162">
        <v>1</v>
      </c>
      <c r="H1770" s="162">
        <v>1</v>
      </c>
      <c r="I1770" s="163">
        <v>1775</v>
      </c>
      <c r="J1770" s="169">
        <v>1</v>
      </c>
    </row>
    <row r="1771" spans="1:10" ht="20" x14ac:dyDescent="0.2">
      <c r="A1771" s="161">
        <v>1037</v>
      </c>
      <c r="B1771" s="162">
        <v>23</v>
      </c>
      <c r="C1771" s="162">
        <v>13</v>
      </c>
      <c r="D1771" s="162">
        <v>1</v>
      </c>
      <c r="E1771" s="162">
        <v>5230</v>
      </c>
      <c r="F1771" s="162">
        <v>4.2</v>
      </c>
      <c r="G1771" s="162">
        <v>1</v>
      </c>
      <c r="H1771" s="162">
        <v>1</v>
      </c>
      <c r="I1771" s="163">
        <v>769</v>
      </c>
      <c r="J1771" s="169">
        <v>1</v>
      </c>
    </row>
    <row r="1772" spans="1:10" ht="20" x14ac:dyDescent="0.2">
      <c r="A1772" s="161">
        <v>1041</v>
      </c>
      <c r="B1772" s="162">
        <v>50</v>
      </c>
      <c r="C1772" s="162">
        <v>14</v>
      </c>
      <c r="D1772" s="162">
        <v>1</v>
      </c>
      <c r="E1772" s="162">
        <v>5530</v>
      </c>
      <c r="F1772" s="162">
        <v>5.9</v>
      </c>
      <c r="G1772" s="162">
        <v>0</v>
      </c>
      <c r="H1772" s="162">
        <v>0</v>
      </c>
      <c r="I1772" s="163">
        <v>106</v>
      </c>
      <c r="J1772" s="169">
        <v>1</v>
      </c>
    </row>
    <row r="1773" spans="1:10" ht="20" x14ac:dyDescent="0.2">
      <c r="A1773" s="161">
        <v>1045</v>
      </c>
      <c r="B1773" s="162">
        <v>25</v>
      </c>
      <c r="C1773" s="162">
        <v>12</v>
      </c>
      <c r="D1773" s="162">
        <v>2</v>
      </c>
      <c r="E1773" s="162">
        <v>5750</v>
      </c>
      <c r="F1773" s="162">
        <v>7.1</v>
      </c>
      <c r="G1773" s="162">
        <v>1</v>
      </c>
      <c r="H1773" s="162">
        <v>0</v>
      </c>
      <c r="I1773" s="163">
        <v>918</v>
      </c>
      <c r="J1773" s="169">
        <v>1</v>
      </c>
    </row>
    <row r="1774" spans="1:10" ht="20" x14ac:dyDescent="0.2">
      <c r="A1774" s="161">
        <v>1050</v>
      </c>
      <c r="B1774" s="162">
        <v>36</v>
      </c>
      <c r="C1774" s="162">
        <v>13</v>
      </c>
      <c r="D1774" s="162">
        <v>2</v>
      </c>
      <c r="E1774" s="162">
        <v>5970</v>
      </c>
      <c r="F1774" s="162">
        <v>2.5</v>
      </c>
      <c r="G1774" s="162">
        <v>0</v>
      </c>
      <c r="H1774" s="162">
        <v>0</v>
      </c>
      <c r="I1774" s="163">
        <v>2278</v>
      </c>
      <c r="J1774" s="169">
        <v>1</v>
      </c>
    </row>
    <row r="1775" spans="1:10" ht="20" x14ac:dyDescent="0.2">
      <c r="A1775" s="161">
        <v>1052</v>
      </c>
      <c r="B1775" s="162">
        <v>41</v>
      </c>
      <c r="C1775" s="162">
        <v>13</v>
      </c>
      <c r="D1775" s="162">
        <v>2</v>
      </c>
      <c r="E1775" s="162">
        <v>5420</v>
      </c>
      <c r="F1775" s="162">
        <v>9.5</v>
      </c>
      <c r="G1775" s="162">
        <v>1</v>
      </c>
      <c r="H1775" s="162">
        <v>0</v>
      </c>
      <c r="I1775" s="163">
        <v>726</v>
      </c>
      <c r="J1775" s="169">
        <v>1</v>
      </c>
    </row>
    <row r="1776" spans="1:10" ht="20" x14ac:dyDescent="0.2">
      <c r="A1776" s="161">
        <v>1062</v>
      </c>
      <c r="B1776" s="162">
        <v>30</v>
      </c>
      <c r="C1776" s="162">
        <v>20</v>
      </c>
      <c r="D1776" s="162">
        <v>1</v>
      </c>
      <c r="E1776" s="162">
        <v>6080</v>
      </c>
      <c r="F1776" s="162">
        <v>3.2</v>
      </c>
      <c r="G1776" s="162">
        <v>1</v>
      </c>
      <c r="H1776" s="162">
        <v>1</v>
      </c>
      <c r="I1776" s="163">
        <v>37</v>
      </c>
      <c r="J1776" s="169">
        <v>1</v>
      </c>
    </row>
    <row r="1777" spans="1:10" ht="20" x14ac:dyDescent="0.2">
      <c r="A1777" s="161">
        <v>1063</v>
      </c>
      <c r="B1777" s="162">
        <v>35</v>
      </c>
      <c r="C1777" s="162">
        <v>17</v>
      </c>
      <c r="D1777" s="162">
        <v>1</v>
      </c>
      <c r="E1777" s="162">
        <v>8600</v>
      </c>
      <c r="F1777" s="162">
        <v>4.0999999999999996</v>
      </c>
      <c r="G1777" s="162">
        <v>0</v>
      </c>
      <c r="H1777" s="162">
        <v>0</v>
      </c>
      <c r="I1777" s="163">
        <v>1562</v>
      </c>
      <c r="J1777" s="169">
        <v>1</v>
      </c>
    </row>
    <row r="1778" spans="1:10" ht="20" x14ac:dyDescent="0.2">
      <c r="A1778" s="161">
        <v>1066</v>
      </c>
      <c r="B1778" s="162">
        <v>26</v>
      </c>
      <c r="C1778" s="162">
        <v>12</v>
      </c>
      <c r="D1778" s="162">
        <v>2</v>
      </c>
      <c r="E1778" s="162">
        <v>5440</v>
      </c>
      <c r="F1778" s="162">
        <v>5.5</v>
      </c>
      <c r="G1778" s="162">
        <v>0</v>
      </c>
      <c r="H1778" s="162">
        <v>1</v>
      </c>
      <c r="I1778" s="163">
        <v>1692</v>
      </c>
      <c r="J1778" s="169">
        <v>1</v>
      </c>
    </row>
    <row r="1779" spans="1:10" ht="20" x14ac:dyDescent="0.2">
      <c r="A1779" s="161">
        <v>1069</v>
      </c>
      <c r="B1779" s="162">
        <v>37</v>
      </c>
      <c r="C1779" s="162">
        <v>26</v>
      </c>
      <c r="D1779" s="162">
        <v>2</v>
      </c>
      <c r="E1779" s="162">
        <v>8610</v>
      </c>
      <c r="F1779" s="162">
        <v>4.3</v>
      </c>
      <c r="G1779" s="162">
        <v>1</v>
      </c>
      <c r="H1779" s="162">
        <v>0</v>
      </c>
      <c r="I1779" s="163">
        <v>1497</v>
      </c>
      <c r="J1779" s="169">
        <v>1</v>
      </c>
    </row>
    <row r="1780" spans="1:10" ht="20" x14ac:dyDescent="0.2">
      <c r="A1780" s="161">
        <v>1071</v>
      </c>
      <c r="B1780" s="162">
        <v>27</v>
      </c>
      <c r="C1780" s="162">
        <v>15</v>
      </c>
      <c r="D1780" s="162">
        <v>1</v>
      </c>
      <c r="E1780" s="162">
        <v>5510</v>
      </c>
      <c r="F1780" s="162">
        <v>6.2</v>
      </c>
      <c r="G1780" s="162">
        <v>1</v>
      </c>
      <c r="H1780" s="162">
        <v>0</v>
      </c>
      <c r="I1780" s="163">
        <v>117</v>
      </c>
      <c r="J1780" s="169">
        <v>1</v>
      </c>
    </row>
    <row r="1781" spans="1:10" ht="20" x14ac:dyDescent="0.2">
      <c r="A1781" s="161">
        <v>1074</v>
      </c>
      <c r="B1781" s="162">
        <v>43</v>
      </c>
      <c r="C1781" s="162">
        <v>17</v>
      </c>
      <c r="D1781" s="162">
        <v>3</v>
      </c>
      <c r="E1781" s="162">
        <v>9360</v>
      </c>
      <c r="F1781" s="162">
        <v>3.9</v>
      </c>
      <c r="G1781" s="162">
        <v>1</v>
      </c>
      <c r="H1781" s="162">
        <v>0</v>
      </c>
      <c r="I1781" s="163">
        <v>1883</v>
      </c>
      <c r="J1781" s="169">
        <v>1</v>
      </c>
    </row>
    <row r="1782" spans="1:10" ht="20" x14ac:dyDescent="0.2">
      <c r="A1782" s="161">
        <v>1075</v>
      </c>
      <c r="B1782" s="162">
        <v>36</v>
      </c>
      <c r="C1782" s="162">
        <v>25</v>
      </c>
      <c r="D1782" s="162">
        <v>2</v>
      </c>
      <c r="E1782" s="162">
        <v>8710</v>
      </c>
      <c r="F1782" s="162">
        <v>4.0999999999999996</v>
      </c>
      <c r="G1782" s="162">
        <v>1</v>
      </c>
      <c r="H1782" s="162">
        <v>0</v>
      </c>
      <c r="I1782" s="163">
        <v>1239</v>
      </c>
      <c r="J1782" s="169">
        <v>1</v>
      </c>
    </row>
    <row r="1783" spans="1:10" ht="20" x14ac:dyDescent="0.2">
      <c r="A1783" s="161">
        <v>1078</v>
      </c>
      <c r="B1783" s="162">
        <v>35</v>
      </c>
      <c r="C1783" s="162">
        <v>27</v>
      </c>
      <c r="D1783" s="162">
        <v>1</v>
      </c>
      <c r="E1783" s="162">
        <v>9890</v>
      </c>
      <c r="F1783" s="162">
        <v>4.3</v>
      </c>
      <c r="G1783" s="162">
        <v>1</v>
      </c>
      <c r="H1783" s="162">
        <v>0</v>
      </c>
      <c r="I1783" s="163">
        <v>1978</v>
      </c>
      <c r="J1783" s="169">
        <v>1</v>
      </c>
    </row>
    <row r="1784" spans="1:10" ht="20" x14ac:dyDescent="0.2">
      <c r="A1784" s="161">
        <v>1090</v>
      </c>
      <c r="B1784" s="162">
        <v>33</v>
      </c>
      <c r="C1784" s="162">
        <v>18</v>
      </c>
      <c r="D1784" s="162">
        <v>2</v>
      </c>
      <c r="E1784" s="162">
        <v>5890</v>
      </c>
      <c r="F1784" s="162">
        <v>6.4</v>
      </c>
      <c r="G1784" s="162">
        <v>0</v>
      </c>
      <c r="H1784" s="162">
        <v>0</v>
      </c>
      <c r="I1784" s="163">
        <v>838</v>
      </c>
      <c r="J1784" s="169">
        <v>1</v>
      </c>
    </row>
    <row r="1785" spans="1:10" ht="20" x14ac:dyDescent="0.2">
      <c r="A1785" s="161">
        <v>1093</v>
      </c>
      <c r="B1785" s="162">
        <v>34</v>
      </c>
      <c r="C1785" s="162">
        <v>12</v>
      </c>
      <c r="D1785" s="162">
        <v>3</v>
      </c>
      <c r="E1785" s="162">
        <v>4860</v>
      </c>
      <c r="F1785" s="162">
        <v>4.3</v>
      </c>
      <c r="G1785" s="162">
        <v>0</v>
      </c>
      <c r="H1785" s="162">
        <v>1</v>
      </c>
      <c r="I1785" s="163">
        <v>519</v>
      </c>
      <c r="J1785" s="169">
        <v>1</v>
      </c>
    </row>
    <row r="1786" spans="1:10" ht="20" x14ac:dyDescent="0.2">
      <c r="A1786" s="161">
        <v>1110</v>
      </c>
      <c r="B1786" s="162">
        <v>43</v>
      </c>
      <c r="C1786" s="162">
        <v>19</v>
      </c>
      <c r="D1786" s="162">
        <v>2</v>
      </c>
      <c r="E1786" s="162">
        <v>6230</v>
      </c>
      <c r="F1786" s="162">
        <v>2.4</v>
      </c>
      <c r="G1786" s="162">
        <v>0</v>
      </c>
      <c r="H1786" s="162">
        <v>1</v>
      </c>
      <c r="I1786" s="163">
        <v>771</v>
      </c>
      <c r="J1786" s="169">
        <v>1</v>
      </c>
    </row>
    <row r="1787" spans="1:10" ht="20" x14ac:dyDescent="0.2">
      <c r="A1787" s="161">
        <v>1112</v>
      </c>
      <c r="B1787" s="162">
        <v>49</v>
      </c>
      <c r="C1787" s="162">
        <v>12</v>
      </c>
      <c r="D1787" s="162">
        <v>3</v>
      </c>
      <c r="E1787" s="162">
        <v>6410</v>
      </c>
      <c r="F1787" s="162">
        <v>4.8</v>
      </c>
      <c r="G1787" s="162">
        <v>1</v>
      </c>
      <c r="H1787" s="162">
        <v>0</v>
      </c>
      <c r="I1787" s="163">
        <v>566</v>
      </c>
      <c r="J1787" s="169">
        <v>1</v>
      </c>
    </row>
    <row r="1788" spans="1:10" ht="20" x14ac:dyDescent="0.2">
      <c r="A1788" s="161">
        <v>1116</v>
      </c>
      <c r="B1788" s="162">
        <v>40</v>
      </c>
      <c r="C1788" s="162">
        <v>16</v>
      </c>
      <c r="D1788" s="162">
        <v>1</v>
      </c>
      <c r="E1788" s="162">
        <v>5270</v>
      </c>
      <c r="F1788" s="162">
        <v>8</v>
      </c>
      <c r="G1788" s="162">
        <v>1</v>
      </c>
      <c r="H1788" s="162">
        <v>1</v>
      </c>
      <c r="I1788" s="163">
        <v>569</v>
      </c>
      <c r="J1788" s="169">
        <v>1</v>
      </c>
    </row>
    <row r="1789" spans="1:10" ht="20" x14ac:dyDescent="0.2">
      <c r="A1789" s="161">
        <v>1118</v>
      </c>
      <c r="B1789" s="162">
        <v>30</v>
      </c>
      <c r="C1789" s="162">
        <v>20</v>
      </c>
      <c r="D1789" s="162">
        <v>1</v>
      </c>
      <c r="E1789" s="162">
        <v>5500</v>
      </c>
      <c r="F1789" s="162">
        <v>6.1</v>
      </c>
      <c r="G1789" s="162">
        <v>1</v>
      </c>
      <c r="H1789" s="162">
        <v>1</v>
      </c>
      <c r="I1789" s="163">
        <v>1245</v>
      </c>
      <c r="J1789" s="169">
        <v>1</v>
      </c>
    </row>
    <row r="1790" spans="1:10" ht="20" x14ac:dyDescent="0.2">
      <c r="A1790" s="161">
        <v>1119</v>
      </c>
      <c r="B1790" s="162">
        <v>34</v>
      </c>
      <c r="C1790" s="162">
        <v>15</v>
      </c>
      <c r="D1790" s="162">
        <v>2</v>
      </c>
      <c r="E1790" s="162">
        <v>4480</v>
      </c>
      <c r="F1790" s="162">
        <v>2.8</v>
      </c>
      <c r="G1790" s="162">
        <v>1</v>
      </c>
      <c r="H1790" s="162">
        <v>1</v>
      </c>
      <c r="I1790" s="163">
        <v>689</v>
      </c>
      <c r="J1790" s="169">
        <v>1</v>
      </c>
    </row>
    <row r="1791" spans="1:10" ht="20" x14ac:dyDescent="0.2">
      <c r="A1791" s="161">
        <v>1120</v>
      </c>
      <c r="B1791" s="162">
        <v>28</v>
      </c>
      <c r="C1791" s="162">
        <v>15</v>
      </c>
      <c r="D1791" s="162">
        <v>2</v>
      </c>
      <c r="E1791" s="162">
        <v>5360</v>
      </c>
      <c r="F1791" s="162">
        <v>7.4</v>
      </c>
      <c r="G1791" s="162">
        <v>0</v>
      </c>
      <c r="H1791" s="162">
        <v>1</v>
      </c>
      <c r="I1791" s="163">
        <v>204</v>
      </c>
      <c r="J1791" s="169">
        <v>1</v>
      </c>
    </row>
    <row r="1792" spans="1:10" ht="20" x14ac:dyDescent="0.2">
      <c r="A1792" s="161">
        <v>1121</v>
      </c>
      <c r="B1792" s="162">
        <v>48</v>
      </c>
      <c r="C1792" s="162">
        <v>13</v>
      </c>
      <c r="D1792" s="162">
        <v>1</v>
      </c>
      <c r="E1792" s="162">
        <v>5840</v>
      </c>
      <c r="F1792" s="162">
        <v>1.9</v>
      </c>
      <c r="G1792" s="162">
        <v>1</v>
      </c>
      <c r="H1792" s="162">
        <v>0</v>
      </c>
      <c r="I1792" s="163">
        <v>315</v>
      </c>
      <c r="J1792" s="169">
        <v>1</v>
      </c>
    </row>
    <row r="1793" spans="1:10" ht="20" x14ac:dyDescent="0.2">
      <c r="A1793" s="161">
        <v>1122</v>
      </c>
      <c r="B1793" s="162">
        <v>40</v>
      </c>
      <c r="C1793" s="162">
        <v>26</v>
      </c>
      <c r="D1793" s="162">
        <v>1</v>
      </c>
      <c r="E1793" s="162">
        <v>5790</v>
      </c>
      <c r="F1793" s="162">
        <v>5.2</v>
      </c>
      <c r="G1793" s="162">
        <v>1</v>
      </c>
      <c r="H1793" s="162">
        <v>0</v>
      </c>
      <c r="I1793" s="163">
        <v>761</v>
      </c>
      <c r="J1793" s="169">
        <v>1</v>
      </c>
    </row>
    <row r="1794" spans="1:10" ht="20" x14ac:dyDescent="0.2">
      <c r="A1794" s="161">
        <v>1137</v>
      </c>
      <c r="B1794" s="162">
        <v>33</v>
      </c>
      <c r="C1794" s="162">
        <v>14</v>
      </c>
      <c r="D1794" s="162">
        <v>1</v>
      </c>
      <c r="E1794" s="162">
        <v>4930</v>
      </c>
      <c r="F1794" s="162">
        <v>5</v>
      </c>
      <c r="G1794" s="162">
        <v>1</v>
      </c>
      <c r="H1794" s="162">
        <v>0</v>
      </c>
      <c r="I1794" s="163">
        <v>423</v>
      </c>
      <c r="J1794" s="169">
        <v>1</v>
      </c>
    </row>
    <row r="1795" spans="1:10" ht="20" x14ac:dyDescent="0.2">
      <c r="A1795" s="161">
        <v>1141</v>
      </c>
      <c r="B1795" s="162">
        <v>28</v>
      </c>
      <c r="C1795" s="162">
        <v>13</v>
      </c>
      <c r="D1795" s="162">
        <v>1</v>
      </c>
      <c r="E1795" s="162">
        <v>4880</v>
      </c>
      <c r="F1795" s="162">
        <v>4.7</v>
      </c>
      <c r="G1795" s="162">
        <v>1</v>
      </c>
      <c r="H1795" s="162">
        <v>1</v>
      </c>
      <c r="I1795" s="163">
        <v>600</v>
      </c>
      <c r="J1795" s="169">
        <v>1</v>
      </c>
    </row>
    <row r="1796" spans="1:10" ht="20" x14ac:dyDescent="0.2">
      <c r="A1796" s="161">
        <v>1143</v>
      </c>
      <c r="B1796" s="162">
        <v>36</v>
      </c>
      <c r="C1796" s="162">
        <v>18</v>
      </c>
      <c r="D1796" s="162">
        <v>1</v>
      </c>
      <c r="E1796" s="162">
        <v>5970</v>
      </c>
      <c r="F1796" s="162">
        <v>3.8</v>
      </c>
      <c r="G1796" s="162">
        <v>0</v>
      </c>
      <c r="H1796" s="162">
        <v>0</v>
      </c>
      <c r="I1796" s="163">
        <v>1425</v>
      </c>
      <c r="J1796" s="169">
        <v>1</v>
      </c>
    </row>
    <row r="1797" spans="1:10" ht="20" x14ac:dyDescent="0.2">
      <c r="A1797" s="161">
        <v>1146</v>
      </c>
      <c r="B1797" s="162">
        <v>29</v>
      </c>
      <c r="C1797" s="162">
        <v>13</v>
      </c>
      <c r="D1797" s="162">
        <v>1</v>
      </c>
      <c r="E1797" s="162">
        <v>4860</v>
      </c>
      <c r="F1797" s="162">
        <v>6.7</v>
      </c>
      <c r="G1797" s="162">
        <v>0</v>
      </c>
      <c r="H1797" s="162">
        <v>0</v>
      </c>
      <c r="I1797" s="163">
        <v>1352</v>
      </c>
      <c r="J1797" s="169">
        <v>1</v>
      </c>
    </row>
    <row r="1798" spans="1:10" ht="20" x14ac:dyDescent="0.2">
      <c r="A1798" s="161">
        <v>1151</v>
      </c>
      <c r="B1798" s="162">
        <v>37</v>
      </c>
      <c r="C1798" s="162">
        <v>24</v>
      </c>
      <c r="D1798" s="162">
        <v>2</v>
      </c>
      <c r="E1798" s="162">
        <v>7790.0000000000009</v>
      </c>
      <c r="F1798" s="162">
        <v>5.3</v>
      </c>
      <c r="G1798" s="162">
        <v>1</v>
      </c>
      <c r="H1798" s="162">
        <v>1</v>
      </c>
      <c r="I1798" s="163">
        <v>2094</v>
      </c>
      <c r="J1798" s="169">
        <v>1</v>
      </c>
    </row>
    <row r="1799" spans="1:10" ht="20" x14ac:dyDescent="0.2">
      <c r="A1799" s="161">
        <v>1152</v>
      </c>
      <c r="B1799" s="162">
        <v>33</v>
      </c>
      <c r="C1799" s="162">
        <v>17</v>
      </c>
      <c r="D1799" s="162">
        <v>4</v>
      </c>
      <c r="E1799" s="162">
        <v>6690</v>
      </c>
      <c r="F1799" s="162">
        <v>2.2999999999999998</v>
      </c>
      <c r="G1799" s="162">
        <v>1</v>
      </c>
      <c r="H1799" s="162">
        <v>0</v>
      </c>
      <c r="I1799" s="163">
        <v>737</v>
      </c>
      <c r="J1799" s="169">
        <v>1</v>
      </c>
    </row>
    <row r="1800" spans="1:10" ht="20" x14ac:dyDescent="0.2">
      <c r="A1800" s="161">
        <v>1156</v>
      </c>
      <c r="B1800" s="162">
        <v>44</v>
      </c>
      <c r="C1800" s="162">
        <v>16</v>
      </c>
      <c r="D1800" s="162">
        <v>1</v>
      </c>
      <c r="E1800" s="162">
        <v>4860</v>
      </c>
      <c r="F1800" s="162">
        <v>3.6</v>
      </c>
      <c r="G1800" s="162">
        <v>1</v>
      </c>
      <c r="H1800" s="162">
        <v>0</v>
      </c>
      <c r="I1800" s="163">
        <v>277</v>
      </c>
      <c r="J1800" s="169">
        <v>1</v>
      </c>
    </row>
    <row r="1801" spans="1:10" ht="20" x14ac:dyDescent="0.2">
      <c r="A1801" s="161">
        <v>1160</v>
      </c>
      <c r="B1801" s="162">
        <v>43</v>
      </c>
      <c r="C1801" s="162">
        <v>14</v>
      </c>
      <c r="D1801" s="162">
        <v>2</v>
      </c>
      <c r="E1801" s="162">
        <v>6010</v>
      </c>
      <c r="F1801" s="162">
        <v>5.8</v>
      </c>
      <c r="G1801" s="162">
        <v>1</v>
      </c>
      <c r="H1801" s="162">
        <v>1</v>
      </c>
      <c r="I1801" s="163">
        <v>533</v>
      </c>
      <c r="J1801" s="169">
        <v>1</v>
      </c>
    </row>
    <row r="1802" spans="1:10" ht="20" x14ac:dyDescent="0.2">
      <c r="A1802" s="161">
        <v>1162</v>
      </c>
      <c r="B1802" s="162">
        <v>50</v>
      </c>
      <c r="C1802" s="162">
        <v>21</v>
      </c>
      <c r="D1802" s="162">
        <v>3</v>
      </c>
      <c r="E1802" s="162">
        <v>13610</v>
      </c>
      <c r="F1802" s="162">
        <v>4.5</v>
      </c>
      <c r="G1802" s="162">
        <v>1</v>
      </c>
      <c r="H1802" s="162">
        <v>1</v>
      </c>
      <c r="I1802" s="163">
        <v>600</v>
      </c>
      <c r="J1802" s="169">
        <v>1</v>
      </c>
    </row>
    <row r="1803" spans="1:10" ht="20" x14ac:dyDescent="0.2">
      <c r="A1803" s="161">
        <v>1164</v>
      </c>
      <c r="B1803" s="162">
        <v>37</v>
      </c>
      <c r="C1803" s="162">
        <v>20</v>
      </c>
      <c r="D1803" s="162">
        <v>3</v>
      </c>
      <c r="E1803" s="162">
        <v>9020</v>
      </c>
      <c r="F1803" s="162">
        <v>6</v>
      </c>
      <c r="G1803" s="162">
        <v>1</v>
      </c>
      <c r="H1803" s="162">
        <v>1</v>
      </c>
      <c r="I1803" s="163">
        <v>2195</v>
      </c>
      <c r="J1803" s="169">
        <v>1</v>
      </c>
    </row>
    <row r="1804" spans="1:10" ht="20" x14ac:dyDescent="0.2">
      <c r="A1804" s="161">
        <v>1168</v>
      </c>
      <c r="B1804" s="162">
        <v>44</v>
      </c>
      <c r="C1804" s="162">
        <v>21</v>
      </c>
      <c r="D1804" s="162">
        <v>2</v>
      </c>
      <c r="E1804" s="162">
        <v>9850</v>
      </c>
      <c r="F1804" s="162">
        <v>6.6</v>
      </c>
      <c r="G1804" s="162">
        <v>0</v>
      </c>
      <c r="H1804" s="162">
        <v>1</v>
      </c>
      <c r="I1804" s="163">
        <v>1823</v>
      </c>
      <c r="J1804" s="169">
        <v>1</v>
      </c>
    </row>
    <row r="1805" spans="1:10" ht="20" x14ac:dyDescent="0.2">
      <c r="A1805" s="161">
        <v>1174</v>
      </c>
      <c r="B1805" s="162">
        <v>46</v>
      </c>
      <c r="C1805" s="162">
        <v>13</v>
      </c>
      <c r="D1805" s="162">
        <v>3</v>
      </c>
      <c r="E1805" s="162">
        <v>11270</v>
      </c>
      <c r="F1805" s="162">
        <v>4.0999999999999996</v>
      </c>
      <c r="G1805" s="162">
        <v>1</v>
      </c>
      <c r="H1805" s="162">
        <v>0</v>
      </c>
      <c r="I1805" s="163">
        <v>2188</v>
      </c>
      <c r="J1805" s="169">
        <v>1</v>
      </c>
    </row>
    <row r="1806" spans="1:10" ht="20" x14ac:dyDescent="0.2">
      <c r="A1806" s="161">
        <v>1176</v>
      </c>
      <c r="B1806" s="162">
        <v>29</v>
      </c>
      <c r="C1806" s="162">
        <v>16</v>
      </c>
      <c r="D1806" s="162">
        <v>3</v>
      </c>
      <c r="E1806" s="162">
        <v>7970</v>
      </c>
      <c r="F1806" s="162">
        <v>3</v>
      </c>
      <c r="G1806" s="162">
        <v>1</v>
      </c>
      <c r="H1806" s="162">
        <v>0</v>
      </c>
      <c r="I1806" s="163">
        <v>657</v>
      </c>
      <c r="J1806" s="169">
        <v>1</v>
      </c>
    </row>
    <row r="1807" spans="1:10" ht="20" x14ac:dyDescent="0.2">
      <c r="A1807" s="161">
        <v>1182</v>
      </c>
      <c r="B1807" s="162">
        <v>32</v>
      </c>
      <c r="C1807" s="162">
        <v>12</v>
      </c>
      <c r="D1807" s="162">
        <v>1</v>
      </c>
      <c r="E1807" s="162">
        <v>6760</v>
      </c>
      <c r="F1807" s="162">
        <v>4.4000000000000004</v>
      </c>
      <c r="G1807" s="162">
        <v>1</v>
      </c>
      <c r="H1807" s="162">
        <v>1</v>
      </c>
      <c r="I1807" s="163">
        <v>1654</v>
      </c>
      <c r="J1807" s="169">
        <v>1</v>
      </c>
    </row>
    <row r="1808" spans="1:10" ht="20" x14ac:dyDescent="0.2">
      <c r="A1808" s="161">
        <v>1185</v>
      </c>
      <c r="B1808" s="162">
        <v>57</v>
      </c>
      <c r="C1808" s="162">
        <v>38</v>
      </c>
      <c r="D1808" s="162">
        <v>2</v>
      </c>
      <c r="E1808" s="162">
        <v>28360.000000000004</v>
      </c>
      <c r="F1808" s="162">
        <v>6.9</v>
      </c>
      <c r="G1808" s="162">
        <v>0</v>
      </c>
      <c r="H1808" s="162">
        <v>0</v>
      </c>
      <c r="I1808" s="163">
        <v>1539</v>
      </c>
      <c r="J1808" s="169">
        <v>1</v>
      </c>
    </row>
    <row r="1809" spans="1:10" ht="20" x14ac:dyDescent="0.2">
      <c r="A1809" s="161">
        <v>1203</v>
      </c>
      <c r="B1809" s="162">
        <v>35</v>
      </c>
      <c r="C1809" s="162">
        <v>27</v>
      </c>
      <c r="D1809" s="162">
        <v>1</v>
      </c>
      <c r="E1809" s="162">
        <v>6210</v>
      </c>
      <c r="F1809" s="162">
        <v>3.8</v>
      </c>
      <c r="G1809" s="162">
        <v>1</v>
      </c>
      <c r="H1809" s="162">
        <v>0</v>
      </c>
      <c r="I1809" s="163">
        <v>1341</v>
      </c>
      <c r="J1809" s="169">
        <v>1</v>
      </c>
    </row>
    <row r="1810" spans="1:10" ht="20" x14ac:dyDescent="0.2">
      <c r="A1810" s="161">
        <v>1217</v>
      </c>
      <c r="B1810" s="162">
        <v>47</v>
      </c>
      <c r="C1810" s="162">
        <v>13</v>
      </c>
      <c r="D1810" s="162">
        <v>3</v>
      </c>
      <c r="E1810" s="162">
        <v>5000</v>
      </c>
      <c r="F1810" s="162">
        <v>6.8</v>
      </c>
      <c r="G1810" s="162">
        <v>1</v>
      </c>
      <c r="H1810" s="162">
        <v>0</v>
      </c>
      <c r="I1810" s="163">
        <v>1349</v>
      </c>
      <c r="J1810" s="169">
        <v>1</v>
      </c>
    </row>
    <row r="1811" spans="1:10" ht="20" x14ac:dyDescent="0.2">
      <c r="A1811" s="161">
        <v>1222</v>
      </c>
      <c r="B1811" s="162">
        <v>40</v>
      </c>
      <c r="C1811" s="162">
        <v>17</v>
      </c>
      <c r="D1811" s="162">
        <v>1</v>
      </c>
      <c r="E1811" s="162">
        <v>5390</v>
      </c>
      <c r="F1811" s="162">
        <v>4.0999999999999996</v>
      </c>
      <c r="G1811" s="162">
        <v>0</v>
      </c>
      <c r="H1811" s="162">
        <v>0</v>
      </c>
      <c r="I1811" s="163">
        <v>1813</v>
      </c>
      <c r="J1811" s="169">
        <v>1</v>
      </c>
    </row>
    <row r="1812" spans="1:10" ht="20" x14ac:dyDescent="0.2">
      <c r="A1812" s="161">
        <v>1224</v>
      </c>
      <c r="B1812" s="162">
        <v>26</v>
      </c>
      <c r="C1812" s="162">
        <v>15</v>
      </c>
      <c r="D1812" s="162">
        <v>2</v>
      </c>
      <c r="E1812" s="162">
        <v>5720</v>
      </c>
      <c r="F1812" s="162">
        <v>5.6</v>
      </c>
      <c r="G1812" s="162">
        <v>1</v>
      </c>
      <c r="H1812" s="162">
        <v>0</v>
      </c>
      <c r="I1812" s="163">
        <v>86</v>
      </c>
      <c r="J1812" s="169">
        <v>1</v>
      </c>
    </row>
    <row r="1813" spans="1:10" ht="20" x14ac:dyDescent="0.2">
      <c r="A1813" s="161">
        <v>1234</v>
      </c>
      <c r="B1813" s="162">
        <v>41</v>
      </c>
      <c r="C1813" s="162">
        <v>17</v>
      </c>
      <c r="D1813" s="162">
        <v>1</v>
      </c>
      <c r="E1813" s="162">
        <v>5520</v>
      </c>
      <c r="F1813" s="162">
        <v>1.7</v>
      </c>
      <c r="G1813" s="162">
        <v>1</v>
      </c>
      <c r="H1813" s="162">
        <v>1</v>
      </c>
      <c r="I1813" s="163">
        <v>304</v>
      </c>
      <c r="J1813" s="169">
        <v>1</v>
      </c>
    </row>
    <row r="1814" spans="1:10" ht="20" x14ac:dyDescent="0.2">
      <c r="A1814" s="161">
        <v>1237</v>
      </c>
      <c r="B1814" s="162">
        <v>41</v>
      </c>
      <c r="C1814" s="162">
        <v>18</v>
      </c>
      <c r="D1814" s="162">
        <v>5</v>
      </c>
      <c r="E1814" s="162">
        <v>25960.000000000004</v>
      </c>
      <c r="F1814" s="162">
        <v>5.5</v>
      </c>
      <c r="G1814" s="162">
        <v>0</v>
      </c>
      <c r="H1814" s="162">
        <v>1</v>
      </c>
      <c r="I1814" s="163">
        <v>4197</v>
      </c>
      <c r="J1814" s="169">
        <v>1</v>
      </c>
    </row>
    <row r="1815" spans="1:10" ht="20" x14ac:dyDescent="0.2">
      <c r="A1815" s="161">
        <v>1241</v>
      </c>
      <c r="B1815" s="162">
        <v>28</v>
      </c>
      <c r="C1815" s="162">
        <v>19</v>
      </c>
      <c r="D1815" s="162">
        <v>1</v>
      </c>
      <c r="E1815" s="162">
        <v>5870</v>
      </c>
      <c r="F1815" s="162">
        <v>6.5</v>
      </c>
      <c r="G1815" s="162">
        <v>1</v>
      </c>
      <c r="H1815" s="162">
        <v>0</v>
      </c>
      <c r="I1815" s="163">
        <v>339</v>
      </c>
      <c r="J1815" s="169">
        <v>1</v>
      </c>
    </row>
    <row r="1816" spans="1:10" ht="20" x14ac:dyDescent="0.2">
      <c r="A1816" s="161">
        <v>1243</v>
      </c>
      <c r="B1816" s="162">
        <v>32</v>
      </c>
      <c r="C1816" s="162">
        <v>14</v>
      </c>
      <c r="D1816" s="162">
        <v>1</v>
      </c>
      <c r="E1816" s="162">
        <v>4470</v>
      </c>
      <c r="F1816" s="162">
        <v>0.1</v>
      </c>
      <c r="G1816" s="162">
        <v>1</v>
      </c>
      <c r="H1816" s="162">
        <v>1</v>
      </c>
      <c r="I1816" s="163">
        <v>750</v>
      </c>
      <c r="J1816" s="169">
        <v>1</v>
      </c>
    </row>
    <row r="1817" spans="1:10" ht="20" x14ac:dyDescent="0.2">
      <c r="A1817" s="161">
        <v>1244</v>
      </c>
      <c r="B1817" s="162">
        <v>45</v>
      </c>
      <c r="C1817" s="162">
        <v>13</v>
      </c>
      <c r="D1817" s="162">
        <v>1</v>
      </c>
      <c r="E1817" s="162">
        <v>6830</v>
      </c>
      <c r="F1817" s="162">
        <v>4.8</v>
      </c>
      <c r="G1817" s="162">
        <v>1</v>
      </c>
      <c r="H1817" s="162">
        <v>1</v>
      </c>
      <c r="I1817" s="163">
        <v>1714</v>
      </c>
      <c r="J1817" s="169">
        <v>1</v>
      </c>
    </row>
    <row r="1818" spans="1:10" ht="20" x14ac:dyDescent="0.2">
      <c r="A1818" s="161">
        <v>1245</v>
      </c>
      <c r="B1818" s="162">
        <v>23</v>
      </c>
      <c r="C1818" s="162">
        <v>13</v>
      </c>
      <c r="D1818" s="162">
        <v>2</v>
      </c>
      <c r="E1818" s="162">
        <v>4830</v>
      </c>
      <c r="F1818" s="162">
        <v>4.9000000000000004</v>
      </c>
      <c r="G1818" s="162">
        <v>1</v>
      </c>
      <c r="H1818" s="162">
        <v>0</v>
      </c>
      <c r="I1818" s="163">
        <v>739</v>
      </c>
      <c r="J1818" s="169">
        <v>1</v>
      </c>
    </row>
    <row r="1819" spans="1:10" ht="20" x14ac:dyDescent="0.2">
      <c r="A1819" s="161">
        <v>1246</v>
      </c>
      <c r="B1819" s="162">
        <v>33</v>
      </c>
      <c r="C1819" s="162">
        <v>12</v>
      </c>
      <c r="D1819" s="162">
        <v>4</v>
      </c>
      <c r="E1819" s="162">
        <v>4870</v>
      </c>
      <c r="F1819" s="162">
        <v>5.3</v>
      </c>
      <c r="G1819" s="162">
        <v>1</v>
      </c>
      <c r="H1819" s="162">
        <v>0</v>
      </c>
      <c r="I1819" s="163">
        <v>1048</v>
      </c>
      <c r="J1819" s="169">
        <v>1</v>
      </c>
    </row>
    <row r="1820" spans="1:10" ht="20" x14ac:dyDescent="0.2">
      <c r="A1820" s="161">
        <v>1249</v>
      </c>
      <c r="B1820" s="162">
        <v>42</v>
      </c>
      <c r="C1820" s="162">
        <v>18</v>
      </c>
      <c r="D1820" s="162">
        <v>3</v>
      </c>
      <c r="E1820" s="162">
        <v>6540</v>
      </c>
      <c r="F1820" s="162">
        <v>6.2</v>
      </c>
      <c r="G1820" s="162">
        <v>1</v>
      </c>
      <c r="H1820" s="162">
        <v>1</v>
      </c>
      <c r="I1820" s="163">
        <v>2434</v>
      </c>
      <c r="J1820" s="169">
        <v>1</v>
      </c>
    </row>
    <row r="1821" spans="1:10" ht="20" x14ac:dyDescent="0.2">
      <c r="A1821" s="161">
        <v>1250</v>
      </c>
      <c r="B1821" s="162">
        <v>37</v>
      </c>
      <c r="C1821" s="162">
        <v>14</v>
      </c>
      <c r="D1821" s="162">
        <v>1</v>
      </c>
      <c r="E1821" s="162">
        <v>5140</v>
      </c>
      <c r="F1821" s="162">
        <v>1.6</v>
      </c>
      <c r="G1821" s="162">
        <v>0</v>
      </c>
      <c r="H1821" s="162">
        <v>0</v>
      </c>
      <c r="I1821" s="163">
        <v>810</v>
      </c>
      <c r="J1821" s="169">
        <v>1</v>
      </c>
    </row>
    <row r="1822" spans="1:10" ht="20" x14ac:dyDescent="0.2">
      <c r="A1822" s="161">
        <v>1253</v>
      </c>
      <c r="B1822" s="162">
        <v>40</v>
      </c>
      <c r="C1822" s="162">
        <v>12</v>
      </c>
      <c r="D1822" s="162">
        <v>2</v>
      </c>
      <c r="E1822" s="162">
        <v>6230</v>
      </c>
      <c r="F1822" s="162">
        <v>2.2000000000000002</v>
      </c>
      <c r="G1822" s="162">
        <v>0</v>
      </c>
      <c r="H1822" s="162">
        <v>0</v>
      </c>
      <c r="I1822" s="163">
        <v>859</v>
      </c>
      <c r="J1822" s="169">
        <v>1</v>
      </c>
    </row>
    <row r="1823" spans="1:10" ht="20" x14ac:dyDescent="0.2">
      <c r="A1823" s="161">
        <v>1261</v>
      </c>
      <c r="B1823" s="162">
        <v>24</v>
      </c>
      <c r="C1823" s="162">
        <v>13</v>
      </c>
      <c r="D1823" s="162">
        <v>2</v>
      </c>
      <c r="E1823" s="162">
        <v>4380</v>
      </c>
      <c r="F1823" s="162">
        <v>6.6</v>
      </c>
      <c r="G1823" s="162">
        <v>1</v>
      </c>
      <c r="H1823" s="162">
        <v>0</v>
      </c>
      <c r="I1823" s="163">
        <v>135</v>
      </c>
      <c r="J1823" s="169">
        <v>1</v>
      </c>
    </row>
    <row r="1824" spans="1:10" ht="20" x14ac:dyDescent="0.2">
      <c r="A1824" s="161">
        <v>1263</v>
      </c>
      <c r="B1824" s="162">
        <v>39</v>
      </c>
      <c r="C1824" s="162">
        <v>16</v>
      </c>
      <c r="D1824" s="162">
        <v>2</v>
      </c>
      <c r="E1824" s="162">
        <v>7840.0000000000009</v>
      </c>
      <c r="F1824" s="162">
        <v>1.6</v>
      </c>
      <c r="G1824" s="162">
        <v>1</v>
      </c>
      <c r="H1824" s="162">
        <v>0</v>
      </c>
      <c r="I1824" s="163">
        <v>757</v>
      </c>
      <c r="J1824" s="169">
        <v>1</v>
      </c>
    </row>
    <row r="1825" spans="1:10" ht="20" x14ac:dyDescent="0.2">
      <c r="A1825" s="161">
        <v>1264</v>
      </c>
      <c r="B1825" s="162">
        <v>37</v>
      </c>
      <c r="C1825" s="162">
        <v>18</v>
      </c>
      <c r="D1825" s="162">
        <v>2</v>
      </c>
      <c r="E1825" s="162">
        <v>7190</v>
      </c>
      <c r="F1825" s="162">
        <v>4.8</v>
      </c>
      <c r="G1825" s="162">
        <v>0</v>
      </c>
      <c r="H1825" s="162">
        <v>0</v>
      </c>
      <c r="I1825" s="163">
        <v>832</v>
      </c>
      <c r="J1825" s="169">
        <v>1</v>
      </c>
    </row>
    <row r="1826" spans="1:10" ht="20" x14ac:dyDescent="0.2">
      <c r="A1826" s="161">
        <v>1267</v>
      </c>
      <c r="B1826" s="162">
        <v>46</v>
      </c>
      <c r="C1826" s="162">
        <v>29</v>
      </c>
      <c r="D1826" s="162">
        <v>1</v>
      </c>
      <c r="E1826" s="162">
        <v>6890</v>
      </c>
      <c r="F1826" s="162">
        <v>3</v>
      </c>
      <c r="G1826" s="162">
        <v>0</v>
      </c>
      <c r="H1826" s="162">
        <v>1</v>
      </c>
      <c r="I1826" s="163">
        <v>803</v>
      </c>
      <c r="J1826" s="169">
        <v>1</v>
      </c>
    </row>
    <row r="1827" spans="1:10" ht="20" x14ac:dyDescent="0.2">
      <c r="A1827" s="161">
        <v>1269</v>
      </c>
      <c r="B1827" s="162">
        <v>36</v>
      </c>
      <c r="C1827" s="162">
        <v>22</v>
      </c>
      <c r="D1827" s="162">
        <v>3</v>
      </c>
      <c r="E1827" s="162">
        <v>23080</v>
      </c>
      <c r="F1827" s="162">
        <v>4.7</v>
      </c>
      <c r="G1827" s="162">
        <v>1</v>
      </c>
      <c r="H1827" s="162">
        <v>1</v>
      </c>
      <c r="I1827" s="163">
        <v>2123</v>
      </c>
      <c r="J1827" s="169">
        <v>1</v>
      </c>
    </row>
    <row r="1828" spans="1:10" ht="20" x14ac:dyDescent="0.2">
      <c r="A1828" s="161">
        <v>1274</v>
      </c>
      <c r="B1828" s="162">
        <v>48</v>
      </c>
      <c r="C1828" s="162">
        <v>12</v>
      </c>
      <c r="D1828" s="162">
        <v>2</v>
      </c>
      <c r="E1828" s="162">
        <v>5650</v>
      </c>
      <c r="F1828" s="162">
        <v>8.1999999999999993</v>
      </c>
      <c r="G1828" s="162">
        <v>0</v>
      </c>
      <c r="H1828" s="162">
        <v>0</v>
      </c>
      <c r="I1828" s="163">
        <v>724</v>
      </c>
      <c r="J1828" s="169">
        <v>1</v>
      </c>
    </row>
    <row r="1829" spans="1:10" ht="20" x14ac:dyDescent="0.2">
      <c r="A1829" s="161">
        <v>1280</v>
      </c>
      <c r="B1829" s="162">
        <v>23</v>
      </c>
      <c r="C1829" s="162">
        <v>12</v>
      </c>
      <c r="D1829" s="162">
        <v>2</v>
      </c>
      <c r="E1829" s="162">
        <v>4390</v>
      </c>
      <c r="F1829" s="162">
        <v>7.5</v>
      </c>
      <c r="G1829" s="162">
        <v>1</v>
      </c>
      <c r="H1829" s="162">
        <v>0</v>
      </c>
      <c r="I1829" s="163">
        <v>1072</v>
      </c>
      <c r="J1829" s="169">
        <v>1</v>
      </c>
    </row>
    <row r="1830" spans="1:10" ht="20" x14ac:dyDescent="0.2">
      <c r="A1830" s="161">
        <v>1286</v>
      </c>
      <c r="B1830" s="162">
        <v>33</v>
      </c>
      <c r="C1830" s="162">
        <v>12</v>
      </c>
      <c r="D1830" s="162">
        <v>3</v>
      </c>
      <c r="E1830" s="162">
        <v>4580</v>
      </c>
      <c r="F1830" s="162">
        <v>6.8</v>
      </c>
      <c r="G1830" s="162">
        <v>1</v>
      </c>
      <c r="H1830" s="162">
        <v>0</v>
      </c>
      <c r="I1830" s="163">
        <v>380</v>
      </c>
      <c r="J1830" s="169">
        <v>1</v>
      </c>
    </row>
    <row r="1831" spans="1:10" ht="20" x14ac:dyDescent="0.2">
      <c r="A1831" s="161">
        <v>1289</v>
      </c>
      <c r="B1831" s="162">
        <v>36</v>
      </c>
      <c r="C1831" s="162">
        <v>13</v>
      </c>
      <c r="D1831" s="162">
        <v>3</v>
      </c>
      <c r="E1831" s="162">
        <v>6390</v>
      </c>
      <c r="F1831" s="162">
        <v>5.8</v>
      </c>
      <c r="G1831" s="162">
        <v>0</v>
      </c>
      <c r="H1831" s="162">
        <v>0</v>
      </c>
      <c r="I1831" s="163">
        <v>777</v>
      </c>
      <c r="J1831" s="169">
        <v>1</v>
      </c>
    </row>
    <row r="1832" spans="1:10" ht="20" x14ac:dyDescent="0.2">
      <c r="A1832" s="161">
        <v>1298</v>
      </c>
      <c r="B1832" s="162">
        <v>28</v>
      </c>
      <c r="C1832" s="162">
        <v>19</v>
      </c>
      <c r="D1832" s="162">
        <v>1</v>
      </c>
      <c r="E1832" s="162">
        <v>5160</v>
      </c>
      <c r="F1832" s="162">
        <v>3.8</v>
      </c>
      <c r="G1832" s="162">
        <v>1</v>
      </c>
      <c r="H1832" s="162">
        <v>0</v>
      </c>
      <c r="I1832" s="163">
        <v>1185</v>
      </c>
      <c r="J1832" s="169">
        <v>1</v>
      </c>
    </row>
    <row r="1833" spans="1:10" ht="20" x14ac:dyDescent="0.2">
      <c r="A1833" s="161">
        <v>1299</v>
      </c>
      <c r="B1833" s="162">
        <v>58</v>
      </c>
      <c r="C1833" s="162">
        <v>19</v>
      </c>
      <c r="D1833" s="162">
        <v>2</v>
      </c>
      <c r="E1833" s="162">
        <v>8500</v>
      </c>
      <c r="F1833" s="162">
        <v>5</v>
      </c>
      <c r="G1833" s="162">
        <v>1</v>
      </c>
      <c r="H1833" s="162">
        <v>0</v>
      </c>
      <c r="I1833" s="163">
        <v>663</v>
      </c>
      <c r="J1833" s="169">
        <v>1</v>
      </c>
    </row>
    <row r="1834" spans="1:10" ht="20" x14ac:dyDescent="0.2">
      <c r="A1834" s="161">
        <v>1300</v>
      </c>
      <c r="B1834" s="162">
        <v>29</v>
      </c>
      <c r="C1834" s="162">
        <v>13</v>
      </c>
      <c r="D1834" s="162">
        <v>3</v>
      </c>
      <c r="E1834" s="162">
        <v>5240</v>
      </c>
      <c r="F1834" s="162">
        <v>5.6</v>
      </c>
      <c r="G1834" s="162">
        <v>1</v>
      </c>
      <c r="H1834" s="162">
        <v>1</v>
      </c>
      <c r="I1834" s="163">
        <v>1255</v>
      </c>
      <c r="J1834" s="169">
        <v>1</v>
      </c>
    </row>
    <row r="1835" spans="1:10" ht="20" x14ac:dyDescent="0.2">
      <c r="A1835" s="161">
        <v>1301</v>
      </c>
      <c r="B1835" s="162">
        <v>33</v>
      </c>
      <c r="C1835" s="162">
        <v>20</v>
      </c>
      <c r="D1835" s="162">
        <v>1</v>
      </c>
      <c r="E1835" s="162">
        <v>6080</v>
      </c>
      <c r="F1835" s="162">
        <v>3.3</v>
      </c>
      <c r="G1835" s="162">
        <v>0</v>
      </c>
      <c r="H1835" s="162">
        <v>0</v>
      </c>
      <c r="I1835" s="163">
        <v>854</v>
      </c>
      <c r="J1835" s="169">
        <v>1</v>
      </c>
    </row>
    <row r="1836" spans="1:10" ht="20" x14ac:dyDescent="0.2">
      <c r="A1836" s="161">
        <v>1303</v>
      </c>
      <c r="B1836" s="162">
        <v>26</v>
      </c>
      <c r="C1836" s="162">
        <v>13</v>
      </c>
      <c r="D1836" s="162">
        <v>1</v>
      </c>
      <c r="E1836" s="162">
        <v>4590</v>
      </c>
      <c r="F1836" s="162">
        <v>7.3</v>
      </c>
      <c r="G1836" s="162">
        <v>1</v>
      </c>
      <c r="H1836" s="162">
        <v>0</v>
      </c>
      <c r="I1836" s="163">
        <v>678</v>
      </c>
      <c r="J1836" s="169">
        <v>1</v>
      </c>
    </row>
    <row r="1837" spans="1:10" ht="20" x14ac:dyDescent="0.2">
      <c r="A1837" s="161">
        <v>1304</v>
      </c>
      <c r="B1837" s="162">
        <v>42</v>
      </c>
      <c r="C1837" s="162">
        <v>12</v>
      </c>
      <c r="D1837" s="162">
        <v>3</v>
      </c>
      <c r="E1837" s="162">
        <v>5860</v>
      </c>
      <c r="F1837" s="162">
        <v>7.3</v>
      </c>
      <c r="G1837" s="162">
        <v>1</v>
      </c>
      <c r="H1837" s="162">
        <v>0</v>
      </c>
      <c r="I1837" s="163">
        <v>473</v>
      </c>
      <c r="J1837" s="169">
        <v>1</v>
      </c>
    </row>
    <row r="1838" spans="1:10" ht="20" x14ac:dyDescent="0.2">
      <c r="A1838" s="161">
        <v>1312</v>
      </c>
      <c r="B1838" s="162">
        <v>42</v>
      </c>
      <c r="C1838" s="162">
        <v>14</v>
      </c>
      <c r="D1838" s="162">
        <v>3</v>
      </c>
      <c r="E1838" s="162">
        <v>5330</v>
      </c>
      <c r="F1838" s="162">
        <v>7.2</v>
      </c>
      <c r="G1838" s="162">
        <v>1</v>
      </c>
      <c r="H1838" s="162">
        <v>0</v>
      </c>
      <c r="I1838" s="163">
        <v>657</v>
      </c>
      <c r="J1838" s="169">
        <v>1</v>
      </c>
    </row>
    <row r="1839" spans="1:10" ht="20" x14ac:dyDescent="0.2">
      <c r="A1839" s="161">
        <v>1317</v>
      </c>
      <c r="B1839" s="162">
        <v>42</v>
      </c>
      <c r="C1839" s="162">
        <v>12</v>
      </c>
      <c r="D1839" s="162">
        <v>1</v>
      </c>
      <c r="E1839" s="162">
        <v>5430</v>
      </c>
      <c r="F1839" s="162">
        <v>4.5999999999999996</v>
      </c>
      <c r="G1839" s="162">
        <v>0</v>
      </c>
      <c r="H1839" s="162">
        <v>0</v>
      </c>
      <c r="I1839" s="163">
        <v>1160</v>
      </c>
      <c r="J1839" s="169">
        <v>1</v>
      </c>
    </row>
    <row r="1840" spans="1:10" ht="20" x14ac:dyDescent="0.2">
      <c r="A1840" s="161">
        <v>1322</v>
      </c>
      <c r="B1840" s="162">
        <v>24</v>
      </c>
      <c r="C1840" s="162">
        <v>13</v>
      </c>
      <c r="D1840" s="162">
        <v>1</v>
      </c>
      <c r="E1840" s="162">
        <v>4730</v>
      </c>
      <c r="F1840" s="162">
        <v>4.5999999999999996</v>
      </c>
      <c r="G1840" s="162">
        <v>1</v>
      </c>
      <c r="H1840" s="162">
        <v>0</v>
      </c>
      <c r="I1840" s="163">
        <v>1226</v>
      </c>
      <c r="J1840" s="169">
        <v>1</v>
      </c>
    </row>
    <row r="1841" spans="1:10" ht="20" x14ac:dyDescent="0.2">
      <c r="A1841" s="161">
        <v>1324</v>
      </c>
      <c r="B1841" s="162">
        <v>26</v>
      </c>
      <c r="C1841" s="162">
        <v>14</v>
      </c>
      <c r="D1841" s="162">
        <v>1</v>
      </c>
      <c r="E1841" s="162">
        <v>4850</v>
      </c>
      <c r="F1841" s="162">
        <v>2.2000000000000002</v>
      </c>
      <c r="G1841" s="162">
        <v>1</v>
      </c>
      <c r="H1841" s="162">
        <v>1</v>
      </c>
      <c r="I1841" s="163">
        <v>474</v>
      </c>
      <c r="J1841" s="169">
        <v>1</v>
      </c>
    </row>
    <row r="1842" spans="1:10" ht="20" x14ac:dyDescent="0.2">
      <c r="A1842" s="161">
        <v>1326</v>
      </c>
      <c r="B1842" s="162">
        <v>36</v>
      </c>
      <c r="C1842" s="162">
        <v>15</v>
      </c>
      <c r="D1842" s="162">
        <v>2</v>
      </c>
      <c r="E1842" s="162">
        <v>8340</v>
      </c>
      <c r="F1842" s="162">
        <v>6.1</v>
      </c>
      <c r="G1842" s="162">
        <v>1</v>
      </c>
      <c r="H1842" s="162">
        <v>0</v>
      </c>
      <c r="I1842" s="163">
        <v>1385</v>
      </c>
      <c r="J1842" s="169">
        <v>1</v>
      </c>
    </row>
    <row r="1843" spans="1:10" ht="20" x14ac:dyDescent="0.2">
      <c r="A1843" s="161">
        <v>1327</v>
      </c>
      <c r="B1843" s="162">
        <v>50</v>
      </c>
      <c r="C1843" s="162">
        <v>42</v>
      </c>
      <c r="D1843" s="162">
        <v>1</v>
      </c>
      <c r="E1843" s="162">
        <v>15500</v>
      </c>
      <c r="F1843" s="162">
        <v>2.4</v>
      </c>
      <c r="G1843" s="162">
        <v>0</v>
      </c>
      <c r="H1843" s="162">
        <v>1</v>
      </c>
      <c r="I1843" s="163">
        <v>2222</v>
      </c>
      <c r="J1843" s="169">
        <v>1</v>
      </c>
    </row>
    <row r="1844" spans="1:10" ht="20" x14ac:dyDescent="0.2">
      <c r="A1844" s="161">
        <v>1337</v>
      </c>
      <c r="B1844" s="162">
        <v>43</v>
      </c>
      <c r="C1844" s="162">
        <v>18</v>
      </c>
      <c r="D1844" s="162">
        <v>2</v>
      </c>
      <c r="E1844" s="162">
        <v>6390</v>
      </c>
      <c r="F1844" s="162">
        <v>5.3</v>
      </c>
      <c r="G1844" s="162">
        <v>1</v>
      </c>
      <c r="H1844" s="162">
        <v>0</v>
      </c>
      <c r="I1844" s="163">
        <v>738</v>
      </c>
      <c r="J1844" s="169">
        <v>1</v>
      </c>
    </row>
    <row r="1845" spans="1:10" ht="20" x14ac:dyDescent="0.2">
      <c r="A1845" s="161">
        <v>1338</v>
      </c>
      <c r="B1845" s="162">
        <v>30</v>
      </c>
      <c r="C1845" s="162">
        <v>16</v>
      </c>
      <c r="D1845" s="162">
        <v>2</v>
      </c>
      <c r="E1845" s="162">
        <v>5080</v>
      </c>
      <c r="F1845" s="162">
        <v>5</v>
      </c>
      <c r="G1845" s="162">
        <v>1</v>
      </c>
      <c r="H1845" s="162">
        <v>1</v>
      </c>
      <c r="I1845" s="163">
        <v>651</v>
      </c>
      <c r="J1845" s="169">
        <v>1</v>
      </c>
    </row>
    <row r="1846" spans="1:10" ht="20" x14ac:dyDescent="0.2">
      <c r="A1846" s="161">
        <v>1342</v>
      </c>
      <c r="B1846" s="162">
        <v>46</v>
      </c>
      <c r="C1846" s="162">
        <v>34</v>
      </c>
      <c r="D1846" s="162">
        <v>1</v>
      </c>
      <c r="E1846" s="162">
        <v>11580.000000000002</v>
      </c>
      <c r="F1846" s="162">
        <v>9</v>
      </c>
      <c r="G1846" s="162">
        <v>1</v>
      </c>
      <c r="H1846" s="162">
        <v>0</v>
      </c>
      <c r="I1846" s="163">
        <v>1696</v>
      </c>
      <c r="J1846" s="169">
        <v>1</v>
      </c>
    </row>
    <row r="1847" spans="1:10" ht="20" x14ac:dyDescent="0.2">
      <c r="A1847" s="161">
        <v>1344</v>
      </c>
      <c r="B1847" s="162">
        <v>32</v>
      </c>
      <c r="C1847" s="162">
        <v>16</v>
      </c>
      <c r="D1847" s="162">
        <v>2</v>
      </c>
      <c r="E1847" s="162">
        <v>6210</v>
      </c>
      <c r="F1847" s="162">
        <v>4</v>
      </c>
      <c r="G1847" s="162">
        <v>0</v>
      </c>
      <c r="H1847" s="162">
        <v>0</v>
      </c>
      <c r="I1847" s="163">
        <v>309</v>
      </c>
      <c r="J1847" s="169">
        <v>1</v>
      </c>
    </row>
    <row r="1848" spans="1:10" ht="20" x14ac:dyDescent="0.2">
      <c r="A1848" s="161">
        <v>1353</v>
      </c>
      <c r="B1848" s="162">
        <v>38</v>
      </c>
      <c r="C1848" s="162">
        <v>12</v>
      </c>
      <c r="D1848" s="162">
        <v>1</v>
      </c>
      <c r="E1848" s="162">
        <v>5640</v>
      </c>
      <c r="F1848" s="162">
        <v>7.4</v>
      </c>
      <c r="G1848" s="162">
        <v>1</v>
      </c>
      <c r="H1848" s="162">
        <v>0</v>
      </c>
      <c r="I1848" s="163">
        <v>130</v>
      </c>
      <c r="J1848" s="169">
        <v>1</v>
      </c>
    </row>
    <row r="1849" spans="1:10" ht="20" x14ac:dyDescent="0.2">
      <c r="A1849" s="161">
        <v>1361</v>
      </c>
      <c r="B1849" s="162">
        <v>30</v>
      </c>
      <c r="C1849" s="162">
        <v>18</v>
      </c>
      <c r="D1849" s="162">
        <v>2</v>
      </c>
      <c r="E1849" s="162">
        <v>9040</v>
      </c>
      <c r="F1849" s="162">
        <v>8.3000000000000007</v>
      </c>
      <c r="G1849" s="162">
        <v>1</v>
      </c>
      <c r="H1849" s="162">
        <v>1</v>
      </c>
      <c r="I1849" s="163">
        <v>1205</v>
      </c>
      <c r="J1849" s="169">
        <v>1</v>
      </c>
    </row>
    <row r="1850" spans="1:10" ht="20" x14ac:dyDescent="0.2">
      <c r="A1850" s="161">
        <v>1363</v>
      </c>
      <c r="B1850" s="162">
        <v>28</v>
      </c>
      <c r="C1850" s="162">
        <v>16</v>
      </c>
      <c r="D1850" s="162">
        <v>1</v>
      </c>
      <c r="E1850" s="162">
        <v>5210</v>
      </c>
      <c r="F1850" s="162">
        <v>6.3</v>
      </c>
      <c r="G1850" s="162">
        <v>0</v>
      </c>
      <c r="H1850" s="162">
        <v>0</v>
      </c>
      <c r="I1850" s="163">
        <v>1448</v>
      </c>
      <c r="J1850" s="169">
        <v>1</v>
      </c>
    </row>
    <row r="1851" spans="1:10" ht="20" x14ac:dyDescent="0.2">
      <c r="A1851" s="161">
        <v>1371</v>
      </c>
      <c r="B1851" s="162">
        <v>42</v>
      </c>
      <c r="C1851" s="162">
        <v>14</v>
      </c>
      <c r="D1851" s="162">
        <v>3</v>
      </c>
      <c r="E1851" s="162">
        <v>8340</v>
      </c>
      <c r="F1851" s="162">
        <v>3.7</v>
      </c>
      <c r="G1851" s="162">
        <v>0</v>
      </c>
      <c r="H1851" s="162">
        <v>0</v>
      </c>
      <c r="I1851" s="163">
        <v>1233</v>
      </c>
      <c r="J1851" s="169">
        <v>1</v>
      </c>
    </row>
    <row r="1852" spans="1:10" ht="20" x14ac:dyDescent="0.2">
      <c r="A1852" s="161">
        <v>1378</v>
      </c>
      <c r="B1852" s="162">
        <v>35</v>
      </c>
      <c r="C1852" s="162">
        <v>12</v>
      </c>
      <c r="D1852" s="162">
        <v>1</v>
      </c>
      <c r="E1852" s="162">
        <v>5130</v>
      </c>
      <c r="F1852" s="162">
        <v>2.6</v>
      </c>
      <c r="G1852" s="162">
        <v>0</v>
      </c>
      <c r="H1852" s="162">
        <v>0</v>
      </c>
      <c r="I1852" s="163">
        <v>144</v>
      </c>
      <c r="J1852" s="169">
        <v>1</v>
      </c>
    </row>
    <row r="1853" spans="1:10" ht="20" x14ac:dyDescent="0.2">
      <c r="A1853" s="161">
        <v>1385</v>
      </c>
      <c r="B1853" s="162">
        <v>26</v>
      </c>
      <c r="C1853" s="162">
        <v>13</v>
      </c>
      <c r="D1853" s="162">
        <v>3</v>
      </c>
      <c r="E1853" s="162">
        <v>8210</v>
      </c>
      <c r="F1853" s="162">
        <v>4.3</v>
      </c>
      <c r="G1853" s="162">
        <v>1</v>
      </c>
      <c r="H1853" s="162">
        <v>0</v>
      </c>
      <c r="I1853" s="163">
        <v>512</v>
      </c>
      <c r="J1853" s="169">
        <v>1</v>
      </c>
    </row>
    <row r="1854" spans="1:10" ht="20" x14ac:dyDescent="0.2">
      <c r="A1854" s="161">
        <v>1386</v>
      </c>
      <c r="B1854" s="162">
        <v>27</v>
      </c>
      <c r="C1854" s="162">
        <v>18</v>
      </c>
      <c r="D1854" s="162">
        <v>1</v>
      </c>
      <c r="E1854" s="162">
        <v>5070</v>
      </c>
      <c r="F1854" s="162">
        <v>2.9</v>
      </c>
      <c r="G1854" s="162">
        <v>1</v>
      </c>
      <c r="H1854" s="162">
        <v>1</v>
      </c>
      <c r="I1854" s="163">
        <v>657</v>
      </c>
      <c r="J1854" s="169">
        <v>1</v>
      </c>
    </row>
    <row r="1855" spans="1:10" ht="20" x14ac:dyDescent="0.2">
      <c r="A1855" s="161">
        <v>1389</v>
      </c>
      <c r="B1855" s="162">
        <v>43</v>
      </c>
      <c r="C1855" s="162">
        <v>18</v>
      </c>
      <c r="D1855" s="162">
        <v>2</v>
      </c>
      <c r="E1855" s="162">
        <v>6720</v>
      </c>
      <c r="F1855" s="162">
        <v>3</v>
      </c>
      <c r="G1855" s="162">
        <v>1</v>
      </c>
      <c r="H1855" s="162">
        <v>1</v>
      </c>
      <c r="I1855" s="163">
        <v>216</v>
      </c>
      <c r="J1855" s="169">
        <v>1</v>
      </c>
    </row>
    <row r="1856" spans="1:10" ht="20" x14ac:dyDescent="0.2">
      <c r="A1856" s="161">
        <v>1394</v>
      </c>
      <c r="B1856" s="162">
        <v>33</v>
      </c>
      <c r="C1856" s="162">
        <v>20</v>
      </c>
      <c r="D1856" s="162">
        <v>1</v>
      </c>
      <c r="E1856" s="162">
        <v>5840</v>
      </c>
      <c r="F1856" s="162">
        <v>3.9</v>
      </c>
      <c r="G1856" s="162">
        <v>1</v>
      </c>
      <c r="H1856" s="162">
        <v>1</v>
      </c>
      <c r="I1856" s="163">
        <v>1264</v>
      </c>
      <c r="J1856" s="169">
        <v>1</v>
      </c>
    </row>
    <row r="1857" spans="1:10" ht="20" x14ac:dyDescent="0.2">
      <c r="A1857" s="161">
        <v>1403</v>
      </c>
      <c r="B1857" s="162">
        <v>44</v>
      </c>
      <c r="C1857" s="162">
        <v>16</v>
      </c>
      <c r="D1857" s="162">
        <v>4</v>
      </c>
      <c r="E1857" s="162">
        <v>17440</v>
      </c>
      <c r="F1857" s="162">
        <v>3</v>
      </c>
      <c r="G1857" s="162">
        <v>1</v>
      </c>
      <c r="H1857" s="162">
        <v>0</v>
      </c>
      <c r="I1857" s="163">
        <v>4128</v>
      </c>
      <c r="J1857" s="169">
        <v>1</v>
      </c>
    </row>
    <row r="1858" spans="1:10" ht="20" x14ac:dyDescent="0.2">
      <c r="A1858" s="161">
        <v>1422</v>
      </c>
      <c r="B1858" s="162">
        <v>31</v>
      </c>
      <c r="C1858" s="162">
        <v>15</v>
      </c>
      <c r="D1858" s="162">
        <v>1</v>
      </c>
      <c r="E1858" s="162">
        <v>5710</v>
      </c>
      <c r="F1858" s="162">
        <v>7.7</v>
      </c>
      <c r="G1858" s="162">
        <v>0</v>
      </c>
      <c r="H1858" s="162">
        <v>0</v>
      </c>
      <c r="I1858" s="163">
        <v>223</v>
      </c>
      <c r="J1858" s="169">
        <v>1</v>
      </c>
    </row>
    <row r="1859" spans="1:10" ht="20" x14ac:dyDescent="0.2">
      <c r="A1859" s="161">
        <v>1427</v>
      </c>
      <c r="B1859" s="162">
        <v>45</v>
      </c>
      <c r="C1859" s="162">
        <v>18</v>
      </c>
      <c r="D1859" s="162">
        <v>2</v>
      </c>
      <c r="E1859" s="162">
        <v>10920</v>
      </c>
      <c r="F1859" s="162">
        <v>3.9</v>
      </c>
      <c r="G1859" s="162">
        <v>1</v>
      </c>
      <c r="H1859" s="162">
        <v>0</v>
      </c>
      <c r="I1859" s="163">
        <v>861</v>
      </c>
      <c r="J1859" s="169">
        <v>1</v>
      </c>
    </row>
    <row r="1860" spans="1:10" ht="20" x14ac:dyDescent="0.2">
      <c r="A1860" s="161">
        <v>1436</v>
      </c>
      <c r="B1860" s="162">
        <v>30</v>
      </c>
      <c r="C1860" s="162">
        <v>17</v>
      </c>
      <c r="D1860" s="162">
        <v>3</v>
      </c>
      <c r="E1860" s="162">
        <v>4840</v>
      </c>
      <c r="F1860" s="162">
        <v>4.7</v>
      </c>
      <c r="G1860" s="162">
        <v>1</v>
      </c>
      <c r="H1860" s="162">
        <v>0</v>
      </c>
      <c r="I1860" s="163">
        <v>113</v>
      </c>
      <c r="J1860" s="169">
        <v>1</v>
      </c>
    </row>
    <row r="1861" spans="1:10" ht="20" x14ac:dyDescent="0.2">
      <c r="A1861" s="161">
        <v>1438</v>
      </c>
      <c r="B1861" s="162">
        <v>28</v>
      </c>
      <c r="C1861" s="162">
        <v>15</v>
      </c>
      <c r="D1861" s="162">
        <v>3</v>
      </c>
      <c r="E1861" s="162">
        <v>6040</v>
      </c>
      <c r="F1861" s="162">
        <v>10.9</v>
      </c>
      <c r="G1861" s="162">
        <v>1</v>
      </c>
      <c r="H1861" s="162">
        <v>0</v>
      </c>
      <c r="I1861" s="163">
        <v>1088</v>
      </c>
      <c r="J1861" s="169">
        <v>1</v>
      </c>
    </row>
    <row r="1862" spans="1:10" ht="20" x14ac:dyDescent="0.2">
      <c r="A1862" s="161">
        <v>1444</v>
      </c>
      <c r="B1862" s="162">
        <v>30</v>
      </c>
      <c r="C1862" s="162">
        <v>17</v>
      </c>
      <c r="D1862" s="162">
        <v>2</v>
      </c>
      <c r="E1862" s="162">
        <v>5630</v>
      </c>
      <c r="F1862" s="162">
        <v>5.3</v>
      </c>
      <c r="G1862" s="162">
        <v>1</v>
      </c>
      <c r="H1862" s="162">
        <v>1</v>
      </c>
      <c r="I1862" s="163">
        <v>491</v>
      </c>
      <c r="J1862" s="169">
        <v>1</v>
      </c>
    </row>
    <row r="1863" spans="1:10" ht="20" x14ac:dyDescent="0.2">
      <c r="A1863" s="161">
        <v>1456</v>
      </c>
      <c r="B1863" s="162">
        <v>24</v>
      </c>
      <c r="C1863" s="162">
        <v>13</v>
      </c>
      <c r="D1863" s="162">
        <v>2</v>
      </c>
      <c r="E1863" s="162">
        <v>4850</v>
      </c>
      <c r="F1863" s="162">
        <v>6.8</v>
      </c>
      <c r="G1863" s="162">
        <v>1</v>
      </c>
      <c r="H1863" s="162">
        <v>0</v>
      </c>
      <c r="I1863" s="163">
        <v>565</v>
      </c>
      <c r="J1863" s="169">
        <v>1</v>
      </c>
    </row>
    <row r="1864" spans="1:10" ht="20" x14ac:dyDescent="0.2">
      <c r="A1864" s="161">
        <v>1461</v>
      </c>
      <c r="B1864" s="162">
        <v>31</v>
      </c>
      <c r="C1864" s="162">
        <v>18</v>
      </c>
      <c r="D1864" s="162">
        <v>1</v>
      </c>
      <c r="E1864" s="162">
        <v>4890</v>
      </c>
      <c r="F1864" s="162">
        <v>2.5</v>
      </c>
      <c r="G1864" s="162">
        <v>1</v>
      </c>
      <c r="H1864" s="162">
        <v>1</v>
      </c>
      <c r="I1864" s="163">
        <v>279</v>
      </c>
      <c r="J1864" s="169">
        <v>1</v>
      </c>
    </row>
    <row r="1865" spans="1:10" ht="20" x14ac:dyDescent="0.2">
      <c r="A1865" s="161">
        <v>1463</v>
      </c>
      <c r="B1865" s="162">
        <v>34</v>
      </c>
      <c r="C1865" s="162">
        <v>13</v>
      </c>
      <c r="D1865" s="162">
        <v>2</v>
      </c>
      <c r="E1865" s="162">
        <v>4670</v>
      </c>
      <c r="F1865" s="162">
        <v>8.5</v>
      </c>
      <c r="G1865" s="162">
        <v>1</v>
      </c>
      <c r="H1865" s="162">
        <v>0</v>
      </c>
      <c r="I1865" s="163">
        <v>568</v>
      </c>
      <c r="J1865" s="169">
        <v>1</v>
      </c>
    </row>
    <row r="1866" spans="1:10" ht="20" x14ac:dyDescent="0.2">
      <c r="A1866" s="161">
        <v>1466</v>
      </c>
      <c r="B1866" s="162">
        <v>30</v>
      </c>
      <c r="C1866" s="162">
        <v>18</v>
      </c>
      <c r="D1866" s="162">
        <v>2</v>
      </c>
      <c r="E1866" s="162">
        <v>6730</v>
      </c>
      <c r="F1866" s="162">
        <v>6.5</v>
      </c>
      <c r="G1866" s="162">
        <v>1</v>
      </c>
      <c r="H1866" s="162">
        <v>0</v>
      </c>
      <c r="I1866" s="163">
        <v>556</v>
      </c>
      <c r="J1866" s="169">
        <v>1</v>
      </c>
    </row>
    <row r="1867" spans="1:10" ht="20" x14ac:dyDescent="0.2">
      <c r="A1867" s="161">
        <v>1469</v>
      </c>
      <c r="B1867" s="162">
        <v>26</v>
      </c>
      <c r="C1867" s="162">
        <v>13</v>
      </c>
      <c r="D1867" s="162">
        <v>1</v>
      </c>
      <c r="E1867" s="162">
        <v>4430</v>
      </c>
      <c r="F1867" s="162">
        <v>4.7</v>
      </c>
      <c r="G1867" s="162">
        <v>1</v>
      </c>
      <c r="H1867" s="162">
        <v>1</v>
      </c>
      <c r="I1867" s="163">
        <v>970</v>
      </c>
      <c r="J1867" s="169">
        <v>1</v>
      </c>
    </row>
    <row r="1868" spans="1:10" ht="20" x14ac:dyDescent="0.2">
      <c r="A1868" s="161">
        <v>1470</v>
      </c>
      <c r="B1868" s="162">
        <v>27</v>
      </c>
      <c r="C1868" s="162">
        <v>12</v>
      </c>
      <c r="D1868" s="162">
        <v>2</v>
      </c>
      <c r="E1868" s="162">
        <v>4470</v>
      </c>
      <c r="F1868" s="162">
        <v>6.2</v>
      </c>
      <c r="G1868" s="162">
        <v>1</v>
      </c>
      <c r="H1868" s="162">
        <v>0</v>
      </c>
      <c r="I1868" s="163">
        <v>364</v>
      </c>
      <c r="J1868" s="169">
        <v>1</v>
      </c>
    </row>
    <row r="1869" spans="1:10" ht="20" x14ac:dyDescent="0.2">
      <c r="A1869" s="161">
        <v>1471</v>
      </c>
      <c r="B1869" s="162">
        <v>30</v>
      </c>
      <c r="C1869" s="162">
        <v>14</v>
      </c>
      <c r="D1869" s="162">
        <v>1</v>
      </c>
      <c r="E1869" s="162">
        <v>5190</v>
      </c>
      <c r="F1869" s="162">
        <v>3.8</v>
      </c>
      <c r="G1869" s="162">
        <v>1</v>
      </c>
      <c r="H1869" s="162">
        <v>0</v>
      </c>
      <c r="I1869" s="163">
        <v>999</v>
      </c>
      <c r="J1869" s="169">
        <v>1</v>
      </c>
    </row>
    <row r="1870" spans="1:10" ht="20" x14ac:dyDescent="0.2">
      <c r="A1870" s="161">
        <v>1475</v>
      </c>
      <c r="B1870" s="162">
        <v>28</v>
      </c>
      <c r="C1870" s="162">
        <v>15</v>
      </c>
      <c r="D1870" s="162">
        <v>3</v>
      </c>
      <c r="E1870" s="162">
        <v>5640</v>
      </c>
      <c r="F1870" s="162">
        <v>4.7</v>
      </c>
      <c r="G1870" s="162">
        <v>1</v>
      </c>
      <c r="H1870" s="162">
        <v>1</v>
      </c>
      <c r="I1870" s="163">
        <v>927</v>
      </c>
      <c r="J1870" s="169">
        <v>1</v>
      </c>
    </row>
    <row r="1871" spans="1:10" ht="20" x14ac:dyDescent="0.2">
      <c r="A1871" s="161">
        <v>1484</v>
      </c>
      <c r="B1871" s="162">
        <v>33</v>
      </c>
      <c r="C1871" s="162">
        <v>12</v>
      </c>
      <c r="D1871" s="162">
        <v>1</v>
      </c>
      <c r="E1871" s="162">
        <v>5030</v>
      </c>
      <c r="F1871" s="162">
        <v>5.6</v>
      </c>
      <c r="G1871" s="162">
        <v>1</v>
      </c>
      <c r="H1871" s="162">
        <v>0</v>
      </c>
      <c r="I1871" s="163">
        <v>395</v>
      </c>
      <c r="J1871" s="169">
        <v>1</v>
      </c>
    </row>
    <row r="1872" spans="1:10" ht="20" x14ac:dyDescent="0.2">
      <c r="A1872" s="161">
        <v>1487</v>
      </c>
      <c r="B1872" s="162">
        <v>49</v>
      </c>
      <c r="C1872" s="162">
        <v>12</v>
      </c>
      <c r="D1872" s="162">
        <v>2</v>
      </c>
      <c r="E1872" s="162">
        <v>5700</v>
      </c>
      <c r="F1872" s="162">
        <v>4.3</v>
      </c>
      <c r="G1872" s="162">
        <v>1</v>
      </c>
      <c r="H1872" s="162">
        <v>1</v>
      </c>
      <c r="I1872" s="163">
        <v>1710</v>
      </c>
      <c r="J1872" s="169">
        <v>1</v>
      </c>
    </row>
    <row r="1873" spans="1:10" ht="20" x14ac:dyDescent="0.2">
      <c r="A1873" s="161">
        <v>1488</v>
      </c>
      <c r="B1873" s="162">
        <v>30</v>
      </c>
      <c r="C1873" s="162">
        <v>14</v>
      </c>
      <c r="D1873" s="162">
        <v>3</v>
      </c>
      <c r="E1873" s="162">
        <v>9020</v>
      </c>
      <c r="F1873" s="162">
        <v>2.5</v>
      </c>
      <c r="G1873" s="162">
        <v>0</v>
      </c>
      <c r="H1873" s="162">
        <v>1</v>
      </c>
      <c r="I1873" s="163">
        <v>338</v>
      </c>
      <c r="J1873" s="169">
        <v>1</v>
      </c>
    </row>
    <row r="1874" spans="1:10" ht="20" x14ac:dyDescent="0.2">
      <c r="A1874" s="161">
        <v>1495</v>
      </c>
      <c r="B1874" s="162">
        <v>42</v>
      </c>
      <c r="C1874" s="162">
        <v>18</v>
      </c>
      <c r="D1874" s="162">
        <v>1</v>
      </c>
      <c r="E1874" s="162">
        <v>9770</v>
      </c>
      <c r="F1874" s="162">
        <v>5.7</v>
      </c>
      <c r="G1874" s="162">
        <v>1</v>
      </c>
      <c r="H1874" s="162">
        <v>1</v>
      </c>
      <c r="I1874" s="163">
        <v>560</v>
      </c>
      <c r="J1874" s="169">
        <v>1</v>
      </c>
    </row>
    <row r="1875" spans="1:10" ht="20" x14ac:dyDescent="0.2">
      <c r="A1875" s="161">
        <v>1503</v>
      </c>
      <c r="B1875" s="162">
        <v>32</v>
      </c>
      <c r="C1875" s="162">
        <v>19</v>
      </c>
      <c r="D1875" s="162">
        <v>3</v>
      </c>
      <c r="E1875" s="162">
        <v>11070</v>
      </c>
      <c r="F1875" s="162">
        <v>1.9</v>
      </c>
      <c r="G1875" s="162">
        <v>0</v>
      </c>
      <c r="H1875" s="162">
        <v>0</v>
      </c>
      <c r="I1875" s="163">
        <v>1878</v>
      </c>
      <c r="J1875" s="169">
        <v>1</v>
      </c>
    </row>
    <row r="1876" spans="1:10" ht="20" x14ac:dyDescent="0.2">
      <c r="A1876" s="161">
        <v>1510</v>
      </c>
      <c r="B1876" s="162">
        <v>52</v>
      </c>
      <c r="C1876" s="162">
        <v>33</v>
      </c>
      <c r="D1876" s="162">
        <v>3</v>
      </c>
      <c r="E1876" s="162">
        <v>11470</v>
      </c>
      <c r="F1876" s="162">
        <v>3.6</v>
      </c>
      <c r="G1876" s="162">
        <v>1</v>
      </c>
      <c r="H1876" s="162">
        <v>0</v>
      </c>
      <c r="I1876" s="163">
        <v>2429</v>
      </c>
      <c r="J1876" s="169">
        <v>1</v>
      </c>
    </row>
    <row r="1877" spans="1:10" ht="20" x14ac:dyDescent="0.2">
      <c r="A1877" s="161">
        <v>1512</v>
      </c>
      <c r="B1877" s="162">
        <v>28</v>
      </c>
      <c r="C1877" s="162">
        <v>13</v>
      </c>
      <c r="D1877" s="162">
        <v>3</v>
      </c>
      <c r="E1877" s="162">
        <v>7760</v>
      </c>
      <c r="F1877" s="162">
        <v>7.8</v>
      </c>
      <c r="G1877" s="162">
        <v>1</v>
      </c>
      <c r="H1877" s="162">
        <v>1</v>
      </c>
      <c r="I1877" s="163">
        <v>721</v>
      </c>
      <c r="J1877" s="169">
        <v>1</v>
      </c>
    </row>
    <row r="1878" spans="1:10" ht="20" x14ac:dyDescent="0.2">
      <c r="A1878" s="161">
        <v>1514</v>
      </c>
      <c r="B1878" s="162">
        <v>43</v>
      </c>
      <c r="C1878" s="162">
        <v>27</v>
      </c>
      <c r="D1878" s="162">
        <v>1</v>
      </c>
      <c r="E1878" s="162">
        <v>8170</v>
      </c>
      <c r="F1878" s="162">
        <v>3.8</v>
      </c>
      <c r="G1878" s="162">
        <v>1</v>
      </c>
      <c r="H1878" s="162">
        <v>0</v>
      </c>
      <c r="I1878" s="163">
        <v>2573</v>
      </c>
      <c r="J1878" s="169">
        <v>1</v>
      </c>
    </row>
    <row r="1879" spans="1:10" ht="20" x14ac:dyDescent="0.2">
      <c r="A1879" s="161">
        <v>1519</v>
      </c>
      <c r="B1879" s="162">
        <v>30</v>
      </c>
      <c r="C1879" s="162">
        <v>12</v>
      </c>
      <c r="D1879" s="162">
        <v>5</v>
      </c>
      <c r="E1879" s="162">
        <v>9410</v>
      </c>
      <c r="F1879" s="162">
        <v>4.8</v>
      </c>
      <c r="G1879" s="162">
        <v>0</v>
      </c>
      <c r="H1879" s="162">
        <v>1</v>
      </c>
      <c r="I1879" s="163">
        <v>426</v>
      </c>
      <c r="J1879" s="169">
        <v>1</v>
      </c>
    </row>
    <row r="1880" spans="1:10" ht="20" x14ac:dyDescent="0.2">
      <c r="A1880" s="161">
        <v>1523</v>
      </c>
      <c r="B1880" s="162">
        <v>28</v>
      </c>
      <c r="C1880" s="162">
        <v>21</v>
      </c>
      <c r="D1880" s="162">
        <v>1</v>
      </c>
      <c r="E1880" s="162">
        <v>4720</v>
      </c>
      <c r="F1880" s="162">
        <v>8</v>
      </c>
      <c r="G1880" s="162">
        <v>1</v>
      </c>
      <c r="H1880" s="162">
        <v>0</v>
      </c>
      <c r="I1880" s="163">
        <v>1027</v>
      </c>
      <c r="J1880" s="169">
        <v>1</v>
      </c>
    </row>
    <row r="1881" spans="1:10" ht="20" x14ac:dyDescent="0.2">
      <c r="A1881" s="161">
        <v>1524</v>
      </c>
      <c r="B1881" s="162">
        <v>34</v>
      </c>
      <c r="C1881" s="162">
        <v>19</v>
      </c>
      <c r="D1881" s="162">
        <v>2</v>
      </c>
      <c r="E1881" s="162">
        <v>6690</v>
      </c>
      <c r="F1881" s="162">
        <v>8.5</v>
      </c>
      <c r="G1881" s="162">
        <v>1</v>
      </c>
      <c r="H1881" s="162">
        <v>0</v>
      </c>
      <c r="I1881" s="163">
        <v>472</v>
      </c>
      <c r="J1881" s="169">
        <v>1</v>
      </c>
    </row>
    <row r="1882" spans="1:10" ht="20" x14ac:dyDescent="0.2">
      <c r="A1882" s="161">
        <v>1528</v>
      </c>
      <c r="B1882" s="162">
        <v>39</v>
      </c>
      <c r="C1882" s="162">
        <v>13</v>
      </c>
      <c r="D1882" s="162">
        <v>1</v>
      </c>
      <c r="E1882" s="162">
        <v>4960</v>
      </c>
      <c r="F1882" s="162">
        <v>5.7</v>
      </c>
      <c r="G1882" s="162">
        <v>1</v>
      </c>
      <c r="H1882" s="162">
        <v>0</v>
      </c>
      <c r="I1882" s="163">
        <v>635</v>
      </c>
      <c r="J1882" s="169">
        <v>1</v>
      </c>
    </row>
    <row r="1883" spans="1:10" ht="20" x14ac:dyDescent="0.2">
      <c r="A1883" s="161">
        <v>1532</v>
      </c>
      <c r="B1883" s="162">
        <v>29</v>
      </c>
      <c r="C1883" s="162">
        <v>20</v>
      </c>
      <c r="D1883" s="162">
        <v>1</v>
      </c>
      <c r="E1883" s="162">
        <v>6000</v>
      </c>
      <c r="F1883" s="162">
        <v>6.8</v>
      </c>
      <c r="G1883" s="162">
        <v>0</v>
      </c>
      <c r="H1883" s="162">
        <v>0</v>
      </c>
      <c r="I1883" s="163">
        <v>1693</v>
      </c>
      <c r="J1883" s="169">
        <v>1</v>
      </c>
    </row>
    <row r="1884" spans="1:10" ht="20" x14ac:dyDescent="0.2">
      <c r="A1884" s="161">
        <v>1534</v>
      </c>
      <c r="B1884" s="162">
        <v>38</v>
      </c>
      <c r="C1884" s="162">
        <v>15</v>
      </c>
      <c r="D1884" s="162">
        <v>1</v>
      </c>
      <c r="E1884" s="162">
        <v>5100</v>
      </c>
      <c r="F1884" s="162">
        <v>3.3</v>
      </c>
      <c r="G1884" s="162">
        <v>1</v>
      </c>
      <c r="H1884" s="162">
        <v>1</v>
      </c>
      <c r="I1884" s="163">
        <v>799</v>
      </c>
      <c r="J1884" s="169">
        <v>1</v>
      </c>
    </row>
    <row r="1885" spans="1:10" ht="20" x14ac:dyDescent="0.2">
      <c r="A1885" s="161">
        <v>1538</v>
      </c>
      <c r="B1885" s="162">
        <v>32</v>
      </c>
      <c r="C1885" s="162">
        <v>21</v>
      </c>
      <c r="D1885" s="162">
        <v>2</v>
      </c>
      <c r="E1885" s="162">
        <v>6480</v>
      </c>
      <c r="F1885" s="162">
        <v>4.9000000000000004</v>
      </c>
      <c r="G1885" s="162">
        <v>0</v>
      </c>
      <c r="H1885" s="162">
        <v>1</v>
      </c>
      <c r="I1885" s="163">
        <v>618</v>
      </c>
      <c r="J1885" s="169">
        <v>1</v>
      </c>
    </row>
    <row r="1886" spans="1:10" ht="20" x14ac:dyDescent="0.2">
      <c r="A1886" s="161">
        <v>1540</v>
      </c>
      <c r="B1886" s="162">
        <v>46</v>
      </c>
      <c r="C1886" s="162">
        <v>17</v>
      </c>
      <c r="D1886" s="162">
        <v>1</v>
      </c>
      <c r="E1886" s="162">
        <v>7530</v>
      </c>
      <c r="F1886" s="162">
        <v>6.6</v>
      </c>
      <c r="G1886" s="162">
        <v>1</v>
      </c>
      <c r="H1886" s="162">
        <v>1</v>
      </c>
      <c r="I1886" s="163">
        <v>1954</v>
      </c>
      <c r="J1886" s="169">
        <v>1</v>
      </c>
    </row>
    <row r="1887" spans="1:10" ht="20" x14ac:dyDescent="0.2">
      <c r="A1887" s="161">
        <v>1541</v>
      </c>
      <c r="B1887" s="162">
        <v>32</v>
      </c>
      <c r="C1887" s="162">
        <v>14</v>
      </c>
      <c r="D1887" s="162">
        <v>1</v>
      </c>
      <c r="E1887" s="162">
        <v>4650</v>
      </c>
      <c r="F1887" s="162">
        <v>9.1</v>
      </c>
      <c r="G1887" s="162">
        <v>1</v>
      </c>
      <c r="H1887" s="162">
        <v>0</v>
      </c>
      <c r="I1887" s="163">
        <v>1321</v>
      </c>
      <c r="J1887" s="169">
        <v>1</v>
      </c>
    </row>
    <row r="1888" spans="1:10" ht="20" x14ac:dyDescent="0.2">
      <c r="A1888" s="161">
        <v>1542</v>
      </c>
      <c r="B1888" s="162">
        <v>29</v>
      </c>
      <c r="C1888" s="162">
        <v>17</v>
      </c>
      <c r="D1888" s="162">
        <v>2</v>
      </c>
      <c r="E1888" s="162">
        <v>6620</v>
      </c>
      <c r="F1888" s="162">
        <v>4.7</v>
      </c>
      <c r="G1888" s="162">
        <v>0</v>
      </c>
      <c r="H1888" s="162">
        <v>0</v>
      </c>
      <c r="I1888" s="163">
        <v>1019</v>
      </c>
      <c r="J1888" s="169">
        <v>1</v>
      </c>
    </row>
    <row r="1889" spans="1:10" ht="20" x14ac:dyDescent="0.2">
      <c r="A1889" s="161">
        <v>1548</v>
      </c>
      <c r="B1889" s="162">
        <v>35</v>
      </c>
      <c r="C1889" s="162">
        <v>21</v>
      </c>
      <c r="D1889" s="162">
        <v>4</v>
      </c>
      <c r="E1889" s="162">
        <v>8470</v>
      </c>
      <c r="F1889" s="162">
        <v>2.9</v>
      </c>
      <c r="G1889" s="162">
        <v>1</v>
      </c>
      <c r="H1889" s="162">
        <v>1</v>
      </c>
      <c r="I1889" s="163">
        <v>1394</v>
      </c>
      <c r="J1889" s="169">
        <v>1</v>
      </c>
    </row>
    <row r="1890" spans="1:10" ht="20" x14ac:dyDescent="0.2">
      <c r="A1890" s="161">
        <v>1550</v>
      </c>
      <c r="B1890" s="162">
        <v>32</v>
      </c>
      <c r="C1890" s="162">
        <v>12</v>
      </c>
      <c r="D1890" s="162">
        <v>1</v>
      </c>
      <c r="E1890" s="162">
        <v>5540</v>
      </c>
      <c r="F1890" s="162">
        <v>4.8</v>
      </c>
      <c r="G1890" s="162">
        <v>1</v>
      </c>
      <c r="H1890" s="162">
        <v>1</v>
      </c>
      <c r="I1890" s="163">
        <v>1592</v>
      </c>
      <c r="J1890" s="169">
        <v>1</v>
      </c>
    </row>
    <row r="1891" spans="1:10" ht="20" x14ac:dyDescent="0.2">
      <c r="A1891" s="161">
        <v>1554</v>
      </c>
      <c r="B1891" s="162">
        <v>32</v>
      </c>
      <c r="C1891" s="162">
        <v>21</v>
      </c>
      <c r="D1891" s="162">
        <v>2</v>
      </c>
      <c r="E1891" s="162">
        <v>9010</v>
      </c>
      <c r="F1891" s="162">
        <v>5.6</v>
      </c>
      <c r="G1891" s="162">
        <v>1</v>
      </c>
      <c r="H1891" s="162">
        <v>0</v>
      </c>
      <c r="I1891" s="163">
        <v>765</v>
      </c>
      <c r="J1891" s="169">
        <v>1</v>
      </c>
    </row>
    <row r="1892" spans="1:10" ht="20" x14ac:dyDescent="0.2">
      <c r="A1892" s="161">
        <v>1568</v>
      </c>
      <c r="B1892" s="162">
        <v>37</v>
      </c>
      <c r="C1892" s="162">
        <v>14</v>
      </c>
      <c r="D1892" s="162">
        <v>2</v>
      </c>
      <c r="E1892" s="162">
        <v>6800</v>
      </c>
      <c r="F1892" s="162">
        <v>4.4000000000000004</v>
      </c>
      <c r="G1892" s="162">
        <v>1</v>
      </c>
      <c r="H1892" s="162">
        <v>0</v>
      </c>
      <c r="I1892" s="163">
        <v>565</v>
      </c>
      <c r="J1892" s="169">
        <v>1</v>
      </c>
    </row>
    <row r="1893" spans="1:10" ht="20" x14ac:dyDescent="0.2">
      <c r="A1893" s="161">
        <v>1574</v>
      </c>
      <c r="B1893" s="162">
        <v>30</v>
      </c>
      <c r="C1893" s="162">
        <v>15</v>
      </c>
      <c r="D1893" s="162">
        <v>4</v>
      </c>
      <c r="E1893" s="162">
        <v>6200</v>
      </c>
      <c r="F1893" s="162">
        <v>7.9</v>
      </c>
      <c r="G1893" s="162">
        <v>1</v>
      </c>
      <c r="H1893" s="162">
        <v>0</v>
      </c>
      <c r="I1893" s="163">
        <v>467</v>
      </c>
      <c r="J1893" s="169">
        <v>1</v>
      </c>
    </row>
    <row r="1894" spans="1:10" ht="20" x14ac:dyDescent="0.2">
      <c r="A1894" s="161">
        <v>1576</v>
      </c>
      <c r="B1894" s="162">
        <v>28</v>
      </c>
      <c r="C1894" s="162">
        <v>20</v>
      </c>
      <c r="D1894" s="162">
        <v>1</v>
      </c>
      <c r="E1894" s="162">
        <v>6580</v>
      </c>
      <c r="F1894" s="162">
        <v>6.7</v>
      </c>
      <c r="G1894" s="162">
        <v>1</v>
      </c>
      <c r="H1894" s="162">
        <v>0</v>
      </c>
      <c r="I1894" s="163">
        <v>1104</v>
      </c>
      <c r="J1894" s="169">
        <v>1</v>
      </c>
    </row>
    <row r="1895" spans="1:10" ht="20" x14ac:dyDescent="0.2">
      <c r="A1895" s="161">
        <v>1581</v>
      </c>
      <c r="B1895" s="162">
        <v>29</v>
      </c>
      <c r="C1895" s="162">
        <v>19</v>
      </c>
      <c r="D1895" s="162">
        <v>2</v>
      </c>
      <c r="E1895" s="162">
        <v>6350</v>
      </c>
      <c r="F1895" s="162">
        <v>7.5</v>
      </c>
      <c r="G1895" s="162">
        <v>1</v>
      </c>
      <c r="H1895" s="162">
        <v>0</v>
      </c>
      <c r="I1895" s="163">
        <v>846</v>
      </c>
      <c r="J1895" s="169">
        <v>1</v>
      </c>
    </row>
    <row r="1896" spans="1:10" ht="20" x14ac:dyDescent="0.2">
      <c r="A1896" s="161">
        <v>1589</v>
      </c>
      <c r="B1896" s="162">
        <v>35</v>
      </c>
      <c r="C1896" s="162">
        <v>14</v>
      </c>
      <c r="D1896" s="162">
        <v>4</v>
      </c>
      <c r="E1896" s="162">
        <v>5660</v>
      </c>
      <c r="F1896" s="162">
        <v>8.5</v>
      </c>
      <c r="G1896" s="162">
        <v>1</v>
      </c>
      <c r="H1896" s="162">
        <v>0</v>
      </c>
      <c r="I1896" s="163">
        <v>528</v>
      </c>
      <c r="J1896" s="169">
        <v>1</v>
      </c>
    </row>
    <row r="1897" spans="1:10" ht="20" x14ac:dyDescent="0.2">
      <c r="A1897" s="161">
        <v>1592</v>
      </c>
      <c r="B1897" s="162">
        <v>38</v>
      </c>
      <c r="C1897" s="162">
        <v>27</v>
      </c>
      <c r="D1897" s="162">
        <v>1</v>
      </c>
      <c r="E1897" s="162">
        <v>6580</v>
      </c>
      <c r="F1897" s="162">
        <v>6</v>
      </c>
      <c r="G1897" s="162">
        <v>0</v>
      </c>
      <c r="H1897" s="162">
        <v>0</v>
      </c>
      <c r="I1897" s="163">
        <v>2090</v>
      </c>
      <c r="J1897" s="169">
        <v>1</v>
      </c>
    </row>
    <row r="1898" spans="1:10" ht="20" x14ac:dyDescent="0.2">
      <c r="A1898" s="161">
        <v>1594</v>
      </c>
      <c r="B1898" s="162">
        <v>47</v>
      </c>
      <c r="C1898" s="162">
        <v>16</v>
      </c>
      <c r="D1898" s="162">
        <v>2</v>
      </c>
      <c r="E1898" s="162">
        <v>6860</v>
      </c>
      <c r="F1898" s="162">
        <v>6.1</v>
      </c>
      <c r="G1898" s="162">
        <v>1</v>
      </c>
      <c r="H1898" s="162">
        <v>0</v>
      </c>
      <c r="I1898" s="163">
        <v>92</v>
      </c>
      <c r="J1898" s="169">
        <v>1</v>
      </c>
    </row>
    <row r="1899" spans="1:10" ht="20" x14ac:dyDescent="0.2">
      <c r="A1899" s="161">
        <v>1596</v>
      </c>
      <c r="B1899" s="162">
        <v>35</v>
      </c>
      <c r="C1899" s="162">
        <v>14</v>
      </c>
      <c r="D1899" s="162">
        <v>1</v>
      </c>
      <c r="E1899" s="162">
        <v>5350</v>
      </c>
      <c r="F1899" s="162">
        <v>6.5</v>
      </c>
      <c r="G1899" s="162">
        <v>1</v>
      </c>
      <c r="H1899" s="162">
        <v>0</v>
      </c>
      <c r="I1899" s="163">
        <v>1203</v>
      </c>
      <c r="J1899" s="169">
        <v>1</v>
      </c>
    </row>
    <row r="1900" spans="1:10" ht="20" x14ac:dyDescent="0.2">
      <c r="A1900" s="161">
        <v>1599</v>
      </c>
      <c r="B1900" s="162">
        <v>32</v>
      </c>
      <c r="C1900" s="162">
        <v>20</v>
      </c>
      <c r="D1900" s="162">
        <v>1</v>
      </c>
      <c r="E1900" s="162">
        <v>5570</v>
      </c>
      <c r="F1900" s="162">
        <v>5.8</v>
      </c>
      <c r="G1900" s="162">
        <v>1</v>
      </c>
      <c r="H1900" s="162">
        <v>0</v>
      </c>
      <c r="I1900" s="163">
        <v>939</v>
      </c>
      <c r="J1900" s="169">
        <v>1</v>
      </c>
    </row>
    <row r="1901" spans="1:10" ht="20" x14ac:dyDescent="0.2">
      <c r="A1901" s="161">
        <v>1601</v>
      </c>
      <c r="B1901" s="162">
        <v>23</v>
      </c>
      <c r="C1901" s="162">
        <v>12</v>
      </c>
      <c r="D1901" s="162">
        <v>2</v>
      </c>
      <c r="E1901" s="162">
        <v>4470</v>
      </c>
      <c r="F1901" s="162">
        <v>5.3</v>
      </c>
      <c r="G1901" s="162">
        <v>1</v>
      </c>
      <c r="H1901" s="162">
        <v>1</v>
      </c>
      <c r="I1901" s="163">
        <v>225</v>
      </c>
      <c r="J1901" s="169">
        <v>1</v>
      </c>
    </row>
    <row r="1902" spans="1:10" ht="20" x14ac:dyDescent="0.2">
      <c r="A1902" s="161">
        <v>1603</v>
      </c>
      <c r="B1902" s="162">
        <v>28</v>
      </c>
      <c r="C1902" s="162">
        <v>12</v>
      </c>
      <c r="D1902" s="162">
        <v>4</v>
      </c>
      <c r="E1902" s="162">
        <v>5260</v>
      </c>
      <c r="F1902" s="162">
        <v>3</v>
      </c>
      <c r="G1902" s="162">
        <v>1</v>
      </c>
      <c r="H1902" s="162">
        <v>0</v>
      </c>
      <c r="I1902" s="163">
        <v>202</v>
      </c>
      <c r="J1902" s="169">
        <v>1</v>
      </c>
    </row>
    <row r="1903" spans="1:10" ht="20" x14ac:dyDescent="0.2">
      <c r="A1903" s="161">
        <v>1604</v>
      </c>
      <c r="B1903" s="162">
        <v>42</v>
      </c>
      <c r="C1903" s="162">
        <v>13</v>
      </c>
      <c r="D1903" s="162">
        <v>2</v>
      </c>
      <c r="E1903" s="162">
        <v>5390</v>
      </c>
      <c r="F1903" s="162">
        <v>5.5</v>
      </c>
      <c r="G1903" s="162">
        <v>0</v>
      </c>
      <c r="H1903" s="162">
        <v>1</v>
      </c>
      <c r="I1903" s="163">
        <v>854</v>
      </c>
      <c r="J1903" s="169">
        <v>1</v>
      </c>
    </row>
    <row r="1904" spans="1:10" ht="20" x14ac:dyDescent="0.2">
      <c r="A1904" s="161">
        <v>1615</v>
      </c>
      <c r="B1904" s="162">
        <v>27</v>
      </c>
      <c r="C1904" s="162">
        <v>13</v>
      </c>
      <c r="D1904" s="162">
        <v>3</v>
      </c>
      <c r="E1904" s="162">
        <v>5180</v>
      </c>
      <c r="F1904" s="162">
        <v>6.1</v>
      </c>
      <c r="G1904" s="162">
        <v>1</v>
      </c>
      <c r="H1904" s="162">
        <v>1</v>
      </c>
      <c r="I1904" s="163">
        <v>1381</v>
      </c>
      <c r="J1904" s="169">
        <v>1</v>
      </c>
    </row>
    <row r="1905" spans="1:10" ht="20" x14ac:dyDescent="0.2">
      <c r="A1905" s="161">
        <v>1616</v>
      </c>
      <c r="B1905" s="162">
        <v>32</v>
      </c>
      <c r="C1905" s="162">
        <v>15</v>
      </c>
      <c r="D1905" s="162">
        <v>1</v>
      </c>
      <c r="E1905" s="162">
        <v>6600</v>
      </c>
      <c r="F1905" s="162">
        <v>4.9000000000000004</v>
      </c>
      <c r="G1905" s="162">
        <v>1</v>
      </c>
      <c r="H1905" s="162">
        <v>0</v>
      </c>
      <c r="I1905" s="163">
        <v>1281</v>
      </c>
      <c r="J1905" s="169">
        <v>1</v>
      </c>
    </row>
    <row r="1906" spans="1:10" ht="20" x14ac:dyDescent="0.2">
      <c r="A1906" s="161">
        <v>1622</v>
      </c>
      <c r="B1906" s="162">
        <v>32</v>
      </c>
      <c r="C1906" s="162">
        <v>13</v>
      </c>
      <c r="D1906" s="162">
        <v>1</v>
      </c>
      <c r="E1906" s="162">
        <v>4610</v>
      </c>
      <c r="F1906" s="162">
        <v>5.9</v>
      </c>
      <c r="G1906" s="162">
        <v>0</v>
      </c>
      <c r="H1906" s="162">
        <v>0</v>
      </c>
      <c r="I1906" s="163">
        <v>1040</v>
      </c>
      <c r="J1906" s="169">
        <v>1</v>
      </c>
    </row>
    <row r="1907" spans="1:10" ht="20" x14ac:dyDescent="0.2">
      <c r="A1907" s="161">
        <v>1630</v>
      </c>
      <c r="B1907" s="162">
        <v>25</v>
      </c>
      <c r="C1907" s="162">
        <v>12</v>
      </c>
      <c r="D1907" s="162">
        <v>1</v>
      </c>
      <c r="E1907" s="162">
        <v>4510</v>
      </c>
      <c r="F1907" s="162">
        <v>3.2</v>
      </c>
      <c r="G1907" s="162">
        <v>1</v>
      </c>
      <c r="H1907" s="162">
        <v>0</v>
      </c>
      <c r="I1907" s="163">
        <v>1419</v>
      </c>
      <c r="J1907" s="169">
        <v>1</v>
      </c>
    </row>
    <row r="1908" spans="1:10" ht="20" x14ac:dyDescent="0.2">
      <c r="A1908" s="161">
        <v>1633</v>
      </c>
      <c r="B1908" s="162">
        <v>40</v>
      </c>
      <c r="C1908" s="162">
        <v>14</v>
      </c>
      <c r="D1908" s="162">
        <v>3</v>
      </c>
      <c r="E1908" s="162">
        <v>7430</v>
      </c>
      <c r="F1908" s="162">
        <v>6.5</v>
      </c>
      <c r="G1908" s="162">
        <v>1</v>
      </c>
      <c r="H1908" s="162">
        <v>1</v>
      </c>
      <c r="I1908" s="163">
        <v>711</v>
      </c>
      <c r="J1908" s="169">
        <v>1</v>
      </c>
    </row>
    <row r="1909" spans="1:10" ht="20" x14ac:dyDescent="0.2">
      <c r="A1909" s="161">
        <v>1636</v>
      </c>
      <c r="B1909" s="162">
        <v>39</v>
      </c>
      <c r="C1909" s="162">
        <v>16</v>
      </c>
      <c r="D1909" s="162">
        <v>1</v>
      </c>
      <c r="E1909" s="162">
        <v>4930</v>
      </c>
      <c r="F1909" s="162">
        <v>7.1</v>
      </c>
      <c r="G1909" s="162">
        <v>0</v>
      </c>
      <c r="H1909" s="162">
        <v>0</v>
      </c>
      <c r="I1909" s="163">
        <v>813</v>
      </c>
      <c r="J1909" s="169">
        <v>1</v>
      </c>
    </row>
    <row r="1910" spans="1:10" ht="20" x14ac:dyDescent="0.2">
      <c r="A1910" s="161">
        <v>1637</v>
      </c>
      <c r="B1910" s="162">
        <v>29</v>
      </c>
      <c r="C1910" s="162">
        <v>17</v>
      </c>
      <c r="D1910" s="162">
        <v>1</v>
      </c>
      <c r="E1910" s="162">
        <v>5040</v>
      </c>
      <c r="F1910" s="162">
        <v>7.4</v>
      </c>
      <c r="G1910" s="162">
        <v>1</v>
      </c>
      <c r="H1910" s="162">
        <v>1</v>
      </c>
      <c r="I1910" s="163">
        <v>184</v>
      </c>
      <c r="J1910" s="169">
        <v>1</v>
      </c>
    </row>
    <row r="1911" spans="1:10" ht="20" x14ac:dyDescent="0.2">
      <c r="A1911" s="161">
        <v>1641</v>
      </c>
      <c r="B1911" s="162">
        <v>31</v>
      </c>
      <c r="C1911" s="162">
        <v>18</v>
      </c>
      <c r="D1911" s="162">
        <v>3</v>
      </c>
      <c r="E1911" s="162">
        <v>7440</v>
      </c>
      <c r="F1911" s="162">
        <v>4.7</v>
      </c>
      <c r="G1911" s="162">
        <v>1</v>
      </c>
      <c r="H1911" s="162">
        <v>1</v>
      </c>
      <c r="I1911" s="163">
        <v>834</v>
      </c>
      <c r="J1911" s="169">
        <v>1</v>
      </c>
    </row>
    <row r="1912" spans="1:10" ht="20" x14ac:dyDescent="0.2">
      <c r="A1912" s="161">
        <v>1649</v>
      </c>
      <c r="B1912" s="162">
        <v>28</v>
      </c>
      <c r="C1912" s="162">
        <v>14</v>
      </c>
      <c r="D1912" s="162">
        <v>1</v>
      </c>
      <c r="E1912" s="162">
        <v>4540</v>
      </c>
      <c r="F1912" s="162">
        <v>3.9</v>
      </c>
      <c r="G1912" s="162">
        <v>0</v>
      </c>
      <c r="H1912" s="162">
        <v>0</v>
      </c>
      <c r="I1912" s="163">
        <v>216</v>
      </c>
      <c r="J1912" s="169">
        <v>1</v>
      </c>
    </row>
    <row r="1913" spans="1:10" ht="20" x14ac:dyDescent="0.2">
      <c r="A1913" s="161">
        <v>1653</v>
      </c>
      <c r="B1913" s="162">
        <v>40</v>
      </c>
      <c r="C1913" s="162">
        <v>17</v>
      </c>
      <c r="D1913" s="162">
        <v>2</v>
      </c>
      <c r="E1913" s="162">
        <v>5730</v>
      </c>
      <c r="F1913" s="162">
        <v>7.5</v>
      </c>
      <c r="G1913" s="162">
        <v>1</v>
      </c>
      <c r="H1913" s="162">
        <v>1</v>
      </c>
      <c r="I1913" s="163">
        <v>222</v>
      </c>
      <c r="J1913" s="169">
        <v>1</v>
      </c>
    </row>
    <row r="1914" spans="1:10" ht="20" x14ac:dyDescent="0.2">
      <c r="A1914" s="161">
        <v>1660</v>
      </c>
      <c r="B1914" s="162">
        <v>38</v>
      </c>
      <c r="C1914" s="162">
        <v>17</v>
      </c>
      <c r="D1914" s="162">
        <v>1</v>
      </c>
      <c r="E1914" s="162">
        <v>5850</v>
      </c>
      <c r="F1914" s="162">
        <v>5.5</v>
      </c>
      <c r="G1914" s="162">
        <v>1</v>
      </c>
      <c r="H1914" s="162">
        <v>0</v>
      </c>
      <c r="I1914" s="163">
        <v>1694</v>
      </c>
      <c r="J1914" s="169">
        <v>1</v>
      </c>
    </row>
    <row r="1915" spans="1:10" ht="20" x14ac:dyDescent="0.2">
      <c r="A1915" s="161">
        <v>1661</v>
      </c>
      <c r="B1915" s="162">
        <v>26</v>
      </c>
      <c r="C1915" s="162">
        <v>13</v>
      </c>
      <c r="D1915" s="162">
        <v>1</v>
      </c>
      <c r="E1915" s="162">
        <v>4830</v>
      </c>
      <c r="F1915" s="162">
        <v>8.9</v>
      </c>
      <c r="G1915" s="162">
        <v>1</v>
      </c>
      <c r="H1915" s="162">
        <v>1</v>
      </c>
      <c r="I1915" s="163">
        <v>2041</v>
      </c>
      <c r="J1915" s="169">
        <v>1</v>
      </c>
    </row>
    <row r="1916" spans="1:10" ht="20" x14ac:dyDescent="0.2">
      <c r="A1916" s="161">
        <v>1663</v>
      </c>
      <c r="B1916" s="162">
        <v>27</v>
      </c>
      <c r="C1916" s="162">
        <v>14</v>
      </c>
      <c r="D1916" s="162">
        <v>2</v>
      </c>
      <c r="E1916" s="162">
        <v>5230</v>
      </c>
      <c r="F1916" s="162">
        <v>7.7</v>
      </c>
      <c r="G1916" s="162">
        <v>1</v>
      </c>
      <c r="H1916" s="162">
        <v>0</v>
      </c>
      <c r="I1916" s="163">
        <v>284</v>
      </c>
      <c r="J1916" s="169">
        <v>1</v>
      </c>
    </row>
    <row r="1917" spans="1:10" ht="20" x14ac:dyDescent="0.2">
      <c r="A1917" s="161">
        <v>1675</v>
      </c>
      <c r="B1917" s="162">
        <v>37</v>
      </c>
      <c r="C1917" s="162">
        <v>18</v>
      </c>
      <c r="D1917" s="162">
        <v>1</v>
      </c>
      <c r="E1917" s="162">
        <v>5510</v>
      </c>
      <c r="F1917" s="162">
        <v>3</v>
      </c>
      <c r="G1917" s="162">
        <v>1</v>
      </c>
      <c r="H1917" s="162">
        <v>1</v>
      </c>
      <c r="I1917" s="163">
        <v>999</v>
      </c>
      <c r="J1917" s="169">
        <v>1</v>
      </c>
    </row>
    <row r="1918" spans="1:10" ht="20" x14ac:dyDescent="0.2">
      <c r="A1918" s="161">
        <v>1678</v>
      </c>
      <c r="B1918" s="162">
        <v>33</v>
      </c>
      <c r="C1918" s="162">
        <v>12</v>
      </c>
      <c r="D1918" s="162">
        <v>4</v>
      </c>
      <c r="E1918" s="162">
        <v>10620</v>
      </c>
      <c r="F1918" s="162">
        <v>5.7</v>
      </c>
      <c r="G1918" s="162">
        <v>1</v>
      </c>
      <c r="H1918" s="162">
        <v>1</v>
      </c>
      <c r="I1918" s="163">
        <v>807</v>
      </c>
      <c r="J1918" s="169">
        <v>1</v>
      </c>
    </row>
    <row r="1919" spans="1:10" ht="20" x14ac:dyDescent="0.2">
      <c r="A1919" s="161">
        <v>1679</v>
      </c>
      <c r="B1919" s="162">
        <v>33</v>
      </c>
      <c r="C1919" s="162">
        <v>13</v>
      </c>
      <c r="D1919" s="162">
        <v>1</v>
      </c>
      <c r="E1919" s="162">
        <v>5830</v>
      </c>
      <c r="F1919" s="162">
        <v>4.4000000000000004</v>
      </c>
      <c r="G1919" s="162">
        <v>1</v>
      </c>
      <c r="H1919" s="162">
        <v>0</v>
      </c>
      <c r="I1919" s="163">
        <v>284</v>
      </c>
      <c r="J1919" s="169">
        <v>1</v>
      </c>
    </row>
    <row r="1920" spans="1:10" ht="20" x14ac:dyDescent="0.2">
      <c r="A1920" s="161">
        <v>1680</v>
      </c>
      <c r="B1920" s="162">
        <v>26</v>
      </c>
      <c r="C1920" s="162">
        <v>12</v>
      </c>
      <c r="D1920" s="162">
        <v>1</v>
      </c>
      <c r="E1920" s="162">
        <v>4910</v>
      </c>
      <c r="F1920" s="162">
        <v>4.8</v>
      </c>
      <c r="G1920" s="162">
        <v>0</v>
      </c>
      <c r="H1920" s="162">
        <v>1</v>
      </c>
      <c r="I1920" s="163">
        <v>717</v>
      </c>
      <c r="J1920" s="169">
        <v>1</v>
      </c>
    </row>
    <row r="1921" spans="1:10" ht="20" x14ac:dyDescent="0.2">
      <c r="A1921" s="161">
        <v>1686</v>
      </c>
      <c r="B1921" s="162">
        <v>45</v>
      </c>
      <c r="C1921" s="162">
        <v>21</v>
      </c>
      <c r="D1921" s="162">
        <v>2</v>
      </c>
      <c r="E1921" s="162">
        <v>5920</v>
      </c>
      <c r="F1921" s="162">
        <v>4.4000000000000004</v>
      </c>
      <c r="G1921" s="162">
        <v>0</v>
      </c>
      <c r="H1921" s="162">
        <v>0</v>
      </c>
      <c r="I1921" s="163">
        <v>116</v>
      </c>
      <c r="J1921" s="169">
        <v>1</v>
      </c>
    </row>
    <row r="1922" spans="1:10" ht="20" x14ac:dyDescent="0.2">
      <c r="A1922" s="161">
        <v>1690</v>
      </c>
      <c r="B1922" s="162">
        <v>30</v>
      </c>
      <c r="C1922" s="162">
        <v>13</v>
      </c>
      <c r="D1922" s="162">
        <v>2</v>
      </c>
      <c r="E1922" s="162">
        <v>5660</v>
      </c>
      <c r="F1922" s="162">
        <v>3</v>
      </c>
      <c r="G1922" s="162">
        <v>1</v>
      </c>
      <c r="H1922" s="162">
        <v>1</v>
      </c>
      <c r="I1922" s="163">
        <v>1030</v>
      </c>
      <c r="J1922" s="169">
        <v>1</v>
      </c>
    </row>
    <row r="1923" spans="1:10" ht="20" x14ac:dyDescent="0.2">
      <c r="A1923" s="161">
        <v>1692</v>
      </c>
      <c r="B1923" s="162">
        <v>30</v>
      </c>
      <c r="C1923" s="162">
        <v>18</v>
      </c>
      <c r="D1923" s="162">
        <v>1</v>
      </c>
      <c r="E1923" s="162">
        <v>5540</v>
      </c>
      <c r="F1923" s="162">
        <v>7.7</v>
      </c>
      <c r="G1923" s="162">
        <v>0</v>
      </c>
      <c r="H1923" s="162">
        <v>0</v>
      </c>
      <c r="I1923" s="163">
        <v>1142</v>
      </c>
      <c r="J1923" s="169">
        <v>1</v>
      </c>
    </row>
    <row r="1924" spans="1:10" ht="20" x14ac:dyDescent="0.2">
      <c r="A1924" s="161">
        <v>1693</v>
      </c>
      <c r="B1924" s="162">
        <v>29</v>
      </c>
      <c r="C1924" s="162">
        <v>21</v>
      </c>
      <c r="D1924" s="162">
        <v>1</v>
      </c>
      <c r="E1924" s="162">
        <v>5940</v>
      </c>
      <c r="F1924" s="162">
        <v>6.1</v>
      </c>
      <c r="G1924" s="162">
        <v>1</v>
      </c>
      <c r="H1924" s="162">
        <v>1</v>
      </c>
      <c r="I1924" s="163">
        <v>686</v>
      </c>
      <c r="J1924" s="169">
        <v>1</v>
      </c>
    </row>
    <row r="1925" spans="1:10" ht="20" x14ac:dyDescent="0.2">
      <c r="A1925" s="161">
        <v>1695</v>
      </c>
      <c r="B1925" s="162">
        <v>31</v>
      </c>
      <c r="C1925" s="162">
        <v>17</v>
      </c>
      <c r="D1925" s="162">
        <v>1</v>
      </c>
      <c r="E1925" s="162">
        <v>6590</v>
      </c>
      <c r="F1925" s="162">
        <v>4.9000000000000004</v>
      </c>
      <c r="G1925" s="162">
        <v>1</v>
      </c>
      <c r="H1925" s="162">
        <v>0</v>
      </c>
      <c r="I1925" s="163">
        <v>1174</v>
      </c>
      <c r="J1925" s="169">
        <v>1</v>
      </c>
    </row>
    <row r="1926" spans="1:10" ht="20" x14ac:dyDescent="0.2">
      <c r="A1926" s="161">
        <v>1699</v>
      </c>
      <c r="B1926" s="162">
        <v>40</v>
      </c>
      <c r="C1926" s="162">
        <v>12</v>
      </c>
      <c r="D1926" s="162">
        <v>2</v>
      </c>
      <c r="E1926" s="162">
        <v>6160</v>
      </c>
      <c r="F1926" s="162">
        <v>4.0999999999999996</v>
      </c>
      <c r="G1926" s="162">
        <v>1</v>
      </c>
      <c r="H1926" s="162">
        <v>1</v>
      </c>
      <c r="I1926" s="163">
        <v>917</v>
      </c>
      <c r="J1926" s="169">
        <v>1</v>
      </c>
    </row>
    <row r="1927" spans="1:10" ht="20" x14ac:dyDescent="0.2">
      <c r="A1927" s="161">
        <v>1705</v>
      </c>
      <c r="B1927" s="162">
        <v>41</v>
      </c>
      <c r="C1927" s="162">
        <v>20</v>
      </c>
      <c r="D1927" s="162">
        <v>4</v>
      </c>
      <c r="E1927" s="162">
        <v>11310</v>
      </c>
      <c r="F1927" s="162">
        <v>4.8</v>
      </c>
      <c r="G1927" s="162">
        <v>0</v>
      </c>
      <c r="H1927" s="162">
        <v>1</v>
      </c>
      <c r="I1927" s="163">
        <v>2190</v>
      </c>
      <c r="J1927" s="169">
        <v>1</v>
      </c>
    </row>
    <row r="1928" spans="1:10" ht="20" x14ac:dyDescent="0.2">
      <c r="A1928" s="161">
        <v>1718</v>
      </c>
      <c r="B1928" s="162">
        <v>36</v>
      </c>
      <c r="C1928" s="162">
        <v>15</v>
      </c>
      <c r="D1928" s="162">
        <v>1</v>
      </c>
      <c r="E1928" s="162">
        <v>8160</v>
      </c>
      <c r="F1928" s="162">
        <v>5.9</v>
      </c>
      <c r="G1928" s="162">
        <v>1</v>
      </c>
      <c r="H1928" s="162">
        <v>1</v>
      </c>
      <c r="I1928" s="163">
        <v>1175</v>
      </c>
      <c r="J1928" s="169">
        <v>1</v>
      </c>
    </row>
    <row r="1929" spans="1:10" ht="20" x14ac:dyDescent="0.2">
      <c r="A1929" s="161">
        <v>1722</v>
      </c>
      <c r="B1929" s="162">
        <v>29</v>
      </c>
      <c r="C1929" s="162">
        <v>13</v>
      </c>
      <c r="D1929" s="162">
        <v>1</v>
      </c>
      <c r="E1929" s="162">
        <v>5710</v>
      </c>
      <c r="F1929" s="162">
        <v>6</v>
      </c>
      <c r="G1929" s="162">
        <v>1</v>
      </c>
      <c r="H1929" s="162">
        <v>1</v>
      </c>
      <c r="I1929" s="163">
        <v>897</v>
      </c>
      <c r="J1929" s="169">
        <v>1</v>
      </c>
    </row>
    <row r="1930" spans="1:10" ht="20" x14ac:dyDescent="0.2">
      <c r="A1930" s="161">
        <v>1725</v>
      </c>
      <c r="B1930" s="162">
        <v>31</v>
      </c>
      <c r="C1930" s="162">
        <v>14</v>
      </c>
      <c r="D1930" s="162">
        <v>1</v>
      </c>
      <c r="E1930" s="162">
        <v>5490</v>
      </c>
      <c r="F1930" s="162">
        <v>2.5</v>
      </c>
      <c r="G1930" s="162">
        <v>1</v>
      </c>
      <c r="H1930" s="162">
        <v>1</v>
      </c>
      <c r="I1930" s="163">
        <v>774</v>
      </c>
      <c r="J1930" s="169">
        <v>1</v>
      </c>
    </row>
    <row r="1931" spans="1:10" ht="20" x14ac:dyDescent="0.2">
      <c r="A1931" s="161">
        <v>1727</v>
      </c>
      <c r="B1931" s="162">
        <v>38</v>
      </c>
      <c r="C1931" s="162">
        <v>22</v>
      </c>
      <c r="D1931" s="162">
        <v>1</v>
      </c>
      <c r="E1931" s="162">
        <v>6810</v>
      </c>
      <c r="F1931" s="162">
        <v>5.3</v>
      </c>
      <c r="G1931" s="162">
        <v>1</v>
      </c>
      <c r="H1931" s="162">
        <v>0</v>
      </c>
      <c r="I1931" s="163">
        <v>1391</v>
      </c>
      <c r="J1931" s="169">
        <v>1</v>
      </c>
    </row>
    <row r="1932" spans="1:10" ht="20" x14ac:dyDescent="0.2">
      <c r="A1932" s="161">
        <v>1728</v>
      </c>
      <c r="B1932" s="162">
        <v>44</v>
      </c>
      <c r="C1932" s="162">
        <v>12</v>
      </c>
      <c r="D1932" s="162">
        <v>4</v>
      </c>
      <c r="E1932" s="162">
        <v>7400</v>
      </c>
      <c r="F1932" s="162">
        <v>3.3</v>
      </c>
      <c r="G1932" s="162">
        <v>1</v>
      </c>
      <c r="H1932" s="162">
        <v>1</v>
      </c>
      <c r="I1932" s="163">
        <v>1004</v>
      </c>
      <c r="J1932" s="169">
        <v>1</v>
      </c>
    </row>
    <row r="1933" spans="1:10" ht="20" x14ac:dyDescent="0.2">
      <c r="A1933" s="161">
        <v>1731</v>
      </c>
      <c r="B1933" s="162">
        <v>29</v>
      </c>
      <c r="C1933" s="162">
        <v>13</v>
      </c>
      <c r="D1933" s="162">
        <v>4</v>
      </c>
      <c r="E1933" s="162">
        <v>8920</v>
      </c>
      <c r="F1933" s="162">
        <v>5.9</v>
      </c>
      <c r="G1933" s="162">
        <v>0</v>
      </c>
      <c r="H1933" s="162">
        <v>0</v>
      </c>
      <c r="I1933" s="163">
        <v>1807</v>
      </c>
      <c r="J1933" s="169">
        <v>1</v>
      </c>
    </row>
    <row r="1934" spans="1:10" ht="20" x14ac:dyDescent="0.2">
      <c r="A1934" s="161">
        <v>1736</v>
      </c>
      <c r="B1934" s="162">
        <v>30</v>
      </c>
      <c r="C1934" s="162">
        <v>18</v>
      </c>
      <c r="D1934" s="162">
        <v>1</v>
      </c>
      <c r="E1934" s="162">
        <v>4890</v>
      </c>
      <c r="F1934" s="162">
        <v>4.3</v>
      </c>
      <c r="G1934" s="162">
        <v>0</v>
      </c>
      <c r="H1934" s="162">
        <v>0</v>
      </c>
      <c r="I1934" s="163">
        <v>2039</v>
      </c>
      <c r="J1934" s="169">
        <v>1</v>
      </c>
    </row>
    <row r="1935" spans="1:10" ht="20" x14ac:dyDescent="0.2">
      <c r="A1935" s="161">
        <v>1737</v>
      </c>
      <c r="B1935" s="162">
        <v>30</v>
      </c>
      <c r="C1935" s="162">
        <v>17</v>
      </c>
      <c r="D1935" s="162">
        <v>3</v>
      </c>
      <c r="E1935" s="162">
        <v>8160</v>
      </c>
      <c r="F1935" s="162">
        <v>2.5</v>
      </c>
      <c r="G1935" s="162">
        <v>1</v>
      </c>
      <c r="H1935" s="162">
        <v>1</v>
      </c>
      <c r="I1935" s="163">
        <v>523</v>
      </c>
      <c r="J1935" s="169">
        <v>1</v>
      </c>
    </row>
    <row r="1936" spans="1:10" ht="20" x14ac:dyDescent="0.2">
      <c r="A1936" s="161">
        <v>1740</v>
      </c>
      <c r="B1936" s="162">
        <v>37</v>
      </c>
      <c r="C1936" s="162">
        <v>20</v>
      </c>
      <c r="D1936" s="162">
        <v>3</v>
      </c>
      <c r="E1936" s="162">
        <v>7360</v>
      </c>
      <c r="F1936" s="162">
        <v>2</v>
      </c>
      <c r="G1936" s="162">
        <v>1</v>
      </c>
      <c r="H1936" s="162">
        <v>0</v>
      </c>
      <c r="I1936" s="163">
        <v>2570</v>
      </c>
      <c r="J1936" s="169">
        <v>1</v>
      </c>
    </row>
    <row r="1937" spans="1:10" ht="20" x14ac:dyDescent="0.2">
      <c r="A1937" s="161">
        <v>1741</v>
      </c>
      <c r="B1937" s="162">
        <v>26</v>
      </c>
      <c r="C1937" s="162">
        <v>12</v>
      </c>
      <c r="D1937" s="162">
        <v>4</v>
      </c>
      <c r="E1937" s="162">
        <v>5820</v>
      </c>
      <c r="F1937" s="162">
        <v>4.2</v>
      </c>
      <c r="G1937" s="162">
        <v>0</v>
      </c>
      <c r="H1937" s="162">
        <v>0</v>
      </c>
      <c r="I1937" s="163">
        <v>365</v>
      </c>
      <c r="J1937" s="169">
        <v>1</v>
      </c>
    </row>
    <row r="1938" spans="1:10" ht="20" x14ac:dyDescent="0.2">
      <c r="A1938" s="161">
        <v>1744</v>
      </c>
      <c r="B1938" s="162">
        <v>26</v>
      </c>
      <c r="C1938" s="162">
        <v>12</v>
      </c>
      <c r="D1938" s="162">
        <v>4</v>
      </c>
      <c r="E1938" s="162">
        <v>4750</v>
      </c>
      <c r="F1938" s="162">
        <v>5.5</v>
      </c>
      <c r="G1938" s="162">
        <v>1</v>
      </c>
      <c r="H1938" s="162">
        <v>0</v>
      </c>
      <c r="I1938" s="163">
        <v>683</v>
      </c>
      <c r="J1938" s="169">
        <v>1</v>
      </c>
    </row>
    <row r="1939" spans="1:10" ht="20" x14ac:dyDescent="0.2">
      <c r="A1939" s="161">
        <v>1746</v>
      </c>
      <c r="B1939" s="162">
        <v>25</v>
      </c>
      <c r="C1939" s="162">
        <v>12</v>
      </c>
      <c r="D1939" s="162">
        <v>1</v>
      </c>
      <c r="E1939" s="162">
        <v>4780</v>
      </c>
      <c r="F1939" s="162">
        <v>4.4000000000000004</v>
      </c>
      <c r="G1939" s="162">
        <v>1</v>
      </c>
      <c r="H1939" s="162">
        <v>0</v>
      </c>
      <c r="I1939" s="163">
        <v>86</v>
      </c>
      <c r="J1939" s="169">
        <v>1</v>
      </c>
    </row>
    <row r="1940" spans="1:10" ht="20" x14ac:dyDescent="0.2">
      <c r="A1940" s="161">
        <v>1749</v>
      </c>
      <c r="B1940" s="162">
        <v>41</v>
      </c>
      <c r="C1940" s="162">
        <v>13</v>
      </c>
      <c r="D1940" s="162">
        <v>1</v>
      </c>
      <c r="E1940" s="162">
        <v>5730</v>
      </c>
      <c r="F1940" s="162">
        <v>9.1999999999999993</v>
      </c>
      <c r="G1940" s="162">
        <v>1</v>
      </c>
      <c r="H1940" s="162">
        <v>1</v>
      </c>
      <c r="I1940" s="163">
        <v>485</v>
      </c>
      <c r="J1940" s="169">
        <v>1</v>
      </c>
    </row>
    <row r="1941" spans="1:10" ht="20" x14ac:dyDescent="0.2">
      <c r="A1941" s="161">
        <v>1751</v>
      </c>
      <c r="B1941" s="162">
        <v>56</v>
      </c>
      <c r="C1941" s="162">
        <v>32</v>
      </c>
      <c r="D1941" s="162">
        <v>1</v>
      </c>
      <c r="E1941" s="162">
        <v>10340</v>
      </c>
      <c r="F1941" s="162">
        <v>4</v>
      </c>
      <c r="G1941" s="162">
        <v>1</v>
      </c>
      <c r="H1941" s="162">
        <v>0</v>
      </c>
      <c r="I1941" s="163">
        <v>3403</v>
      </c>
      <c r="J1941" s="169">
        <v>1</v>
      </c>
    </row>
    <row r="1942" spans="1:10" ht="20" x14ac:dyDescent="0.2">
      <c r="A1942" s="161">
        <v>1755</v>
      </c>
      <c r="B1942" s="162">
        <v>36</v>
      </c>
      <c r="C1942" s="162">
        <v>28</v>
      </c>
      <c r="D1942" s="162">
        <v>1</v>
      </c>
      <c r="E1942" s="162">
        <v>5680</v>
      </c>
      <c r="F1942" s="162">
        <v>3.9</v>
      </c>
      <c r="G1942" s="162">
        <v>1</v>
      </c>
      <c r="H1942" s="162">
        <v>0</v>
      </c>
      <c r="I1942" s="163">
        <v>1213</v>
      </c>
      <c r="J1942" s="169">
        <v>1</v>
      </c>
    </row>
    <row r="1943" spans="1:10" ht="20" x14ac:dyDescent="0.2">
      <c r="A1943" s="161">
        <v>1757</v>
      </c>
      <c r="B1943" s="162">
        <v>47</v>
      </c>
      <c r="C1943" s="162">
        <v>31</v>
      </c>
      <c r="D1943" s="162">
        <v>1</v>
      </c>
      <c r="E1943" s="162">
        <v>11930.000000000002</v>
      </c>
      <c r="F1943" s="162">
        <v>9</v>
      </c>
      <c r="G1943" s="162">
        <v>0</v>
      </c>
      <c r="H1943" s="162">
        <v>1</v>
      </c>
      <c r="I1943" s="163">
        <v>2041</v>
      </c>
      <c r="J1943" s="169">
        <v>1</v>
      </c>
    </row>
    <row r="1944" spans="1:10" ht="20" x14ac:dyDescent="0.2">
      <c r="A1944" s="161">
        <v>1760</v>
      </c>
      <c r="B1944" s="162">
        <v>33</v>
      </c>
      <c r="C1944" s="162">
        <v>22</v>
      </c>
      <c r="D1944" s="162">
        <v>2</v>
      </c>
      <c r="E1944" s="162">
        <v>6890</v>
      </c>
      <c r="F1944" s="162">
        <v>4.4000000000000004</v>
      </c>
      <c r="G1944" s="162">
        <v>1</v>
      </c>
      <c r="H1944" s="162">
        <v>0</v>
      </c>
      <c r="I1944" s="163">
        <v>1038</v>
      </c>
      <c r="J1944" s="169">
        <v>1</v>
      </c>
    </row>
    <row r="1945" spans="1:10" ht="20" x14ac:dyDescent="0.2">
      <c r="A1945" s="161">
        <v>1761</v>
      </c>
      <c r="B1945" s="162">
        <v>30</v>
      </c>
      <c r="C1945" s="162">
        <v>19</v>
      </c>
      <c r="D1945" s="162">
        <v>2</v>
      </c>
      <c r="E1945" s="162">
        <v>9390</v>
      </c>
      <c r="F1945" s="162">
        <v>5.6</v>
      </c>
      <c r="G1945" s="162">
        <v>1</v>
      </c>
      <c r="H1945" s="162">
        <v>1</v>
      </c>
      <c r="I1945" s="163">
        <v>517</v>
      </c>
      <c r="J1945" s="169">
        <v>1</v>
      </c>
    </row>
    <row r="1946" spans="1:10" ht="20" x14ac:dyDescent="0.2">
      <c r="A1946" s="161">
        <v>1764</v>
      </c>
      <c r="B1946" s="162">
        <v>35</v>
      </c>
      <c r="C1946" s="162">
        <v>12</v>
      </c>
      <c r="D1946" s="162">
        <v>1</v>
      </c>
      <c r="E1946" s="162">
        <v>5610</v>
      </c>
      <c r="F1946" s="162">
        <v>6.4</v>
      </c>
      <c r="G1946" s="162">
        <v>1</v>
      </c>
      <c r="H1946" s="162">
        <v>0</v>
      </c>
      <c r="I1946" s="163">
        <v>765</v>
      </c>
      <c r="J1946" s="169">
        <v>1</v>
      </c>
    </row>
    <row r="1947" spans="1:10" ht="20" x14ac:dyDescent="0.2">
      <c r="A1947" s="161">
        <v>1765</v>
      </c>
      <c r="B1947" s="162">
        <v>36</v>
      </c>
      <c r="C1947" s="162">
        <v>27</v>
      </c>
      <c r="D1947" s="162">
        <v>1</v>
      </c>
      <c r="E1947" s="162">
        <v>7210</v>
      </c>
      <c r="F1947" s="162">
        <v>7.2</v>
      </c>
      <c r="G1947" s="162">
        <v>1</v>
      </c>
      <c r="H1947" s="162">
        <v>0</v>
      </c>
      <c r="I1947" s="163">
        <v>1773</v>
      </c>
      <c r="J1947" s="169">
        <v>1</v>
      </c>
    </row>
    <row r="1948" spans="1:10" ht="20" x14ac:dyDescent="0.2">
      <c r="A1948" s="161">
        <v>1766</v>
      </c>
      <c r="B1948" s="162">
        <v>41</v>
      </c>
      <c r="C1948" s="162">
        <v>12</v>
      </c>
      <c r="D1948" s="162">
        <v>1</v>
      </c>
      <c r="E1948" s="162">
        <v>5180</v>
      </c>
      <c r="F1948" s="162">
        <v>7.5</v>
      </c>
      <c r="G1948" s="162">
        <v>1</v>
      </c>
      <c r="H1948" s="162">
        <v>0</v>
      </c>
      <c r="I1948" s="163">
        <v>127</v>
      </c>
      <c r="J1948" s="169">
        <v>1</v>
      </c>
    </row>
    <row r="1949" spans="1:10" ht="20" x14ac:dyDescent="0.2">
      <c r="A1949" s="161">
        <v>1768</v>
      </c>
      <c r="B1949" s="162">
        <v>45</v>
      </c>
      <c r="C1949" s="162">
        <v>21</v>
      </c>
      <c r="D1949" s="162">
        <v>2</v>
      </c>
      <c r="E1949" s="162">
        <v>8460</v>
      </c>
      <c r="F1949" s="162">
        <v>7</v>
      </c>
      <c r="G1949" s="162">
        <v>1</v>
      </c>
      <c r="H1949" s="162">
        <v>0</v>
      </c>
      <c r="I1949" s="163">
        <v>736</v>
      </c>
      <c r="J1949" s="169">
        <v>1</v>
      </c>
    </row>
    <row r="1950" spans="1:10" ht="20" x14ac:dyDescent="0.2">
      <c r="A1950" s="161">
        <v>1769</v>
      </c>
      <c r="B1950" s="162">
        <v>26</v>
      </c>
      <c r="C1950" s="162">
        <v>14</v>
      </c>
      <c r="D1950" s="162">
        <v>2</v>
      </c>
      <c r="E1950" s="162">
        <v>5490</v>
      </c>
      <c r="F1950" s="162">
        <v>3.2</v>
      </c>
      <c r="G1950" s="162">
        <v>0</v>
      </c>
      <c r="H1950" s="162">
        <v>0</v>
      </c>
      <c r="I1950" s="163">
        <v>288</v>
      </c>
      <c r="J1950" s="169">
        <v>1</v>
      </c>
    </row>
    <row r="1951" spans="1:10" ht="20" x14ac:dyDescent="0.2">
      <c r="A1951" s="161">
        <v>1786</v>
      </c>
      <c r="B1951" s="162">
        <v>38</v>
      </c>
      <c r="C1951" s="162">
        <v>17</v>
      </c>
      <c r="D1951" s="162">
        <v>3</v>
      </c>
      <c r="E1951" s="162">
        <v>9430</v>
      </c>
      <c r="F1951" s="162">
        <v>4.5999999999999996</v>
      </c>
      <c r="G1951" s="162">
        <v>1</v>
      </c>
      <c r="H1951" s="162">
        <v>0</v>
      </c>
      <c r="I1951" s="163">
        <v>386</v>
      </c>
      <c r="J1951" s="169">
        <v>1</v>
      </c>
    </row>
    <row r="1952" spans="1:10" ht="20" x14ac:dyDescent="0.2">
      <c r="A1952" s="161">
        <v>1788</v>
      </c>
      <c r="B1952" s="162">
        <v>46</v>
      </c>
      <c r="C1952" s="162">
        <v>12</v>
      </c>
      <c r="D1952" s="162">
        <v>2</v>
      </c>
      <c r="E1952" s="162">
        <v>5640</v>
      </c>
      <c r="F1952" s="162">
        <v>5.5</v>
      </c>
      <c r="G1952" s="162">
        <v>0</v>
      </c>
      <c r="H1952" s="162">
        <v>1</v>
      </c>
      <c r="I1952" s="163">
        <v>875</v>
      </c>
      <c r="J1952" s="169">
        <v>1</v>
      </c>
    </row>
    <row r="1953" spans="1:10" ht="20" x14ac:dyDescent="0.2">
      <c r="A1953" s="161">
        <v>1793</v>
      </c>
      <c r="B1953" s="162">
        <v>35</v>
      </c>
      <c r="C1953" s="162">
        <v>24</v>
      </c>
      <c r="D1953" s="162">
        <v>2</v>
      </c>
      <c r="E1953" s="162">
        <v>10320</v>
      </c>
      <c r="F1953" s="162">
        <v>5.6</v>
      </c>
      <c r="G1953" s="162">
        <v>1</v>
      </c>
      <c r="H1953" s="162">
        <v>1</v>
      </c>
      <c r="I1953" s="163">
        <v>3316</v>
      </c>
      <c r="J1953" s="169">
        <v>1</v>
      </c>
    </row>
    <row r="1954" spans="1:10" ht="20" x14ac:dyDescent="0.2">
      <c r="A1954" s="161">
        <v>1794</v>
      </c>
      <c r="B1954" s="162">
        <v>35</v>
      </c>
      <c r="C1954" s="162">
        <v>13</v>
      </c>
      <c r="D1954" s="162">
        <v>4</v>
      </c>
      <c r="E1954" s="162">
        <v>7570</v>
      </c>
      <c r="F1954" s="162">
        <v>8.6</v>
      </c>
      <c r="G1954" s="162">
        <v>1</v>
      </c>
      <c r="H1954" s="162">
        <v>1</v>
      </c>
      <c r="I1954" s="163">
        <v>1056</v>
      </c>
      <c r="J1954" s="169">
        <v>1</v>
      </c>
    </row>
    <row r="1955" spans="1:10" ht="20" x14ac:dyDescent="0.2">
      <c r="A1955" s="161">
        <v>1802</v>
      </c>
      <c r="B1955" s="162">
        <v>32</v>
      </c>
      <c r="C1955" s="162">
        <v>19</v>
      </c>
      <c r="D1955" s="162">
        <v>2</v>
      </c>
      <c r="E1955" s="162">
        <v>7160</v>
      </c>
      <c r="F1955" s="162">
        <v>4.9000000000000004</v>
      </c>
      <c r="G1955" s="162">
        <v>1</v>
      </c>
      <c r="H1955" s="162">
        <v>1</v>
      </c>
      <c r="I1955" s="163">
        <v>712</v>
      </c>
      <c r="J1955" s="169">
        <v>1</v>
      </c>
    </row>
    <row r="1956" spans="1:10" ht="20" x14ac:dyDescent="0.2">
      <c r="A1956" s="161">
        <v>1803</v>
      </c>
      <c r="B1956" s="162">
        <v>31</v>
      </c>
      <c r="C1956" s="162">
        <v>15</v>
      </c>
      <c r="D1956" s="162">
        <v>4</v>
      </c>
      <c r="E1956" s="162">
        <v>5230</v>
      </c>
      <c r="F1956" s="162">
        <v>7.3</v>
      </c>
      <c r="G1956" s="162">
        <v>1</v>
      </c>
      <c r="H1956" s="162">
        <v>1</v>
      </c>
      <c r="I1956" s="163">
        <v>160</v>
      </c>
      <c r="J1956" s="169">
        <v>1</v>
      </c>
    </row>
    <row r="1957" spans="1:10" ht="20" x14ac:dyDescent="0.2">
      <c r="A1957" s="161">
        <v>1804</v>
      </c>
      <c r="B1957" s="162">
        <v>37</v>
      </c>
      <c r="C1957" s="162">
        <v>23</v>
      </c>
      <c r="D1957" s="162">
        <v>3</v>
      </c>
      <c r="E1957" s="162">
        <v>10070</v>
      </c>
      <c r="F1957" s="162">
        <v>5.5</v>
      </c>
      <c r="G1957" s="162">
        <v>0</v>
      </c>
      <c r="H1957" s="162">
        <v>1</v>
      </c>
      <c r="I1957" s="163">
        <v>1263</v>
      </c>
      <c r="J1957" s="169">
        <v>1</v>
      </c>
    </row>
    <row r="1958" spans="1:10" ht="20" x14ac:dyDescent="0.2">
      <c r="A1958" s="161">
        <v>1805</v>
      </c>
      <c r="B1958" s="162">
        <v>38</v>
      </c>
      <c r="C1958" s="162">
        <v>18</v>
      </c>
      <c r="D1958" s="162">
        <v>2</v>
      </c>
      <c r="E1958" s="162">
        <v>6240</v>
      </c>
      <c r="F1958" s="162">
        <v>4.3</v>
      </c>
      <c r="G1958" s="162">
        <v>1</v>
      </c>
      <c r="H1958" s="162">
        <v>1</v>
      </c>
      <c r="I1958" s="163">
        <v>857</v>
      </c>
      <c r="J1958" s="169">
        <v>1</v>
      </c>
    </row>
    <row r="1959" spans="1:10" ht="20" x14ac:dyDescent="0.2">
      <c r="A1959" s="161">
        <v>1808</v>
      </c>
      <c r="B1959" s="162">
        <v>37</v>
      </c>
      <c r="C1959" s="162">
        <v>16</v>
      </c>
      <c r="D1959" s="162">
        <v>4</v>
      </c>
      <c r="E1959" s="162">
        <v>6090</v>
      </c>
      <c r="F1959" s="162">
        <v>3.9</v>
      </c>
      <c r="G1959" s="162">
        <v>1</v>
      </c>
      <c r="H1959" s="162">
        <v>1</v>
      </c>
      <c r="I1959" s="163">
        <v>770</v>
      </c>
      <c r="J1959" s="169">
        <v>1</v>
      </c>
    </row>
    <row r="1960" spans="1:10" ht="20" x14ac:dyDescent="0.2">
      <c r="A1960" s="161">
        <v>1811</v>
      </c>
      <c r="B1960" s="162">
        <v>46</v>
      </c>
      <c r="C1960" s="162">
        <v>16</v>
      </c>
      <c r="D1960" s="162">
        <v>5</v>
      </c>
      <c r="E1960" s="162">
        <v>7390</v>
      </c>
      <c r="F1960" s="162">
        <v>9.1</v>
      </c>
      <c r="G1960" s="162">
        <v>1</v>
      </c>
      <c r="H1960" s="162">
        <v>0</v>
      </c>
      <c r="I1960" s="163">
        <v>1697</v>
      </c>
      <c r="J1960" s="169">
        <v>1</v>
      </c>
    </row>
    <row r="1961" spans="1:10" ht="20" x14ac:dyDescent="0.2">
      <c r="A1961" s="161">
        <v>1815</v>
      </c>
      <c r="B1961" s="162">
        <v>39</v>
      </c>
      <c r="C1961" s="162">
        <v>21</v>
      </c>
      <c r="D1961" s="162">
        <v>1</v>
      </c>
      <c r="E1961" s="162">
        <v>6300</v>
      </c>
      <c r="F1961" s="162">
        <v>6.5</v>
      </c>
      <c r="G1961" s="162">
        <v>0</v>
      </c>
      <c r="H1961" s="162">
        <v>0</v>
      </c>
      <c r="I1961" s="163">
        <v>490</v>
      </c>
      <c r="J1961" s="169">
        <v>1</v>
      </c>
    </row>
    <row r="1962" spans="1:10" ht="20" x14ac:dyDescent="0.2">
      <c r="A1962" s="161">
        <v>1818</v>
      </c>
      <c r="B1962" s="162">
        <v>50</v>
      </c>
      <c r="C1962" s="162">
        <v>15</v>
      </c>
      <c r="D1962" s="162">
        <v>1</v>
      </c>
      <c r="E1962" s="162">
        <v>5960</v>
      </c>
      <c r="F1962" s="162">
        <v>1.1000000000000001</v>
      </c>
      <c r="G1962" s="162">
        <v>1</v>
      </c>
      <c r="H1962" s="162">
        <v>1</v>
      </c>
      <c r="I1962" s="163">
        <v>1054</v>
      </c>
      <c r="J1962" s="169">
        <v>1</v>
      </c>
    </row>
    <row r="1963" spans="1:10" ht="20" x14ac:dyDescent="0.2">
      <c r="A1963" s="161">
        <v>1825</v>
      </c>
      <c r="B1963" s="162">
        <v>44</v>
      </c>
      <c r="C1963" s="162">
        <v>26</v>
      </c>
      <c r="D1963" s="162">
        <v>4</v>
      </c>
      <c r="E1963" s="162">
        <v>7110</v>
      </c>
      <c r="F1963" s="162">
        <v>5.5</v>
      </c>
      <c r="G1963" s="162">
        <v>0</v>
      </c>
      <c r="H1963" s="162">
        <v>0</v>
      </c>
      <c r="I1963" s="163">
        <v>1164</v>
      </c>
      <c r="J1963" s="169">
        <v>1</v>
      </c>
    </row>
    <row r="1964" spans="1:10" ht="20" x14ac:dyDescent="0.2">
      <c r="A1964" s="161">
        <v>1827</v>
      </c>
      <c r="B1964" s="162">
        <v>31</v>
      </c>
      <c r="C1964" s="162">
        <v>12</v>
      </c>
      <c r="D1964" s="162">
        <v>2</v>
      </c>
      <c r="E1964" s="162">
        <v>4830</v>
      </c>
      <c r="F1964" s="162">
        <v>5.7</v>
      </c>
      <c r="G1964" s="162">
        <v>1</v>
      </c>
      <c r="H1964" s="162">
        <v>0</v>
      </c>
      <c r="I1964" s="163">
        <v>929</v>
      </c>
      <c r="J1964" s="169">
        <v>1</v>
      </c>
    </row>
    <row r="1965" spans="1:10" ht="20" x14ac:dyDescent="0.2">
      <c r="A1965" s="161">
        <v>1831</v>
      </c>
      <c r="B1965" s="162">
        <v>33</v>
      </c>
      <c r="C1965" s="162">
        <v>12</v>
      </c>
      <c r="D1965" s="162">
        <v>1</v>
      </c>
      <c r="E1965" s="162">
        <v>4910</v>
      </c>
      <c r="F1965" s="162">
        <v>2.8</v>
      </c>
      <c r="G1965" s="162">
        <v>1</v>
      </c>
      <c r="H1965" s="162">
        <v>1</v>
      </c>
      <c r="I1965" s="163">
        <v>477</v>
      </c>
      <c r="J1965" s="169">
        <v>1</v>
      </c>
    </row>
    <row r="1966" spans="1:10" ht="20" x14ac:dyDescent="0.2">
      <c r="A1966" s="161">
        <v>1834</v>
      </c>
      <c r="B1966" s="162">
        <v>31</v>
      </c>
      <c r="C1966" s="162">
        <v>14</v>
      </c>
      <c r="D1966" s="162">
        <v>2</v>
      </c>
      <c r="E1966" s="162">
        <v>6020</v>
      </c>
      <c r="F1966" s="162">
        <v>6</v>
      </c>
      <c r="G1966" s="162">
        <v>1</v>
      </c>
      <c r="H1966" s="162">
        <v>0</v>
      </c>
      <c r="I1966" s="163">
        <v>285</v>
      </c>
      <c r="J1966" s="169">
        <v>1</v>
      </c>
    </row>
    <row r="1967" spans="1:10" ht="20" x14ac:dyDescent="0.2">
      <c r="A1967" s="161">
        <v>1837</v>
      </c>
      <c r="B1967" s="162">
        <v>32</v>
      </c>
      <c r="C1967" s="162">
        <v>13</v>
      </c>
      <c r="D1967" s="162">
        <v>1</v>
      </c>
      <c r="E1967" s="162">
        <v>4580</v>
      </c>
      <c r="F1967" s="162">
        <v>4.4000000000000004</v>
      </c>
      <c r="G1967" s="162">
        <v>1</v>
      </c>
      <c r="H1967" s="162">
        <v>1</v>
      </c>
      <c r="I1967" s="163">
        <v>356</v>
      </c>
      <c r="J1967" s="169">
        <v>1</v>
      </c>
    </row>
    <row r="1968" spans="1:10" ht="20" x14ac:dyDescent="0.2">
      <c r="A1968" s="161">
        <v>1839</v>
      </c>
      <c r="B1968" s="162">
        <v>42</v>
      </c>
      <c r="C1968" s="162">
        <v>16</v>
      </c>
      <c r="D1968" s="162">
        <v>2</v>
      </c>
      <c r="E1968" s="162">
        <v>5530</v>
      </c>
      <c r="F1968" s="162">
        <v>3.7</v>
      </c>
      <c r="G1968" s="162">
        <v>0</v>
      </c>
      <c r="H1968" s="162">
        <v>0</v>
      </c>
      <c r="I1968" s="163">
        <v>835</v>
      </c>
      <c r="J1968" s="169">
        <v>1</v>
      </c>
    </row>
    <row r="1969" spans="1:10" ht="20" x14ac:dyDescent="0.2">
      <c r="A1969" s="161">
        <v>1842</v>
      </c>
      <c r="B1969" s="162">
        <v>33</v>
      </c>
      <c r="C1969" s="162">
        <v>20</v>
      </c>
      <c r="D1969" s="162">
        <v>2</v>
      </c>
      <c r="E1969" s="162">
        <v>5540</v>
      </c>
      <c r="F1969" s="162">
        <v>5</v>
      </c>
      <c r="G1969" s="162">
        <v>0</v>
      </c>
      <c r="H1969" s="162">
        <v>0</v>
      </c>
      <c r="I1969" s="163">
        <v>867</v>
      </c>
      <c r="J1969" s="169">
        <v>1</v>
      </c>
    </row>
    <row r="1970" spans="1:10" ht="20" x14ac:dyDescent="0.2">
      <c r="A1970" s="161">
        <v>1860</v>
      </c>
      <c r="B1970" s="162">
        <v>34</v>
      </c>
      <c r="C1970" s="162">
        <v>21</v>
      </c>
      <c r="D1970" s="162">
        <v>3</v>
      </c>
      <c r="E1970" s="162">
        <v>6400</v>
      </c>
      <c r="F1970" s="162">
        <v>2.8</v>
      </c>
      <c r="G1970" s="162">
        <v>0</v>
      </c>
      <c r="H1970" s="162">
        <v>0</v>
      </c>
      <c r="I1970" s="163">
        <v>471</v>
      </c>
      <c r="J1970" s="169">
        <v>1</v>
      </c>
    </row>
    <row r="1971" spans="1:10" ht="20" x14ac:dyDescent="0.2">
      <c r="A1971" s="161">
        <v>1862</v>
      </c>
      <c r="B1971" s="162">
        <v>29</v>
      </c>
      <c r="C1971" s="162">
        <v>13</v>
      </c>
      <c r="D1971" s="162">
        <v>3</v>
      </c>
      <c r="E1971" s="162">
        <v>4310</v>
      </c>
      <c r="F1971" s="162">
        <v>2.9</v>
      </c>
      <c r="G1971" s="162">
        <v>1</v>
      </c>
      <c r="H1971" s="162">
        <v>0</v>
      </c>
      <c r="I1971" s="163">
        <v>297</v>
      </c>
      <c r="J1971" s="169">
        <v>1</v>
      </c>
    </row>
    <row r="1972" spans="1:10" ht="20" x14ac:dyDescent="0.2">
      <c r="A1972" s="161">
        <v>1871</v>
      </c>
      <c r="B1972" s="162">
        <v>37</v>
      </c>
      <c r="C1972" s="162">
        <v>16</v>
      </c>
      <c r="D1972" s="162">
        <v>2</v>
      </c>
      <c r="E1972" s="162">
        <v>10680</v>
      </c>
      <c r="F1972" s="162">
        <v>5.2</v>
      </c>
      <c r="G1972" s="162">
        <v>1</v>
      </c>
      <c r="H1972" s="162">
        <v>0</v>
      </c>
      <c r="I1972" s="163">
        <v>3167</v>
      </c>
      <c r="J1972" s="169">
        <v>1</v>
      </c>
    </row>
    <row r="1973" spans="1:10" ht="20" x14ac:dyDescent="0.2">
      <c r="A1973" s="161">
        <v>1874</v>
      </c>
      <c r="B1973" s="162">
        <v>27</v>
      </c>
      <c r="C1973" s="162">
        <v>13</v>
      </c>
      <c r="D1973" s="162">
        <v>2</v>
      </c>
      <c r="E1973" s="162">
        <v>4850</v>
      </c>
      <c r="F1973" s="162">
        <v>5.2</v>
      </c>
      <c r="G1973" s="162">
        <v>0</v>
      </c>
      <c r="H1973" s="162">
        <v>1</v>
      </c>
      <c r="I1973" s="163">
        <v>496</v>
      </c>
      <c r="J1973" s="169">
        <v>1</v>
      </c>
    </row>
    <row r="1974" spans="1:10" ht="20" x14ac:dyDescent="0.2">
      <c r="A1974" s="161">
        <v>1877</v>
      </c>
      <c r="B1974" s="162">
        <v>28</v>
      </c>
      <c r="C1974" s="162">
        <v>13</v>
      </c>
      <c r="D1974" s="162">
        <v>2</v>
      </c>
      <c r="E1974" s="162">
        <v>6100</v>
      </c>
      <c r="F1974" s="162">
        <v>4.9000000000000004</v>
      </c>
      <c r="G1974" s="162">
        <v>1</v>
      </c>
      <c r="H1974" s="162">
        <v>0</v>
      </c>
      <c r="I1974" s="163">
        <v>728</v>
      </c>
      <c r="J1974" s="169">
        <v>1</v>
      </c>
    </row>
    <row r="1975" spans="1:10" ht="20" x14ac:dyDescent="0.2">
      <c r="A1975" s="161">
        <v>1878</v>
      </c>
      <c r="B1975" s="162">
        <v>43</v>
      </c>
      <c r="C1975" s="162">
        <v>14</v>
      </c>
      <c r="D1975" s="162">
        <v>1</v>
      </c>
      <c r="E1975" s="162">
        <v>5940</v>
      </c>
      <c r="F1975" s="162">
        <v>5.9</v>
      </c>
      <c r="G1975" s="162">
        <v>0</v>
      </c>
      <c r="H1975" s="162">
        <v>0</v>
      </c>
      <c r="I1975" s="163">
        <v>272</v>
      </c>
      <c r="J1975" s="169">
        <v>1</v>
      </c>
    </row>
    <row r="1976" spans="1:10" ht="20" x14ac:dyDescent="0.2">
      <c r="A1976" s="161">
        <v>1887</v>
      </c>
      <c r="B1976" s="162">
        <v>35</v>
      </c>
      <c r="C1976" s="162">
        <v>19</v>
      </c>
      <c r="D1976" s="162">
        <v>4</v>
      </c>
      <c r="E1976" s="162">
        <v>12390</v>
      </c>
      <c r="F1976" s="162">
        <v>5.7</v>
      </c>
      <c r="G1976" s="162">
        <v>0</v>
      </c>
      <c r="H1976" s="162">
        <v>1</v>
      </c>
      <c r="I1976" s="163">
        <v>552</v>
      </c>
      <c r="J1976" s="169">
        <v>1</v>
      </c>
    </row>
    <row r="1977" spans="1:10" ht="20" x14ac:dyDescent="0.2">
      <c r="A1977" s="161">
        <v>1892</v>
      </c>
      <c r="B1977" s="162">
        <v>53</v>
      </c>
      <c r="C1977" s="162">
        <v>14</v>
      </c>
      <c r="D1977" s="162">
        <v>2</v>
      </c>
      <c r="E1977" s="162">
        <v>6990</v>
      </c>
      <c r="F1977" s="162">
        <v>4.8</v>
      </c>
      <c r="G1977" s="162">
        <v>0</v>
      </c>
      <c r="H1977" s="162">
        <v>1</v>
      </c>
      <c r="I1977" s="163">
        <v>530</v>
      </c>
      <c r="J1977" s="169">
        <v>1</v>
      </c>
    </row>
    <row r="1978" spans="1:10" ht="20" x14ac:dyDescent="0.2">
      <c r="A1978" s="161">
        <v>1895</v>
      </c>
      <c r="B1978" s="162">
        <v>28</v>
      </c>
      <c r="C1978" s="162">
        <v>15</v>
      </c>
      <c r="D1978" s="162">
        <v>3</v>
      </c>
      <c r="E1978" s="162">
        <v>6920</v>
      </c>
      <c r="F1978" s="162">
        <v>3.4</v>
      </c>
      <c r="G1978" s="162">
        <v>0</v>
      </c>
      <c r="H1978" s="162">
        <v>0</v>
      </c>
      <c r="I1978" s="163">
        <v>1009</v>
      </c>
      <c r="J1978" s="169">
        <v>1</v>
      </c>
    </row>
    <row r="1979" spans="1:10" ht="20" x14ac:dyDescent="0.2">
      <c r="A1979" s="161">
        <v>1901</v>
      </c>
      <c r="B1979" s="162">
        <v>34</v>
      </c>
      <c r="C1979" s="162">
        <v>12</v>
      </c>
      <c r="D1979" s="162">
        <v>1</v>
      </c>
      <c r="E1979" s="162">
        <v>5860</v>
      </c>
      <c r="F1979" s="162">
        <v>4.5999999999999996</v>
      </c>
      <c r="G1979" s="162">
        <v>1</v>
      </c>
      <c r="H1979" s="162">
        <v>1</v>
      </c>
      <c r="I1979" s="163">
        <v>403</v>
      </c>
      <c r="J1979" s="169">
        <v>1</v>
      </c>
    </row>
    <row r="1980" spans="1:10" ht="20" x14ac:dyDescent="0.2">
      <c r="A1980" s="161">
        <v>1902</v>
      </c>
      <c r="B1980" s="162">
        <v>24</v>
      </c>
      <c r="C1980" s="162">
        <v>12</v>
      </c>
      <c r="D1980" s="162">
        <v>1</v>
      </c>
      <c r="E1980" s="162">
        <v>4300</v>
      </c>
      <c r="F1980" s="162">
        <v>9.1</v>
      </c>
      <c r="G1980" s="162">
        <v>1</v>
      </c>
      <c r="H1980" s="162">
        <v>1</v>
      </c>
      <c r="I1980" s="163">
        <v>596</v>
      </c>
      <c r="J1980" s="169">
        <v>1</v>
      </c>
    </row>
    <row r="1981" spans="1:10" ht="20" x14ac:dyDescent="0.2">
      <c r="A1981" s="161">
        <v>1903</v>
      </c>
      <c r="B1981" s="162">
        <v>31</v>
      </c>
      <c r="C1981" s="162">
        <v>12</v>
      </c>
      <c r="D1981" s="162">
        <v>5</v>
      </c>
      <c r="E1981" s="162">
        <v>8960</v>
      </c>
      <c r="F1981" s="162">
        <v>6.4</v>
      </c>
      <c r="G1981" s="162">
        <v>1</v>
      </c>
      <c r="H1981" s="162">
        <v>0</v>
      </c>
      <c r="I1981" s="163">
        <v>1717</v>
      </c>
      <c r="J1981" s="169">
        <v>1</v>
      </c>
    </row>
    <row r="1982" spans="1:10" ht="20" x14ac:dyDescent="0.2">
      <c r="A1982" s="161">
        <v>1905</v>
      </c>
      <c r="B1982" s="162">
        <v>32</v>
      </c>
      <c r="C1982" s="162">
        <v>15</v>
      </c>
      <c r="D1982" s="162">
        <v>2</v>
      </c>
      <c r="E1982" s="162">
        <v>4530</v>
      </c>
      <c r="F1982" s="162">
        <v>5.2</v>
      </c>
      <c r="G1982" s="162">
        <v>1</v>
      </c>
      <c r="H1982" s="162">
        <v>0</v>
      </c>
      <c r="I1982" s="163">
        <v>287</v>
      </c>
      <c r="J1982" s="169">
        <v>1</v>
      </c>
    </row>
    <row r="1983" spans="1:10" ht="20" x14ac:dyDescent="0.2">
      <c r="A1983" s="161">
        <v>1910</v>
      </c>
      <c r="B1983" s="162">
        <v>29</v>
      </c>
      <c r="C1983" s="162">
        <v>13</v>
      </c>
      <c r="D1983" s="162">
        <v>4</v>
      </c>
      <c r="E1983" s="162">
        <v>5560</v>
      </c>
      <c r="F1983" s="162">
        <v>3.5</v>
      </c>
      <c r="G1983" s="162">
        <v>1</v>
      </c>
      <c r="H1983" s="162">
        <v>0</v>
      </c>
      <c r="I1983" s="163">
        <v>499</v>
      </c>
      <c r="J1983" s="169">
        <v>1</v>
      </c>
    </row>
    <row r="1984" spans="1:10" ht="20" x14ac:dyDescent="0.2">
      <c r="A1984" s="161">
        <v>1913</v>
      </c>
      <c r="B1984" s="162">
        <v>35</v>
      </c>
      <c r="C1984" s="162">
        <v>12</v>
      </c>
      <c r="D1984" s="162">
        <v>2</v>
      </c>
      <c r="E1984" s="162">
        <v>6700</v>
      </c>
      <c r="F1984" s="162">
        <v>6.7</v>
      </c>
      <c r="G1984" s="162">
        <v>1</v>
      </c>
      <c r="H1984" s="162">
        <v>0</v>
      </c>
      <c r="I1984" s="163">
        <v>374</v>
      </c>
      <c r="J1984" s="169">
        <v>1</v>
      </c>
    </row>
    <row r="1985" spans="1:10" ht="20" x14ac:dyDescent="0.2">
      <c r="A1985" s="161">
        <v>1915</v>
      </c>
      <c r="B1985" s="162">
        <v>57</v>
      </c>
      <c r="C1985" s="162">
        <v>12</v>
      </c>
      <c r="D1985" s="162">
        <v>2</v>
      </c>
      <c r="E1985" s="162">
        <v>7540</v>
      </c>
      <c r="F1985" s="162">
        <v>5.3</v>
      </c>
      <c r="G1985" s="162">
        <v>1</v>
      </c>
      <c r="H1985" s="162">
        <v>1</v>
      </c>
      <c r="I1985" s="163">
        <v>1011</v>
      </c>
      <c r="J1985" s="169">
        <v>1</v>
      </c>
    </row>
    <row r="1986" spans="1:10" ht="20" x14ac:dyDescent="0.2">
      <c r="A1986" s="161">
        <v>1920</v>
      </c>
      <c r="B1986" s="162">
        <v>34</v>
      </c>
      <c r="C1986" s="162">
        <v>14</v>
      </c>
      <c r="D1986" s="162">
        <v>1</v>
      </c>
      <c r="E1986" s="162">
        <v>5540</v>
      </c>
      <c r="F1986" s="162">
        <v>4.7</v>
      </c>
      <c r="G1986" s="162">
        <v>1</v>
      </c>
      <c r="H1986" s="162">
        <v>0</v>
      </c>
      <c r="I1986" s="163">
        <v>29</v>
      </c>
      <c r="J1986" s="169">
        <v>1</v>
      </c>
    </row>
    <row r="1987" spans="1:10" ht="20" x14ac:dyDescent="0.2">
      <c r="A1987" s="161">
        <v>1922</v>
      </c>
      <c r="B1987" s="162">
        <v>47</v>
      </c>
      <c r="C1987" s="162">
        <v>33</v>
      </c>
      <c r="D1987" s="162">
        <v>3</v>
      </c>
      <c r="E1987" s="162">
        <v>25480</v>
      </c>
      <c r="F1987" s="162">
        <v>5.8</v>
      </c>
      <c r="G1987" s="162">
        <v>1</v>
      </c>
      <c r="H1987" s="162">
        <v>1</v>
      </c>
      <c r="I1987" s="163">
        <v>3172</v>
      </c>
      <c r="J1987" s="169">
        <v>1</v>
      </c>
    </row>
    <row r="1988" spans="1:10" ht="20" x14ac:dyDescent="0.2">
      <c r="A1988" s="161">
        <v>1930</v>
      </c>
      <c r="B1988" s="162">
        <v>31</v>
      </c>
      <c r="C1988" s="162">
        <v>18</v>
      </c>
      <c r="D1988" s="162">
        <v>1</v>
      </c>
      <c r="E1988" s="162">
        <v>5210</v>
      </c>
      <c r="F1988" s="162">
        <v>8.5</v>
      </c>
      <c r="G1988" s="162">
        <v>1</v>
      </c>
      <c r="H1988" s="162">
        <v>0</v>
      </c>
      <c r="I1988" s="163">
        <v>913</v>
      </c>
      <c r="J1988" s="169">
        <v>1</v>
      </c>
    </row>
    <row r="1989" spans="1:10" ht="20" x14ac:dyDescent="0.2">
      <c r="A1989" s="161">
        <v>1937</v>
      </c>
      <c r="B1989" s="162">
        <v>34</v>
      </c>
      <c r="C1989" s="162">
        <v>23</v>
      </c>
      <c r="D1989" s="162">
        <v>1</v>
      </c>
      <c r="E1989" s="162">
        <v>5500</v>
      </c>
      <c r="F1989" s="162">
        <v>9</v>
      </c>
      <c r="G1989" s="162">
        <v>0</v>
      </c>
      <c r="H1989" s="162">
        <v>1</v>
      </c>
      <c r="I1989" s="163">
        <v>409</v>
      </c>
      <c r="J1989" s="169">
        <v>1</v>
      </c>
    </row>
    <row r="1990" spans="1:10" ht="20" x14ac:dyDescent="0.2">
      <c r="A1990" s="161">
        <v>1939</v>
      </c>
      <c r="B1990" s="162">
        <v>45</v>
      </c>
      <c r="C1990" s="162">
        <v>37</v>
      </c>
      <c r="D1990" s="162">
        <v>1</v>
      </c>
      <c r="E1990" s="162">
        <v>21290</v>
      </c>
      <c r="F1990" s="162">
        <v>3.6</v>
      </c>
      <c r="G1990" s="162">
        <v>0</v>
      </c>
      <c r="H1990" s="162">
        <v>1</v>
      </c>
      <c r="I1990" s="163">
        <v>3436</v>
      </c>
      <c r="J1990" s="169">
        <v>1</v>
      </c>
    </row>
    <row r="1991" spans="1:10" ht="20" x14ac:dyDescent="0.2">
      <c r="A1991" s="161">
        <v>1940</v>
      </c>
      <c r="B1991" s="162">
        <v>24</v>
      </c>
      <c r="C1991" s="162">
        <v>14</v>
      </c>
      <c r="D1991" s="162">
        <v>1</v>
      </c>
      <c r="E1991" s="162">
        <v>4650</v>
      </c>
      <c r="F1991" s="162">
        <v>0.6</v>
      </c>
      <c r="G1991" s="162">
        <v>1</v>
      </c>
      <c r="H1991" s="162">
        <v>0</v>
      </c>
      <c r="I1991" s="163">
        <v>225</v>
      </c>
      <c r="J1991" s="169">
        <v>1</v>
      </c>
    </row>
    <row r="1992" spans="1:10" ht="20" x14ac:dyDescent="0.2">
      <c r="A1992" s="161">
        <v>1955</v>
      </c>
      <c r="B1992" s="162">
        <v>51</v>
      </c>
      <c r="C1992" s="162">
        <v>19</v>
      </c>
      <c r="D1992" s="162">
        <v>4</v>
      </c>
      <c r="E1992" s="162">
        <v>15940</v>
      </c>
      <c r="F1992" s="162">
        <v>4.2</v>
      </c>
      <c r="G1992" s="162">
        <v>1</v>
      </c>
      <c r="H1992" s="162">
        <v>0</v>
      </c>
      <c r="I1992" s="163">
        <v>1758</v>
      </c>
      <c r="J1992" s="169">
        <v>1</v>
      </c>
    </row>
    <row r="1993" spans="1:10" ht="20" x14ac:dyDescent="0.2">
      <c r="A1993" s="161">
        <v>1961</v>
      </c>
      <c r="B1993" s="162">
        <v>31</v>
      </c>
      <c r="C1993" s="162">
        <v>18</v>
      </c>
      <c r="D1993" s="162">
        <v>2</v>
      </c>
      <c r="E1993" s="162">
        <v>4920</v>
      </c>
      <c r="F1993" s="162">
        <v>1.8</v>
      </c>
      <c r="G1993" s="162">
        <v>1</v>
      </c>
      <c r="H1993" s="162">
        <v>0</v>
      </c>
      <c r="I1993" s="163">
        <v>1365</v>
      </c>
      <c r="J1993" s="169">
        <v>1</v>
      </c>
    </row>
    <row r="1994" spans="1:10" ht="20" x14ac:dyDescent="0.2">
      <c r="A1994" s="161">
        <v>1962</v>
      </c>
      <c r="B1994" s="162">
        <v>34</v>
      </c>
      <c r="C1994" s="162">
        <v>15</v>
      </c>
      <c r="D1994" s="162">
        <v>1</v>
      </c>
      <c r="E1994" s="162">
        <v>6660</v>
      </c>
      <c r="F1994" s="162">
        <v>4.4000000000000004</v>
      </c>
      <c r="G1994" s="162">
        <v>1</v>
      </c>
      <c r="H1994" s="162">
        <v>0</v>
      </c>
      <c r="I1994" s="163">
        <v>1291</v>
      </c>
      <c r="J1994" s="169">
        <v>1</v>
      </c>
    </row>
    <row r="1995" spans="1:10" ht="20" x14ac:dyDescent="0.2">
      <c r="A1995" s="161">
        <v>1965</v>
      </c>
      <c r="B1995" s="162">
        <v>43</v>
      </c>
      <c r="C1995" s="162">
        <v>12</v>
      </c>
      <c r="D1995" s="162">
        <v>3</v>
      </c>
      <c r="E1995" s="162">
        <v>5330</v>
      </c>
      <c r="F1995" s="162">
        <v>8.3000000000000007</v>
      </c>
      <c r="G1995" s="162">
        <v>1</v>
      </c>
      <c r="H1995" s="162">
        <v>0</v>
      </c>
      <c r="I1995" s="163">
        <v>705</v>
      </c>
      <c r="J1995" s="169">
        <v>1</v>
      </c>
    </row>
    <row r="1996" spans="1:10" ht="20" x14ac:dyDescent="0.2">
      <c r="A1996" s="161">
        <v>1966</v>
      </c>
      <c r="B1996" s="162">
        <v>29</v>
      </c>
      <c r="C1996" s="162">
        <v>14</v>
      </c>
      <c r="D1996" s="162">
        <v>1</v>
      </c>
      <c r="E1996" s="162">
        <v>5740</v>
      </c>
      <c r="F1996" s="162">
        <v>9.1</v>
      </c>
      <c r="G1996" s="162">
        <v>1</v>
      </c>
      <c r="H1996" s="162">
        <v>1</v>
      </c>
      <c r="I1996" s="163">
        <v>513</v>
      </c>
      <c r="J1996" s="169">
        <v>1</v>
      </c>
    </row>
    <row r="1997" spans="1:10" ht="20" x14ac:dyDescent="0.2">
      <c r="A1997" s="161">
        <v>1967</v>
      </c>
      <c r="B1997" s="162">
        <v>31</v>
      </c>
      <c r="C1997" s="162">
        <v>15</v>
      </c>
      <c r="D1997" s="162">
        <v>4</v>
      </c>
      <c r="E1997" s="162">
        <v>10170</v>
      </c>
      <c r="F1997" s="162">
        <v>1.5</v>
      </c>
      <c r="G1997" s="162">
        <v>0</v>
      </c>
      <c r="H1997" s="162">
        <v>1</v>
      </c>
      <c r="I1997" s="163">
        <v>625</v>
      </c>
      <c r="J1997" s="169">
        <v>1</v>
      </c>
    </row>
    <row r="1998" spans="1:10" ht="20" x14ac:dyDescent="0.2">
      <c r="A1998" s="161">
        <v>1973</v>
      </c>
      <c r="B1998" s="162">
        <v>37</v>
      </c>
      <c r="C1998" s="162">
        <v>18</v>
      </c>
      <c r="D1998" s="162">
        <v>4</v>
      </c>
      <c r="E1998" s="162">
        <v>12230.000000000002</v>
      </c>
      <c r="F1998" s="162">
        <v>4.5999999999999996</v>
      </c>
      <c r="G1998" s="162">
        <v>1</v>
      </c>
      <c r="H1998" s="162">
        <v>1</v>
      </c>
      <c r="I1998" s="163">
        <v>4322</v>
      </c>
      <c r="J1998" s="169">
        <v>1</v>
      </c>
    </row>
    <row r="1999" spans="1:10" ht="20" x14ac:dyDescent="0.2">
      <c r="A1999" s="161">
        <v>1978</v>
      </c>
      <c r="B1999" s="162">
        <v>29</v>
      </c>
      <c r="C1999" s="162">
        <v>12</v>
      </c>
      <c r="D1999" s="162">
        <v>5</v>
      </c>
      <c r="E1999" s="162">
        <v>5590</v>
      </c>
      <c r="F1999" s="162">
        <v>6.7</v>
      </c>
      <c r="G1999" s="162">
        <v>1</v>
      </c>
      <c r="H1999" s="162">
        <v>0</v>
      </c>
      <c r="I1999" s="163">
        <v>517</v>
      </c>
      <c r="J1999" s="169">
        <v>1</v>
      </c>
    </row>
    <row r="2000" spans="1:10" ht="20" x14ac:dyDescent="0.2">
      <c r="A2000" s="161">
        <v>1980</v>
      </c>
      <c r="B2000" s="162">
        <v>34</v>
      </c>
      <c r="C2000" s="162">
        <v>14</v>
      </c>
      <c r="D2000" s="162">
        <v>1</v>
      </c>
      <c r="E2000" s="162">
        <v>4760</v>
      </c>
      <c r="F2000" s="162">
        <v>6.9</v>
      </c>
      <c r="G2000" s="162">
        <v>1</v>
      </c>
      <c r="H2000" s="162">
        <v>0</v>
      </c>
      <c r="I2000" s="163">
        <v>528</v>
      </c>
      <c r="J2000" s="169">
        <v>1</v>
      </c>
    </row>
    <row r="2001" spans="1:10" ht="20" x14ac:dyDescent="0.2">
      <c r="A2001" s="161">
        <v>1988</v>
      </c>
      <c r="B2001" s="162">
        <v>31</v>
      </c>
      <c r="C2001" s="162">
        <v>20</v>
      </c>
      <c r="D2001" s="162">
        <v>1</v>
      </c>
      <c r="E2001" s="162">
        <v>6150</v>
      </c>
      <c r="F2001" s="162">
        <v>3.2</v>
      </c>
      <c r="G2001" s="162">
        <v>1</v>
      </c>
      <c r="H2001" s="162">
        <v>0</v>
      </c>
      <c r="I2001" s="163">
        <v>1076</v>
      </c>
      <c r="J2001" s="169">
        <v>1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67" t="s">
        <v>63</v>
      </c>
      <c r="B2" s="67" t="s">
        <v>231</v>
      </c>
      <c r="C2" s="67" t="s">
        <v>234</v>
      </c>
      <c r="D2" s="67" t="s">
        <v>235</v>
      </c>
      <c r="E2" s="67" t="s">
        <v>236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1</v>
      </c>
      <c r="B3" s="23">
        <v>1</v>
      </c>
      <c r="C3" s="23">
        <v>0.12</v>
      </c>
      <c r="D3" s="23">
        <v>0.05</v>
      </c>
      <c r="E3" s="23">
        <v>0.06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2</v>
      </c>
      <c r="B4" s="23">
        <v>1</v>
      </c>
      <c r="C4" s="23">
        <v>0.18</v>
      </c>
      <c r="D4" s="23">
        <v>0.08</v>
      </c>
      <c r="E4" s="23">
        <v>0.11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3</v>
      </c>
      <c r="B5" s="23">
        <v>1</v>
      </c>
      <c r="C5" s="23">
        <v>0.21</v>
      </c>
      <c r="D5" s="23">
        <v>0.04</v>
      </c>
      <c r="E5" s="23">
        <v>0.19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4</v>
      </c>
      <c r="B6" s="23">
        <v>1</v>
      </c>
      <c r="C6" s="23">
        <v>0.22</v>
      </c>
      <c r="D6" s="23">
        <v>0.09</v>
      </c>
      <c r="E6" s="23">
        <v>0.22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5</v>
      </c>
      <c r="B7" s="23">
        <v>1</v>
      </c>
      <c r="C7" s="23">
        <v>0.25</v>
      </c>
      <c r="D7" s="23">
        <v>0.12</v>
      </c>
      <c r="E7" s="23">
        <v>0.15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6</v>
      </c>
      <c r="B8" s="23">
        <v>1</v>
      </c>
      <c r="C8" s="23">
        <v>0.27</v>
      </c>
      <c r="D8" s="23">
        <v>0.18</v>
      </c>
      <c r="E8" s="23">
        <v>7.0000000000000007E-2</v>
      </c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7</v>
      </c>
      <c r="B9" s="23">
        <v>1</v>
      </c>
      <c r="C9" s="23">
        <v>0.32</v>
      </c>
      <c r="D9" s="23">
        <v>7.0000000000000007E-2</v>
      </c>
      <c r="E9" s="23">
        <v>0.13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8</v>
      </c>
      <c r="B10" s="23">
        <v>1</v>
      </c>
      <c r="C10" s="23">
        <v>0.36</v>
      </c>
      <c r="D10" s="23">
        <v>0.1</v>
      </c>
      <c r="E10" s="23">
        <v>0.12</v>
      </c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9</v>
      </c>
      <c r="B11" s="23">
        <v>2</v>
      </c>
      <c r="C11" s="23">
        <v>0.37</v>
      </c>
      <c r="D11" s="23">
        <v>0.12</v>
      </c>
      <c r="E11" s="23">
        <v>0.15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10</v>
      </c>
      <c r="B12" s="23">
        <v>2</v>
      </c>
      <c r="C12" s="23">
        <v>0.51</v>
      </c>
      <c r="D12" s="23">
        <v>0.16</v>
      </c>
      <c r="E12" s="23">
        <v>0.21</v>
      </c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11</v>
      </c>
      <c r="B13" s="23">
        <v>2</v>
      </c>
      <c r="C13" s="23">
        <v>0.56000000000000005</v>
      </c>
      <c r="D13" s="23">
        <v>0.13</v>
      </c>
      <c r="E13" s="23">
        <v>0.18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12</v>
      </c>
      <c r="B14" s="23">
        <v>2</v>
      </c>
      <c r="C14" s="23">
        <v>0.59</v>
      </c>
      <c r="D14" s="23">
        <v>0.1</v>
      </c>
      <c r="E14" s="23">
        <v>0.22</v>
      </c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13</v>
      </c>
      <c r="B15" s="23">
        <v>2</v>
      </c>
      <c r="C15" s="23">
        <v>0.6</v>
      </c>
      <c r="D15" s="23">
        <v>0.11</v>
      </c>
      <c r="E15" s="23">
        <v>0.21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14</v>
      </c>
      <c r="B16" s="23">
        <v>2</v>
      </c>
      <c r="C16" s="23">
        <v>0.65</v>
      </c>
      <c r="D16" s="23">
        <v>0.08</v>
      </c>
      <c r="E16" s="23">
        <v>0.13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15</v>
      </c>
      <c r="B17" s="23">
        <v>2</v>
      </c>
      <c r="C17" s="23">
        <v>0.68</v>
      </c>
      <c r="D17" s="23">
        <v>0.17</v>
      </c>
      <c r="E17" s="23">
        <v>0.22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16</v>
      </c>
      <c r="B18" s="23">
        <v>2</v>
      </c>
      <c r="C18" s="23">
        <v>0.68</v>
      </c>
      <c r="D18" s="23">
        <v>0.14000000000000001</v>
      </c>
      <c r="E18" s="23">
        <v>0.28000000000000003</v>
      </c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17</v>
      </c>
      <c r="B19" s="23">
        <v>2</v>
      </c>
      <c r="C19" s="23">
        <v>0.73</v>
      </c>
      <c r="D19" s="23">
        <v>0.12</v>
      </c>
      <c r="E19" s="23">
        <v>0.1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18</v>
      </c>
      <c r="B20" s="23">
        <v>2</v>
      </c>
      <c r="C20" s="23">
        <v>0.8</v>
      </c>
      <c r="D20" s="23">
        <v>0.14000000000000001</v>
      </c>
      <c r="E20" s="23">
        <v>0.14000000000000001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19</v>
      </c>
      <c r="B21" s="23">
        <v>2</v>
      </c>
      <c r="C21" s="23">
        <v>0.86</v>
      </c>
      <c r="D21" s="23">
        <v>0.18</v>
      </c>
      <c r="E21" s="23">
        <v>0.09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68">
        <v>20</v>
      </c>
      <c r="B22" s="68">
        <v>2</v>
      </c>
      <c r="C22" s="68">
        <v>0.87</v>
      </c>
      <c r="D22" s="68">
        <v>0.17</v>
      </c>
      <c r="E22" s="68">
        <v>0.28000000000000003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62" t="s">
        <v>63</v>
      </c>
      <c r="B1" s="62" t="s">
        <v>231</v>
      </c>
      <c r="C1" s="62" t="s">
        <v>232</v>
      </c>
      <c r="D1" s="62" t="s">
        <v>233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23">
        <v>1</v>
      </c>
      <c r="B2" s="23">
        <v>1</v>
      </c>
      <c r="C2" s="23">
        <v>3400</v>
      </c>
      <c r="D2" s="23">
        <v>3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2</v>
      </c>
      <c r="B3" s="23">
        <v>1</v>
      </c>
      <c r="C3" s="23">
        <v>2400</v>
      </c>
      <c r="D3" s="23">
        <v>2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3</v>
      </c>
      <c r="B4" s="23">
        <v>1</v>
      </c>
      <c r="C4" s="23">
        <v>2700</v>
      </c>
      <c r="D4" s="23">
        <v>2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4</v>
      </c>
      <c r="B5" s="23">
        <v>1</v>
      </c>
      <c r="C5" s="23">
        <v>2300</v>
      </c>
      <c r="D5" s="23">
        <v>2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5</v>
      </c>
      <c r="B6" s="23">
        <v>1</v>
      </c>
      <c r="C6" s="23">
        <v>3100</v>
      </c>
      <c r="D6" s="23">
        <v>1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6</v>
      </c>
      <c r="B7" s="23">
        <v>1</v>
      </c>
      <c r="C7" s="23">
        <v>2200</v>
      </c>
      <c r="D7" s="23">
        <v>2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7</v>
      </c>
      <c r="B8" s="23">
        <v>2</v>
      </c>
      <c r="C8" s="23">
        <v>4900</v>
      </c>
      <c r="D8" s="23">
        <v>5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8</v>
      </c>
      <c r="B9" s="23">
        <v>2</v>
      </c>
      <c r="C9" s="23">
        <v>2800</v>
      </c>
      <c r="D9" s="23">
        <v>3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9</v>
      </c>
      <c r="B10" s="23">
        <v>2</v>
      </c>
      <c r="C10" s="23">
        <v>3400</v>
      </c>
      <c r="D10" s="23">
        <v>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10</v>
      </c>
      <c r="B11" s="23">
        <v>2</v>
      </c>
      <c r="C11" s="23">
        <v>4200</v>
      </c>
      <c r="D11" s="23">
        <v>5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11</v>
      </c>
      <c r="B12" s="23">
        <v>2</v>
      </c>
      <c r="C12" s="23">
        <v>3800</v>
      </c>
      <c r="D12" s="23">
        <v>5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12</v>
      </c>
      <c r="B13" s="23">
        <v>2</v>
      </c>
      <c r="C13" s="23">
        <v>3400</v>
      </c>
      <c r="D13" s="23">
        <v>5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13</v>
      </c>
      <c r="B14" s="23">
        <v>2</v>
      </c>
      <c r="C14" s="23">
        <v>2000</v>
      </c>
      <c r="D14" s="23">
        <v>3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14</v>
      </c>
      <c r="B15" s="23">
        <v>3</v>
      </c>
      <c r="C15" s="23">
        <v>1100</v>
      </c>
      <c r="D15" s="23">
        <v>3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15</v>
      </c>
      <c r="B16" s="23">
        <v>3</v>
      </c>
      <c r="C16" s="23">
        <v>1800</v>
      </c>
      <c r="D16" s="23">
        <v>3</v>
      </c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16</v>
      </c>
      <c r="B17" s="23">
        <v>3</v>
      </c>
      <c r="C17" s="23">
        <v>1100</v>
      </c>
      <c r="D17" s="23">
        <v>2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17</v>
      </c>
      <c r="B18" s="23">
        <v>3</v>
      </c>
      <c r="C18" s="23">
        <v>1000</v>
      </c>
      <c r="D18" s="23">
        <v>2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18</v>
      </c>
      <c r="B19" s="23">
        <v>3</v>
      </c>
      <c r="C19" s="23">
        <v>2600</v>
      </c>
      <c r="D19" s="23">
        <v>4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19</v>
      </c>
      <c r="B20" s="23">
        <v>3</v>
      </c>
      <c r="C20" s="23">
        <v>600</v>
      </c>
      <c r="D20" s="23">
        <v>2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20</v>
      </c>
      <c r="B21" s="23">
        <v>3</v>
      </c>
      <c r="C21" s="23">
        <v>1000</v>
      </c>
      <c r="D21" s="23">
        <v>5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Intervalo_Confianca</vt:lpstr>
      <vt:lpstr>Teoria Início 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Resposta Lojas</vt:lpstr>
      <vt:lpstr>Resposta  Funcionários</vt:lpstr>
      <vt:lpstr>Resposta Lojas x Func.</vt:lpstr>
      <vt:lpstr>Ranking IBEVAR 2020 Varejo</vt:lpstr>
      <vt:lpstr>Instagram</vt:lpstr>
      <vt:lpstr>Youtube x Instagram</vt:lpstr>
      <vt:lpstr>Youtube</vt:lpstr>
      <vt:lpstr>Reg_Múltipla_Exemplo</vt:lpstr>
      <vt:lpstr>Jornal x TV x Internet</vt:lpstr>
      <vt:lpstr>Jornal x TV</vt:lpstr>
      <vt:lpstr>Propaganda</vt:lpstr>
      <vt:lpstr>Sheet3</vt:lpstr>
      <vt:lpstr>Todas Bancos</vt:lpstr>
      <vt:lpstr>Renda</vt:lpstr>
      <vt:lpstr>Receita_Bancos</vt:lpstr>
      <vt:lpstr>Preço x Crise Completo</vt:lpstr>
      <vt:lpstr>Preço x Crise</vt:lpstr>
      <vt:lpstr>Preço</vt:lpstr>
      <vt:lpstr>Crise</vt:lpstr>
      <vt:lpstr>Todos Custos</vt:lpstr>
      <vt:lpstr>Embalagens x Toneladas</vt:lpstr>
      <vt:lpstr>Fábrica_Chocolates</vt:lpstr>
      <vt:lpstr>Caso Harvard Goodbelly</vt:lpstr>
      <vt:lpstr>Resultados Goodbelly</vt:lpstr>
      <vt:lpstr>Caso Ecommerce</vt:lpstr>
      <vt:lpstr>Credit Scoring</vt:lpstr>
      <vt:lpstr>Todos Fatores</vt:lpstr>
      <vt:lpstr>Endividamento</vt:lpstr>
      <vt:lpstr>Risco PJ</vt:lpstr>
      <vt:lpstr>Reg_Logística</vt:lpstr>
      <vt:lpstr>Banco Loan</vt:lpstr>
      <vt:lpstr>Credito Varejo</vt:lpstr>
      <vt:lpstr>Churn Rate</vt:lpstr>
      <vt:lpstr>AnáliseDiscriminante2</vt:lpstr>
      <vt:lpstr>AnáliseDiscriminante3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2025-01-29T22:13:29Z</dcterms:modified>
</cp:coreProperties>
</file>