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bergmann/Documents/GitHub/PYTHON-LABDATA/PYTHON-LABDATA/"/>
    </mc:Choice>
  </mc:AlternateContent>
  <xr:revisionPtr revIDLastSave="0" documentId="8_{B0405330-F540-4F4D-BD30-BE2BEA241377}" xr6:coauthVersionLast="47" xr6:coauthVersionMax="47" xr10:uidLastSave="{00000000-0000-0000-0000-000000000000}"/>
  <bookViews>
    <workbookView xWindow="2900" yWindow="2500" windowWidth="27640" windowHeight="16940" xr2:uid="{A7187F3F-3F6C-584F-90E6-7F1FB9D1E82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9" i="1" l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P29" i="1"/>
  <c r="K29" i="1"/>
  <c r="K28" i="1"/>
  <c r="K27" i="1"/>
  <c r="K26" i="1"/>
  <c r="K25" i="1"/>
  <c r="AG24" i="1"/>
  <c r="K24" i="1"/>
  <c r="K23" i="1"/>
  <c r="Q22" i="1"/>
  <c r="P22" i="1"/>
  <c r="K22" i="1"/>
  <c r="Q21" i="1"/>
  <c r="P21" i="1"/>
  <c r="K21" i="1"/>
  <c r="AO20" i="1"/>
  <c r="AG20" i="1"/>
  <c r="K20" i="1"/>
  <c r="AO19" i="1"/>
  <c r="K19" i="1"/>
  <c r="AO18" i="1"/>
  <c r="AP18" i="1" s="1"/>
  <c r="AM18" i="1"/>
  <c r="K18" i="1"/>
  <c r="AO17" i="1"/>
  <c r="K17" i="1"/>
  <c r="AO16" i="1"/>
  <c r="K16" i="1"/>
  <c r="AO15" i="1"/>
  <c r="K15" i="1"/>
  <c r="AO14" i="1"/>
  <c r="K14" i="1"/>
  <c r="AO13" i="1"/>
  <c r="K13" i="1"/>
  <c r="AO12" i="1"/>
  <c r="K12" i="1"/>
  <c r="K11" i="1"/>
  <c r="K10" i="1"/>
  <c r="K6" i="1" s="1"/>
  <c r="K9" i="1"/>
  <c r="K7" i="1" s="1"/>
  <c r="K5" i="1" s="1"/>
  <c r="AO8" i="1"/>
  <c r="AN8" i="1"/>
  <c r="V8" i="1"/>
  <c r="AO7" i="1"/>
  <c r="AN7" i="1"/>
  <c r="AN9" i="1" s="1"/>
  <c r="J7" i="1"/>
  <c r="I7" i="1"/>
  <c r="I5" i="1" s="1"/>
  <c r="H7" i="1"/>
  <c r="G7" i="1"/>
  <c r="F7" i="1"/>
  <c r="E7" i="1"/>
  <c r="D7" i="1"/>
  <c r="D5" i="1" s="1"/>
  <c r="C7" i="1"/>
  <c r="B7" i="1"/>
  <c r="AO6" i="1"/>
  <c r="AO9" i="1" s="1"/>
  <c r="AN6" i="1"/>
  <c r="J6" i="1"/>
  <c r="I6" i="1"/>
  <c r="H6" i="1"/>
  <c r="H5" i="1" s="1"/>
  <c r="G6" i="1"/>
  <c r="F6" i="1"/>
  <c r="F5" i="1" s="1"/>
  <c r="E6" i="1"/>
  <c r="D6" i="1"/>
  <c r="C6" i="1"/>
  <c r="C5" i="1" s="1"/>
  <c r="B6" i="1"/>
  <c r="J5" i="1"/>
  <c r="G5" i="1"/>
  <c r="E5" i="1"/>
  <c r="B5" i="1"/>
  <c r="M4" i="1"/>
  <c r="K4" i="1"/>
</calcChain>
</file>

<file path=xl/sharedStrings.xml><?xml version="1.0" encoding="utf-8"?>
<sst xmlns="http://schemas.openxmlformats.org/spreadsheetml/2006/main" count="100" uniqueCount="73">
  <si>
    <t>Bancos</t>
  </si>
  <si>
    <t>Continous Return</t>
  </si>
  <si>
    <t>Peso</t>
  </si>
  <si>
    <t>Soma</t>
  </si>
  <si>
    <t>PETR4</t>
  </si>
  <si>
    <t>Ret Discreto</t>
  </si>
  <si>
    <t>Ln Retorno</t>
  </si>
  <si>
    <t>Log-Retorno</t>
  </si>
  <si>
    <t>Sharpe</t>
  </si>
  <si>
    <t>Otimização</t>
  </si>
  <si>
    <t>Perfil</t>
  </si>
  <si>
    <t>Setores Diversificados</t>
  </si>
  <si>
    <t>Vol (%a.s)</t>
  </si>
  <si>
    <t>Pesos</t>
  </si>
  <si>
    <t>Risco</t>
  </si>
  <si>
    <t>Meta</t>
  </si>
  <si>
    <t>Sharpe Máximo</t>
  </si>
  <si>
    <t>Moderado</t>
  </si>
  <si>
    <t>BBDC4</t>
  </si>
  <si>
    <t>Retorno</t>
  </si>
  <si>
    <t>Retorno (+)</t>
  </si>
  <si>
    <t xml:space="preserve"> Retorno Médio (%a.s)</t>
  </si>
  <si>
    <t>Tudo</t>
  </si>
  <si>
    <t>Decisão</t>
  </si>
  <si>
    <t>Risco(-)</t>
  </si>
  <si>
    <t>Data</t>
  </si>
  <si>
    <t>Petrobrás</t>
  </si>
  <si>
    <t>Vale</t>
  </si>
  <si>
    <t>Cemig</t>
  </si>
  <si>
    <t>Bradesco</t>
  </si>
  <si>
    <t>ItaUnibanco</t>
  </si>
  <si>
    <t>Gerdau</t>
  </si>
  <si>
    <t>Usiminas</t>
  </si>
  <si>
    <t>CSN</t>
  </si>
  <si>
    <t>Natura</t>
  </si>
  <si>
    <t>Carteira</t>
  </si>
  <si>
    <t>Nat-Vale</t>
  </si>
  <si>
    <t>Restrição</t>
  </si>
  <si>
    <t>Soma = 100%</t>
  </si>
  <si>
    <t>Vale-Bradesco</t>
  </si>
  <si>
    <t>William Sharpe (1964)</t>
  </si>
  <si>
    <t>CSN-Natura</t>
  </si>
  <si>
    <t>2007-2011</t>
  </si>
  <si>
    <t>Boom das Commodities</t>
  </si>
  <si>
    <t>Retorno ajustado ao risco</t>
  </si>
  <si>
    <t>.</t>
  </si>
  <si>
    <t>Vale - CSN - Gerdau etc</t>
  </si>
  <si>
    <t>MGLU3</t>
  </si>
  <si>
    <t>VIIA3</t>
  </si>
  <si>
    <t>Risco Mínimo</t>
  </si>
  <si>
    <t>Conservador</t>
  </si>
  <si>
    <t>Ret Médio</t>
  </si>
  <si>
    <t>1. Menor Risco Possível</t>
  </si>
  <si>
    <t>2. Setores Diferentes</t>
  </si>
  <si>
    <t>Quem eu compra para obter o maior Sharpe</t>
  </si>
  <si>
    <t>VENDAS</t>
  </si>
  <si>
    <t>J</t>
  </si>
  <si>
    <t>ARQUIVO</t>
  </si>
  <si>
    <t>F</t>
  </si>
  <si>
    <t>Média</t>
  </si>
  <si>
    <t>OPÇÕES</t>
  </si>
  <si>
    <t>Março</t>
  </si>
  <si>
    <t>SUPLEMENTOS</t>
  </si>
  <si>
    <t>ADD-INS</t>
  </si>
  <si>
    <t>MÉDIA</t>
  </si>
  <si>
    <t>IR EM SUPLEMENTOS</t>
  </si>
  <si>
    <t>SOMA</t>
  </si>
  <si>
    <t>CSN+ITUB4</t>
  </si>
  <si>
    <t>FERRAMENTAS DE ANÁLISE</t>
  </si>
  <si>
    <t>SOLVER</t>
  </si>
  <si>
    <t>Bar</t>
  </si>
  <si>
    <t>English School</t>
  </si>
  <si>
    <t>SOMARPRODUTO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</si>
</sst>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0%"/>
    <numFmt numFmtId="166" formatCode="0.00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2"/>
    <xf numFmtId="10" fontId="2" fillId="0" borderId="0" xfId="1" applyNumberFormat="1" applyFont="1"/>
    <xf numFmtId="0" fontId="2" fillId="0" borderId="0" xfId="2" applyAlignment="1">
      <alignment horizontal="center"/>
    </xf>
    <xf numFmtId="0" fontId="2" fillId="0" borderId="0" xfId="2" applyAlignment="1">
      <alignment horizontal="right"/>
    </xf>
    <xf numFmtId="0" fontId="2" fillId="0" borderId="1" xfId="2" applyBorder="1"/>
    <xf numFmtId="10" fontId="2" fillId="0" borderId="1" xfId="2" applyNumberFormat="1" applyBorder="1" applyAlignment="1">
      <alignment horizontal="center"/>
    </xf>
    <xf numFmtId="10" fontId="2" fillId="2" borderId="1" xfId="2" applyNumberFormat="1" applyFill="1" applyBorder="1"/>
    <xf numFmtId="9" fontId="2" fillId="0" borderId="0" xfId="2" applyNumberFormat="1" applyAlignment="1">
      <alignment horizontal="center"/>
    </xf>
    <xf numFmtId="9" fontId="3" fillId="2" borderId="1" xfId="2" applyNumberFormat="1" applyFont="1" applyFill="1" applyBorder="1" applyAlignment="1">
      <alignment horizontal="center"/>
    </xf>
    <xf numFmtId="0" fontId="2" fillId="2" borderId="0" xfId="2" applyFill="1"/>
    <xf numFmtId="164" fontId="2" fillId="3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" fillId="0" borderId="0" xfId="2" applyFont="1"/>
    <xf numFmtId="16" fontId="2" fillId="0" borderId="0" xfId="2" applyNumberFormat="1"/>
    <xf numFmtId="0" fontId="2" fillId="4" borderId="2" xfId="2" applyFill="1" applyBorder="1"/>
    <xf numFmtId="165" fontId="2" fillId="0" borderId="0" xfId="1" applyNumberFormat="1" applyFont="1" applyBorder="1" applyAlignment="1">
      <alignment horizontal="center"/>
    </xf>
    <xf numFmtId="165" fontId="2" fillId="5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3" xfId="1" applyNumberFormat="1" applyFont="1" applyFill="1" applyBorder="1" applyAlignment="1">
      <alignment horizontal="center"/>
    </xf>
    <xf numFmtId="165" fontId="2" fillId="2" borderId="3" xfId="1" applyNumberFormat="1" applyFont="1" applyFill="1" applyBorder="1"/>
    <xf numFmtId="0" fontId="3" fillId="6" borderId="0" xfId="2" applyFont="1" applyFill="1"/>
    <xf numFmtId="166" fontId="2" fillId="0" borderId="0" xfId="1" applyNumberFormat="1" applyFont="1"/>
    <xf numFmtId="166" fontId="2" fillId="0" borderId="0" xfId="1" applyNumberFormat="1" applyFont="1" applyAlignment="1">
      <alignment horizontal="center"/>
    </xf>
    <xf numFmtId="0" fontId="2" fillId="7" borderId="4" xfId="2" applyFill="1" applyBorder="1"/>
    <xf numFmtId="166" fontId="2" fillId="0" borderId="5" xfId="2" applyNumberFormat="1" applyBorder="1" applyAlignment="1">
      <alignment horizontal="center"/>
    </xf>
    <xf numFmtId="166" fontId="2" fillId="5" borderId="5" xfId="2" applyNumberFormat="1" applyFill="1" applyBorder="1" applyAlignment="1">
      <alignment horizontal="center"/>
    </xf>
    <xf numFmtId="166" fontId="2" fillId="0" borderId="6" xfId="2" applyNumberFormat="1" applyBorder="1" applyAlignment="1">
      <alignment horizontal="center"/>
    </xf>
    <xf numFmtId="166" fontId="2" fillId="0" borderId="6" xfId="2" applyNumberFormat="1" applyBorder="1"/>
    <xf numFmtId="164" fontId="2" fillId="0" borderId="0" xfId="2" applyNumberFormat="1" applyAlignment="1">
      <alignment horizontal="center"/>
    </xf>
    <xf numFmtId="0" fontId="3" fillId="7" borderId="0" xfId="2" applyFont="1" applyFill="1"/>
    <xf numFmtId="0" fontId="4" fillId="8" borderId="0" xfId="2" applyFont="1" applyFill="1" applyAlignment="1">
      <alignment horizontal="left"/>
    </xf>
    <xf numFmtId="166" fontId="4" fillId="8" borderId="0" xfId="3" applyNumberFormat="1" applyFont="1" applyFill="1" applyAlignment="1">
      <alignment horizontal="center"/>
    </xf>
    <xf numFmtId="0" fontId="3" fillId="9" borderId="0" xfId="2" applyFont="1" applyFill="1"/>
    <xf numFmtId="166" fontId="3" fillId="2" borderId="0" xfId="1" applyNumberFormat="1" applyFont="1" applyFill="1" applyAlignment="1">
      <alignment horizontal="center"/>
    </xf>
    <xf numFmtId="14" fontId="5" fillId="0" borderId="1" xfId="2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center"/>
    </xf>
    <xf numFmtId="166" fontId="2" fillId="0" borderId="0" xfId="2" applyNumberFormat="1"/>
    <xf numFmtId="166" fontId="2" fillId="0" borderId="0" xfId="2" applyNumberFormat="1" applyAlignment="1">
      <alignment horizontal="center"/>
    </xf>
    <xf numFmtId="9" fontId="2" fillId="2" borderId="0" xfId="2" applyNumberFormat="1" applyFill="1" applyAlignment="1">
      <alignment horizontal="center"/>
    </xf>
    <xf numFmtId="9" fontId="2" fillId="0" borderId="0" xfId="2" applyNumberFormat="1"/>
    <xf numFmtId="9" fontId="2" fillId="0" borderId="0" xfId="1" applyFont="1" applyAlignment="1">
      <alignment horizontal="center"/>
    </xf>
    <xf numFmtId="2" fontId="2" fillId="0" borderId="0" xfId="1" applyNumberFormat="1" applyFont="1"/>
    <xf numFmtId="0" fontId="6" fillId="0" borderId="0" xfId="2" applyFont="1"/>
    <xf numFmtId="10" fontId="2" fillId="0" borderId="0" xfId="2" applyNumberFormat="1"/>
    <xf numFmtId="164" fontId="2" fillId="0" borderId="0" xfId="1" applyNumberFormat="1" applyFont="1"/>
    <xf numFmtId="166" fontId="5" fillId="0" borderId="1" xfId="3" applyNumberFormat="1" applyFont="1" applyFill="1" applyBorder="1" applyAlignment="1">
      <alignment horizontal="center"/>
    </xf>
  </cellXfs>
  <cellStyles count="4">
    <cellStyle name="Normal" xfId="0" builtinId="0"/>
    <cellStyle name="Normal 2" xfId="2" xr:uid="{2977AF5A-1E2F-2C43-A598-BF5FBF967340}"/>
    <cellStyle name="Percent" xfId="1" builtinId="5"/>
    <cellStyle name="Percent 2" xfId="3" xr:uid="{24E86F58-56D1-C44B-8BE8-1BE9C9DAAA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[1]Performance!$I$8</c:f>
              <c:strCache>
                <c:ptCount val="1"/>
                <c:pt idx="0">
                  <c:v>CSN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[1]Performance!$I$9:$I$219</c:f>
              <c:numCache>
                <c:formatCode>General</c:formatCode>
                <c:ptCount val="211"/>
                <c:pt idx="0">
                  <c:v>-0.32871972318272669</c:v>
                </c:pt>
                <c:pt idx="1">
                  <c:v>-7.983623335122382E-2</c:v>
                </c:pt>
                <c:pt idx="2">
                  <c:v>-0.27689741446954297</c:v>
                </c:pt>
                <c:pt idx="3">
                  <c:v>-0.24891461651072624</c:v>
                </c:pt>
                <c:pt idx="4">
                  <c:v>-0.1597222222147309</c:v>
                </c:pt>
                <c:pt idx="5">
                  <c:v>-0.14672489083223336</c:v>
                </c:pt>
                <c:pt idx="6">
                  <c:v>-0.14655744963471337</c:v>
                </c:pt>
                <c:pt idx="7">
                  <c:v>-0.19446845287906284</c:v>
                </c:pt>
                <c:pt idx="8">
                  <c:v>-8.3304567979971433E-2</c:v>
                </c:pt>
                <c:pt idx="9">
                  <c:v>-9.1513292474645375E-2</c:v>
                </c:pt>
                <c:pt idx="10">
                  <c:v>-7.8055022392834336E-2</c:v>
                </c:pt>
                <c:pt idx="11">
                  <c:v>-2.0951704547159632E-2</c:v>
                </c:pt>
                <c:pt idx="12">
                  <c:v>-0.13860182370768181</c:v>
                </c:pt>
                <c:pt idx="13">
                  <c:v>-0.11672842774133776</c:v>
                </c:pt>
                <c:pt idx="14">
                  <c:v>-0.13397841459848139</c:v>
                </c:pt>
                <c:pt idx="15">
                  <c:v>-3.922683342808421E-2</c:v>
                </c:pt>
                <c:pt idx="16">
                  <c:v>-5.5365146306657245E-2</c:v>
                </c:pt>
                <c:pt idx="17">
                  <c:v>1.2706043981070933E-2</c:v>
                </c:pt>
                <c:pt idx="18">
                  <c:v>-4.6718576195773069E-2</c:v>
                </c:pt>
                <c:pt idx="19">
                  <c:v>-0.10849621055281598</c:v>
                </c:pt>
                <c:pt idx="20">
                  <c:v>-3.4682725542696358E-2</c:v>
                </c:pt>
                <c:pt idx="21">
                  <c:v>-7.5102412296686905E-2</c:v>
                </c:pt>
                <c:pt idx="22">
                  <c:v>3.4688346881103546E-2</c:v>
                </c:pt>
                <c:pt idx="23">
                  <c:v>-0.10263157898084548</c:v>
                </c:pt>
                <c:pt idx="24">
                  <c:v>-5.710738671359758E-2</c:v>
                </c:pt>
                <c:pt idx="25">
                  <c:v>-4.9145582159187233E-2</c:v>
                </c:pt>
                <c:pt idx="26">
                  <c:v>-9.8668116381882234E-2</c:v>
                </c:pt>
                <c:pt idx="27">
                  <c:v>-5.0028752156411789E-2</c:v>
                </c:pt>
                <c:pt idx="28">
                  <c:v>-2.7682286957820896E-2</c:v>
                </c:pt>
                <c:pt idx="29">
                  <c:v>2.1276595734842196E-2</c:v>
                </c:pt>
                <c:pt idx="30">
                  <c:v>-3.6156513128196191E-2</c:v>
                </c:pt>
                <c:pt idx="31">
                  <c:v>2.9472443267307646E-2</c:v>
                </c:pt>
                <c:pt idx="32">
                  <c:v>-2.681159421896059E-2</c:v>
                </c:pt>
                <c:pt idx="33">
                  <c:v>3.8943894389438932E-2</c:v>
                </c:pt>
                <c:pt idx="34">
                  <c:v>-1.2950450450450473E-2</c:v>
                </c:pt>
                <c:pt idx="35">
                  <c:v>-3.6331300829688384E-2</c:v>
                </c:pt>
                <c:pt idx="36">
                  <c:v>7.1468375572202564E-2</c:v>
                </c:pt>
                <c:pt idx="37">
                  <c:v>-0.11178614824813494</c:v>
                </c:pt>
                <c:pt idx="38">
                  <c:v>-0.11419325004788315</c:v>
                </c:pt>
                <c:pt idx="39">
                  <c:v>-8.6494252901896815E-2</c:v>
                </c:pt>
                <c:pt idx="40">
                  <c:v>2.3803009589849773E-2</c:v>
                </c:pt>
                <c:pt idx="41">
                  <c:v>-3.2902467698117936E-2</c:v>
                </c:pt>
                <c:pt idx="42">
                  <c:v>-5.0206733608978232E-2</c:v>
                </c:pt>
                <c:pt idx="43">
                  <c:v>-0.11827956987712873</c:v>
                </c:pt>
                <c:pt idx="44">
                  <c:v>4.9799656559716576E-2</c:v>
                </c:pt>
                <c:pt idx="45">
                  <c:v>-4.1039671725123378E-3</c:v>
                </c:pt>
                <c:pt idx="46">
                  <c:v>-5.2200172619637455E-2</c:v>
                </c:pt>
                <c:pt idx="47">
                  <c:v>-1.7116524030322534E-2</c:v>
                </c:pt>
                <c:pt idx="48">
                  <c:v>-6.4809384152938868E-2</c:v>
                </c:pt>
                <c:pt idx="49">
                  <c:v>-5.1988447039144368E-2</c:v>
                </c:pt>
                <c:pt idx="50">
                  <c:v>-3.9390088945362195E-2</c:v>
                </c:pt>
                <c:pt idx="51">
                  <c:v>1.3372559174958684E-3</c:v>
                </c:pt>
                <c:pt idx="52">
                  <c:v>-6.6376270469835671E-2</c:v>
                </c:pt>
                <c:pt idx="53">
                  <c:v>-4.1558441530029237E-2</c:v>
                </c:pt>
                <c:pt idx="54">
                  <c:v>-6.1199510403926337E-4</c:v>
                </c:pt>
                <c:pt idx="55">
                  <c:v>4.2865890998163066E-3</c:v>
                </c:pt>
                <c:pt idx="56">
                  <c:v>-1.6949152539384039E-2</c:v>
                </c:pt>
                <c:pt idx="57">
                  <c:v>-0.1027060270602707</c:v>
                </c:pt>
                <c:pt idx="58">
                  <c:v>4.9790041991601572E-2</c:v>
                </c:pt>
                <c:pt idx="59">
                  <c:v>3.1706983709140581E-2</c:v>
                </c:pt>
                <c:pt idx="60">
                  <c:v>-1.4996767924466751E-2</c:v>
                </c:pt>
                <c:pt idx="61">
                  <c:v>-1.9524100079339541E-2</c:v>
                </c:pt>
                <c:pt idx="62">
                  <c:v>-1.2869038597171235E-2</c:v>
                </c:pt>
                <c:pt idx="63">
                  <c:v>-1.0290556900726281E-2</c:v>
                </c:pt>
                <c:pt idx="64">
                  <c:v>4.4871794900673903E-2</c:v>
                </c:pt>
                <c:pt idx="65">
                  <c:v>-6.7430025439716532E-2</c:v>
                </c:pt>
                <c:pt idx="66">
                  <c:v>-0.1580882353008366</c:v>
                </c:pt>
                <c:pt idx="67">
                  <c:v>-4.1227668296230403E-3</c:v>
                </c:pt>
                <c:pt idx="68">
                  <c:v>-6.3376753515867579E-2</c:v>
                </c:pt>
                <c:pt idx="69">
                  <c:v>-1.0431154576633769E-3</c:v>
                </c:pt>
                <c:pt idx="70">
                  <c:v>3.5179943451372105E-2</c:v>
                </c:pt>
                <c:pt idx="71">
                  <c:v>2.5103366785404344E-2</c:v>
                </c:pt>
                <c:pt idx="72">
                  <c:v>-3.3678756492479152E-2</c:v>
                </c:pt>
                <c:pt idx="73">
                  <c:v>-1.4446952591079542E-2</c:v>
                </c:pt>
                <c:pt idx="74">
                  <c:v>-2.3222060981103125E-2</c:v>
                </c:pt>
                <c:pt idx="75">
                  <c:v>-6.2651576233905132E-3</c:v>
                </c:pt>
                <c:pt idx="76">
                  <c:v>-3.0493868107873443E-2</c:v>
                </c:pt>
                <c:pt idx="77">
                  <c:v>-9.9476439795963642E-2</c:v>
                </c:pt>
                <c:pt idx="78">
                  <c:v>-4.627606754516516E-2</c:v>
                </c:pt>
                <c:pt idx="79">
                  <c:v>4.8869883934024609E-3</c:v>
                </c:pt>
                <c:pt idx="80">
                  <c:v>0.10689731647606715</c:v>
                </c:pt>
                <c:pt idx="81">
                  <c:v>7.8643519420503148E-3</c:v>
                </c:pt>
                <c:pt idx="82">
                  <c:v>-2.9983342587451563E-2</c:v>
                </c:pt>
                <c:pt idx="83">
                  <c:v>5.997818977927445E-3</c:v>
                </c:pt>
                <c:pt idx="84">
                  <c:v>-1.2252042007001217E-2</c:v>
                </c:pt>
                <c:pt idx="85">
                  <c:v>-3.9143730886850185E-2</c:v>
                </c:pt>
                <c:pt idx="86">
                  <c:v>-4.8479868566613862E-2</c:v>
                </c:pt>
                <c:pt idx="87">
                  <c:v>9.3043229310884046E-2</c:v>
                </c:pt>
                <c:pt idx="88">
                  <c:v>1.6313213643570686E-2</c:v>
                </c:pt>
                <c:pt idx="89">
                  <c:v>1.3414634146341612E-2</c:v>
                </c:pt>
                <c:pt idx="90">
                  <c:v>-2.1653172655818783E-2</c:v>
                </c:pt>
                <c:pt idx="91">
                  <c:v>6.9645742373219299E-2</c:v>
                </c:pt>
                <c:pt idx="92">
                  <c:v>1.8240343301994297E-2</c:v>
                </c:pt>
                <c:pt idx="93">
                  <c:v>-2.9745042486488616E-2</c:v>
                </c:pt>
                <c:pt idx="94">
                  <c:v>2.3576351208924157E-3</c:v>
                </c:pt>
                <c:pt idx="95">
                  <c:v>-1.3067150663117717E-2</c:v>
                </c:pt>
                <c:pt idx="96">
                  <c:v>3.1398934679819579E-2</c:v>
                </c:pt>
                <c:pt idx="97">
                  <c:v>4.0434381352668566E-3</c:v>
                </c:pt>
                <c:pt idx="98">
                  <c:v>-0.17196132597828151</c:v>
                </c:pt>
                <c:pt idx="99">
                  <c:v>-1.0023584905660477E-2</c:v>
                </c:pt>
                <c:pt idx="100">
                  <c:v>3.3576642287783669E-2</c:v>
                </c:pt>
                <c:pt idx="101">
                  <c:v>-1.2878524182206332E-2</c:v>
                </c:pt>
                <c:pt idx="102">
                  <c:v>4.9321824907522724E-3</c:v>
                </c:pt>
                <c:pt idx="103">
                  <c:v>-2.1367520865274506E-3</c:v>
                </c:pt>
                <c:pt idx="104">
                  <c:v>6.608205450797526E-2</c:v>
                </c:pt>
                <c:pt idx="105">
                  <c:v>5.1401869148148809E-2</c:v>
                </c:pt>
                <c:pt idx="106">
                  <c:v>-2.7629573178374049E-2</c:v>
                </c:pt>
                <c:pt idx="107">
                  <c:v>6.0563773406039807E-2</c:v>
                </c:pt>
                <c:pt idx="108">
                  <c:v>-4.6189376437842213E-3</c:v>
                </c:pt>
                <c:pt idx="109">
                  <c:v>-1.3981762917933157E-2</c:v>
                </c:pt>
                <c:pt idx="110">
                  <c:v>3.5696073415355939E-2</c:v>
                </c:pt>
                <c:pt idx="111">
                  <c:v>6.0192616365020791E-3</c:v>
                </c:pt>
                <c:pt idx="112">
                  <c:v>1.0052122175294919E-2</c:v>
                </c:pt>
                <c:pt idx="113">
                  <c:v>3.1436314355072471E-2</c:v>
                </c:pt>
                <c:pt idx="114">
                  <c:v>2.2469473970622251E-3</c:v>
                </c:pt>
                <c:pt idx="115">
                  <c:v>-5.2527905449770238E-3</c:v>
                </c:pt>
                <c:pt idx="116">
                  <c:v>2.9059829079407677E-2</c:v>
                </c:pt>
                <c:pt idx="117">
                  <c:v>-9.8630136982503475E-2</c:v>
                </c:pt>
                <c:pt idx="118">
                  <c:v>-1.9498607244097337E-2</c:v>
                </c:pt>
                <c:pt idx="119">
                  <c:v>2.0074696552727148E-2</c:v>
                </c:pt>
                <c:pt idx="120">
                  <c:v>3.7136465305056106E-2</c:v>
                </c:pt>
                <c:pt idx="121">
                  <c:v>1.0123378710092014E-2</c:v>
                </c:pt>
                <c:pt idx="122">
                  <c:v>0.1036026655462918</c:v>
                </c:pt>
                <c:pt idx="123">
                  <c:v>-1.2680477096078441E-2</c:v>
                </c:pt>
                <c:pt idx="124">
                  <c:v>3.4227039361094534E-3</c:v>
                </c:pt>
                <c:pt idx="125">
                  <c:v>-1.4751773054903636E-2</c:v>
                </c:pt>
                <c:pt idx="126">
                  <c:v>0.11142631992593756</c:v>
                </c:pt>
                <c:pt idx="127">
                  <c:v>2.7856135417526625E-2</c:v>
                </c:pt>
                <c:pt idx="128">
                  <c:v>-1.0476689374346568E-2</c:v>
                </c:pt>
                <c:pt idx="129">
                  <c:v>-5.9681697612732121E-2</c:v>
                </c:pt>
                <c:pt idx="130">
                  <c:v>7.4047954866008514E-2</c:v>
                </c:pt>
                <c:pt idx="131">
                  <c:v>-6.7748765006064651E-2</c:v>
                </c:pt>
                <c:pt idx="132">
                  <c:v>4.6218487389318656E-2</c:v>
                </c:pt>
                <c:pt idx="133">
                  <c:v>1.3099415169219517E-2</c:v>
                </c:pt>
                <c:pt idx="134">
                  <c:v>2.9142857142857231E-2</c:v>
                </c:pt>
                <c:pt idx="135">
                  <c:v>1.7211099421716582E-2</c:v>
                </c:pt>
                <c:pt idx="136">
                  <c:v>1.3618677042801612E-2</c:v>
                </c:pt>
                <c:pt idx="137">
                  <c:v>7.8189300409274548E-2</c:v>
                </c:pt>
                <c:pt idx="138">
                  <c:v>8.8201339183943225E-2</c:v>
                </c:pt>
                <c:pt idx="139">
                  <c:v>0.16397941680034175</c:v>
                </c:pt>
                <c:pt idx="140">
                  <c:v>-8.2219938065745176E-3</c:v>
                </c:pt>
                <c:pt idx="141">
                  <c:v>0.10495867769680282</c:v>
                </c:pt>
                <c:pt idx="142">
                  <c:v>8.7500000080093551E-2</c:v>
                </c:pt>
                <c:pt idx="143">
                  <c:v>1.6412323684617605E-2</c:v>
                </c:pt>
                <c:pt idx="144">
                  <c:v>2.6907482450685406E-2</c:v>
                </c:pt>
                <c:pt idx="145">
                  <c:v>1.3729977110982918E-2</c:v>
                </c:pt>
                <c:pt idx="146">
                  <c:v>7.5396825396825559E-2</c:v>
                </c:pt>
                <c:pt idx="147">
                  <c:v>8.6643965189579147E-2</c:v>
                </c:pt>
                <c:pt idx="148">
                  <c:v>1.2586420847897491E-2</c:v>
                </c:pt>
                <c:pt idx="149">
                  <c:v>3.0070754713017657E-2</c:v>
                </c:pt>
                <c:pt idx="150">
                  <c:v>0.18728522337382311</c:v>
                </c:pt>
                <c:pt idx="151">
                  <c:v>-2.8661169994225362E-2</c:v>
                </c:pt>
                <c:pt idx="152">
                  <c:v>7.597073736228155E-3</c:v>
                </c:pt>
                <c:pt idx="153">
                  <c:v>7.6171874985553223E-2</c:v>
                </c:pt>
                <c:pt idx="154">
                  <c:v>6.3027744276128186E-2</c:v>
                </c:pt>
                <c:pt idx="155">
                  <c:v>1.5079073191543221E-2</c:v>
                </c:pt>
                <c:pt idx="156">
                  <c:v>0.16244002741603844</c:v>
                </c:pt>
                <c:pt idx="157">
                  <c:v>9.0960612078552938E-2</c:v>
                </c:pt>
                <c:pt idx="158">
                  <c:v>8.5368862571529092E-2</c:v>
                </c:pt>
                <c:pt idx="159">
                  <c:v>4.5309508574118265E-2</c:v>
                </c:pt>
                <c:pt idx="160">
                  <c:v>2.4373095853819634E-2</c:v>
                </c:pt>
                <c:pt idx="161">
                  <c:v>0.12991791687541376</c:v>
                </c:pt>
                <c:pt idx="162">
                  <c:v>9.5295175307207436E-2</c:v>
                </c:pt>
                <c:pt idx="163">
                  <c:v>9.6187943262288661E-2</c:v>
                </c:pt>
                <c:pt idx="164">
                  <c:v>7.9535025977784168E-2</c:v>
                </c:pt>
                <c:pt idx="165">
                  <c:v>3.5735556879094785E-2</c:v>
                </c:pt>
                <c:pt idx="166">
                  <c:v>8.2914572881398835E-2</c:v>
                </c:pt>
                <c:pt idx="167">
                  <c:v>4.6904315064781607E-3</c:v>
                </c:pt>
                <c:pt idx="168">
                  <c:v>3.8809082470887428E-2</c:v>
                </c:pt>
                <c:pt idx="169">
                  <c:v>0.17334304442307955</c:v>
                </c:pt>
                <c:pt idx="170">
                  <c:v>4.6495489243580844E-2</c:v>
                </c:pt>
                <c:pt idx="171">
                  <c:v>5.14926868467247E-2</c:v>
                </c:pt>
                <c:pt idx="172">
                  <c:v>0.14024472233676022</c:v>
                </c:pt>
                <c:pt idx="173">
                  <c:v>6.834940437424486E-2</c:v>
                </c:pt>
                <c:pt idx="174">
                  <c:v>3.790248390473757E-2</c:v>
                </c:pt>
                <c:pt idx="175">
                  <c:v>6.8592057761732883E-2</c:v>
                </c:pt>
                <c:pt idx="176">
                  <c:v>-1.1834319526626968E-3</c:v>
                </c:pt>
                <c:pt idx="177">
                  <c:v>6.9285803971185556E-2</c:v>
                </c:pt>
                <c:pt idx="178">
                  <c:v>8.2765846004109328E-2</c:v>
                </c:pt>
                <c:pt idx="179">
                  <c:v>1.8034825870646937E-2</c:v>
                </c:pt>
                <c:pt idx="180">
                  <c:v>2.6679054990954753E-2</c:v>
                </c:pt>
                <c:pt idx="181">
                  <c:v>8.9700996663271554E-2</c:v>
                </c:pt>
                <c:pt idx="182">
                  <c:v>5.9405940594525572E-2</c:v>
                </c:pt>
                <c:pt idx="183">
                  <c:v>2.2041763338394114E-2</c:v>
                </c:pt>
                <c:pt idx="184">
                  <c:v>6.5165876777251275E-2</c:v>
                </c:pt>
                <c:pt idx="185">
                  <c:v>0.10020876825885697</c:v>
                </c:pt>
                <c:pt idx="186">
                  <c:v>6.2733129856540157E-2</c:v>
                </c:pt>
                <c:pt idx="187">
                  <c:v>0.16318785578373018</c:v>
                </c:pt>
                <c:pt idx="188">
                  <c:v>1.138647020030268E-2</c:v>
                </c:pt>
                <c:pt idx="189">
                  <c:v>2.2699386503067544E-2</c:v>
                </c:pt>
                <c:pt idx="190">
                  <c:v>8.0840229162672347E-2</c:v>
                </c:pt>
                <c:pt idx="191">
                  <c:v>0.18206362247458333</c:v>
                </c:pt>
                <c:pt idx="192">
                  <c:v>6.5865696198261103E-2</c:v>
                </c:pt>
                <c:pt idx="193">
                  <c:v>6.8439192542249089E-2</c:v>
                </c:pt>
                <c:pt idx="194">
                  <c:v>4.0101845957988477E-2</c:v>
                </c:pt>
                <c:pt idx="195">
                  <c:v>3.508088091568954E-2</c:v>
                </c:pt>
                <c:pt idx="196">
                  <c:v>6.1746987950437274E-2</c:v>
                </c:pt>
                <c:pt idx="197">
                  <c:v>0.20860927152235148</c:v>
                </c:pt>
                <c:pt idx="198">
                  <c:v>0.11023622039600099</c:v>
                </c:pt>
                <c:pt idx="199">
                  <c:v>9.5224797568376776E-2</c:v>
                </c:pt>
                <c:pt idx="200">
                  <c:v>0.13949759487192903</c:v>
                </c:pt>
                <c:pt idx="201">
                  <c:v>0.16781263430210691</c:v>
                </c:pt>
                <c:pt idx="202">
                  <c:v>8.4355828222894655E-2</c:v>
                </c:pt>
                <c:pt idx="203">
                  <c:v>0.10765830195968029</c:v>
                </c:pt>
                <c:pt idx="204">
                  <c:v>0.14036544850691224</c:v>
                </c:pt>
                <c:pt idx="205">
                  <c:v>-6.9557477146734284E-2</c:v>
                </c:pt>
                <c:pt idx="206">
                  <c:v>4.5412783827893974E-2</c:v>
                </c:pt>
                <c:pt idx="207">
                  <c:v>0.14474728755586885</c:v>
                </c:pt>
                <c:pt idx="208">
                  <c:v>0.28142380420209701</c:v>
                </c:pt>
                <c:pt idx="209">
                  <c:v>0.31021194606789154</c:v>
                </c:pt>
                <c:pt idx="210">
                  <c:v>0.24999999998853747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B-8748-8EFE-9259B43CA267}"/>
            </c:ext>
          </c:extLst>
        </c:ser>
        <c:ser>
          <c:idx val="1"/>
          <c:order val="1"/>
          <c:tx>
            <c:strRef>
              <c:f>[1]Performance!$J$8</c:f>
              <c:strCache>
                <c:ptCount val="1"/>
                <c:pt idx="0">
                  <c:v>Natura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[1]Performance!$J$9:$J$219</c:f>
              <c:numCache>
                <c:formatCode>General</c:formatCode>
                <c:ptCount val="211"/>
                <c:pt idx="0">
                  <c:v>-0.22593923933042762</c:v>
                </c:pt>
                <c:pt idx="1">
                  <c:v>-5.076068184766451E-2</c:v>
                </c:pt>
                <c:pt idx="2">
                  <c:v>-6.2687016467087783E-2</c:v>
                </c:pt>
                <c:pt idx="3">
                  <c:v>-7.3406110347769296E-2</c:v>
                </c:pt>
                <c:pt idx="4">
                  <c:v>1.8699512929570675E-2</c:v>
                </c:pt>
                <c:pt idx="5">
                  <c:v>-7.3749226501983872E-2</c:v>
                </c:pt>
                <c:pt idx="6">
                  <c:v>-5.3977008723289456E-2</c:v>
                </c:pt>
                <c:pt idx="7">
                  <c:v>-9.5342015115791712E-2</c:v>
                </c:pt>
                <c:pt idx="8">
                  <c:v>-6.2111080089116491E-2</c:v>
                </c:pt>
                <c:pt idx="9">
                  <c:v>-3.260519416390447E-2</c:v>
                </c:pt>
                <c:pt idx="10">
                  <c:v>-6.2960477080891197E-2</c:v>
                </c:pt>
                <c:pt idx="11">
                  <c:v>-0.11468000830115031</c:v>
                </c:pt>
                <c:pt idx="12">
                  <c:v>-6.5037490376428822E-2</c:v>
                </c:pt>
                <c:pt idx="13">
                  <c:v>-0.15128701697983507</c:v>
                </c:pt>
                <c:pt idx="14">
                  <c:v>-0.13798325844103776</c:v>
                </c:pt>
                <c:pt idx="15">
                  <c:v>-3.0319777788811068E-2</c:v>
                </c:pt>
                <c:pt idx="16">
                  <c:v>1.5001105892819621E-2</c:v>
                </c:pt>
                <c:pt idx="17">
                  <c:v>-2.5009583215165183E-2</c:v>
                </c:pt>
                <c:pt idx="18">
                  <c:v>-7.8305431674107376E-2</c:v>
                </c:pt>
                <c:pt idx="19">
                  <c:v>-3.0009108926013273E-2</c:v>
                </c:pt>
                <c:pt idx="20">
                  <c:v>-3.9101881869065691E-4</c:v>
                </c:pt>
                <c:pt idx="21">
                  <c:v>-2.9598982903183298E-2</c:v>
                </c:pt>
                <c:pt idx="22">
                  <c:v>5.8070825927436891E-3</c:v>
                </c:pt>
                <c:pt idx="23">
                  <c:v>1.461112045708959E-2</c:v>
                </c:pt>
                <c:pt idx="24">
                  <c:v>4.0810084973844543E-2</c:v>
                </c:pt>
                <c:pt idx="25">
                  <c:v>-9.7561541927334572E-2</c:v>
                </c:pt>
                <c:pt idx="26">
                  <c:v>-2.6464229553582568E-2</c:v>
                </c:pt>
                <c:pt idx="27">
                  <c:v>-9.3685288343477932E-2</c:v>
                </c:pt>
                <c:pt idx="28">
                  <c:v>-1.5793796104934445E-2</c:v>
                </c:pt>
                <c:pt idx="29">
                  <c:v>6.4235166022531154E-2</c:v>
                </c:pt>
                <c:pt idx="30">
                  <c:v>-1.5818798931514335E-3</c:v>
                </c:pt>
                <c:pt idx="31">
                  <c:v>-3.7650388341960113E-2</c:v>
                </c:pt>
                <c:pt idx="32">
                  <c:v>-8.8720060023393969E-4</c:v>
                </c:pt>
                <c:pt idx="33">
                  <c:v>1.0611987550858766E-2</c:v>
                </c:pt>
                <c:pt idx="34">
                  <c:v>3.2749498997621918E-2</c:v>
                </c:pt>
                <c:pt idx="35">
                  <c:v>0.13718231670316594</c:v>
                </c:pt>
                <c:pt idx="36">
                  <c:v>4.9200973561380618E-2</c:v>
                </c:pt>
                <c:pt idx="37">
                  <c:v>-2.2294957098617663E-2</c:v>
                </c:pt>
                <c:pt idx="38">
                  <c:v>5.2283943800721464E-3</c:v>
                </c:pt>
                <c:pt idx="39">
                  <c:v>-1.1902138959616728E-2</c:v>
                </c:pt>
                <c:pt idx="40">
                  <c:v>-1.6420338148933886E-2</c:v>
                </c:pt>
                <c:pt idx="41">
                  <c:v>-4.1034761844724765E-2</c:v>
                </c:pt>
                <c:pt idx="42">
                  <c:v>-1.7979389451426599E-2</c:v>
                </c:pt>
                <c:pt idx="43">
                  <c:v>-5.0740740731720316E-2</c:v>
                </c:pt>
                <c:pt idx="44">
                  <c:v>2.2047489408832808E-2</c:v>
                </c:pt>
                <c:pt idx="45">
                  <c:v>-6.7297255818870541E-2</c:v>
                </c:pt>
                <c:pt idx="46">
                  <c:v>-3.7722923040463284E-2</c:v>
                </c:pt>
                <c:pt idx="47">
                  <c:v>3.9663901150387919E-2</c:v>
                </c:pt>
                <c:pt idx="48">
                  <c:v>-1.4372791260069778E-2</c:v>
                </c:pt>
                <c:pt idx="49">
                  <c:v>-6.7815205912342613E-3</c:v>
                </c:pt>
                <c:pt idx="50">
                  <c:v>-6.8950167422370413E-3</c:v>
                </c:pt>
                <c:pt idx="51">
                  <c:v>7.5573026617426181E-2</c:v>
                </c:pt>
                <c:pt idx="52">
                  <c:v>3.0089250961296474E-2</c:v>
                </c:pt>
                <c:pt idx="53">
                  <c:v>1.5849170787462671E-2</c:v>
                </c:pt>
                <c:pt idx="54">
                  <c:v>1.922894161343626E-2</c:v>
                </c:pt>
                <c:pt idx="55">
                  <c:v>4.2452603958718638E-2</c:v>
                </c:pt>
                <c:pt idx="56">
                  <c:v>-3.5409888990019537E-3</c:v>
                </c:pt>
                <c:pt idx="57">
                  <c:v>2.7726845247402852E-2</c:v>
                </c:pt>
                <c:pt idx="58">
                  <c:v>-2.6100064093548599E-2</c:v>
                </c:pt>
                <c:pt idx="59">
                  <c:v>-9.5422780940073327E-3</c:v>
                </c:pt>
                <c:pt idx="60">
                  <c:v>-2.3994713687591835E-2</c:v>
                </c:pt>
                <c:pt idx="61">
                  <c:v>-7.1124424049657423E-2</c:v>
                </c:pt>
                <c:pt idx="62">
                  <c:v>-3.8620773832415994E-2</c:v>
                </c:pt>
                <c:pt idx="63">
                  <c:v>6.7375946783899396E-2</c:v>
                </c:pt>
                <c:pt idx="64">
                  <c:v>2.6870045823583804E-2</c:v>
                </c:pt>
                <c:pt idx="65">
                  <c:v>1.05473487282362E-2</c:v>
                </c:pt>
                <c:pt idx="66">
                  <c:v>9.8046654930245211E-2</c:v>
                </c:pt>
                <c:pt idx="67">
                  <c:v>2.8270398025700538E-3</c:v>
                </c:pt>
                <c:pt idx="68">
                  <c:v>7.5254184920469216E-2</c:v>
                </c:pt>
                <c:pt idx="69">
                  <c:v>3.3604774454483059E-2</c:v>
                </c:pt>
                <c:pt idx="70">
                  <c:v>5.273198967663829E-3</c:v>
                </c:pt>
                <c:pt idx="71">
                  <c:v>-1.9139732699527037E-2</c:v>
                </c:pt>
                <c:pt idx="72">
                  <c:v>1.2066854207606064E-2</c:v>
                </c:pt>
                <c:pt idx="73">
                  <c:v>5.7510010172351862E-2</c:v>
                </c:pt>
                <c:pt idx="74">
                  <c:v>1.750553220150518E-3</c:v>
                </c:pt>
                <c:pt idx="75">
                  <c:v>4.2704048765459253E-2</c:v>
                </c:pt>
                <c:pt idx="76">
                  <c:v>4.0179266203348111E-3</c:v>
                </c:pt>
                <c:pt idx="77">
                  <c:v>-6.5059016387368607E-2</c:v>
                </c:pt>
                <c:pt idx="78">
                  <c:v>-7.3976331908323284E-2</c:v>
                </c:pt>
                <c:pt idx="79">
                  <c:v>-6.8977954798931165E-2</c:v>
                </c:pt>
                <c:pt idx="80">
                  <c:v>1.5050060932248257E-2</c:v>
                </c:pt>
                <c:pt idx="81">
                  <c:v>-3.1795558364688246E-2</c:v>
                </c:pt>
                <c:pt idx="82">
                  <c:v>-4.1203875006138729E-2</c:v>
                </c:pt>
                <c:pt idx="83">
                  <c:v>6.8966902035054872E-2</c:v>
                </c:pt>
                <c:pt idx="84">
                  <c:v>2.0141700285303547E-2</c:v>
                </c:pt>
                <c:pt idx="85">
                  <c:v>-4.0095310480590243E-2</c:v>
                </c:pt>
                <c:pt idx="86">
                  <c:v>-4.1983280277543882E-2</c:v>
                </c:pt>
                <c:pt idx="87">
                  <c:v>5.2419484484651238E-2</c:v>
                </c:pt>
                <c:pt idx="88">
                  <c:v>-5.1752157609700504E-3</c:v>
                </c:pt>
                <c:pt idx="89">
                  <c:v>7.0750424242560219E-3</c:v>
                </c:pt>
                <c:pt idx="90">
                  <c:v>-1.4018878622677927E-2</c:v>
                </c:pt>
                <c:pt idx="91">
                  <c:v>5.3683447813377749E-2</c:v>
                </c:pt>
                <c:pt idx="92">
                  <c:v>-3.8139214763043432E-2</c:v>
                </c:pt>
                <c:pt idx="93">
                  <c:v>-4.4992157281336905E-3</c:v>
                </c:pt>
                <c:pt idx="94">
                  <c:v>3.4829084297527714E-2</c:v>
                </c:pt>
                <c:pt idx="95">
                  <c:v>4.3216819017135873E-2</c:v>
                </c:pt>
                <c:pt idx="96">
                  <c:v>-6.0463818238897279E-2</c:v>
                </c:pt>
                <c:pt idx="97">
                  <c:v>-1.625958678226893E-2</c:v>
                </c:pt>
                <c:pt idx="98">
                  <c:v>-1.4201818203655552E-2</c:v>
                </c:pt>
                <c:pt idx="99">
                  <c:v>0.13391263977633769</c:v>
                </c:pt>
                <c:pt idx="100">
                  <c:v>7.6396173972498552E-2</c:v>
                </c:pt>
                <c:pt idx="101">
                  <c:v>2.4705296623889927E-4</c:v>
                </c:pt>
                <c:pt idx="102">
                  <c:v>7.7854536788784269E-3</c:v>
                </c:pt>
                <c:pt idx="103">
                  <c:v>-3.2218693232239942E-2</c:v>
                </c:pt>
                <c:pt idx="104">
                  <c:v>-7.2832988869748804E-3</c:v>
                </c:pt>
                <c:pt idx="105">
                  <c:v>3.6937307968787123E-2</c:v>
                </c:pt>
                <c:pt idx="106">
                  <c:v>-1.8299258989132178E-2</c:v>
                </c:pt>
                <c:pt idx="107">
                  <c:v>-1.465492010933467E-2</c:v>
                </c:pt>
                <c:pt idx="108">
                  <c:v>3.7379296579244095E-3</c:v>
                </c:pt>
                <c:pt idx="109">
                  <c:v>3.1914663873733748E-2</c:v>
                </c:pt>
                <c:pt idx="110">
                  <c:v>6.1091900558588865E-3</c:v>
                </c:pt>
                <c:pt idx="111">
                  <c:v>3.1511946246364775E-2</c:v>
                </c:pt>
                <c:pt idx="112">
                  <c:v>1.1581034860174508E-2</c:v>
                </c:pt>
                <c:pt idx="113">
                  <c:v>3.8850742040711428E-2</c:v>
                </c:pt>
                <c:pt idx="114">
                  <c:v>2.0318516468805951E-2</c:v>
                </c:pt>
                <c:pt idx="115">
                  <c:v>9.1437798396446071E-2</c:v>
                </c:pt>
                <c:pt idx="116">
                  <c:v>4.093610157210166E-2</c:v>
                </c:pt>
                <c:pt idx="117">
                  <c:v>-5.6383820387175517E-3</c:v>
                </c:pt>
                <c:pt idx="118">
                  <c:v>-1.905601004986284E-5</c:v>
                </c:pt>
                <c:pt idx="119">
                  <c:v>5.535319686916837E-2</c:v>
                </c:pt>
                <c:pt idx="120">
                  <c:v>3.733066742202755E-2</c:v>
                </c:pt>
                <c:pt idx="121">
                  <c:v>1.1339337179010359E-3</c:v>
                </c:pt>
                <c:pt idx="122">
                  <c:v>-4.5402059003014092E-3</c:v>
                </c:pt>
                <c:pt idx="123">
                  <c:v>-6.0842481653437412E-2</c:v>
                </c:pt>
                <c:pt idx="124">
                  <c:v>1.5031518283423037E-3</c:v>
                </c:pt>
                <c:pt idx="125">
                  <c:v>-3.9840317580867722E-2</c:v>
                </c:pt>
                <c:pt idx="126">
                  <c:v>-3.2407987286055456E-2</c:v>
                </c:pt>
                <c:pt idx="127">
                  <c:v>-9.2671149993488224E-3</c:v>
                </c:pt>
                <c:pt idx="128">
                  <c:v>2.8792075647010398E-3</c:v>
                </c:pt>
                <c:pt idx="129">
                  <c:v>-4.9814297671982921E-2</c:v>
                </c:pt>
                <c:pt idx="130">
                  <c:v>5.0041806573864478E-2</c:v>
                </c:pt>
                <c:pt idx="131">
                  <c:v>3.9068281198945738E-2</c:v>
                </c:pt>
                <c:pt idx="132">
                  <c:v>-2.7817522955042957E-3</c:v>
                </c:pt>
                <c:pt idx="133">
                  <c:v>9.4254424739591947E-2</c:v>
                </c:pt>
                <c:pt idx="134">
                  <c:v>-2.4490507473002968E-2</c:v>
                </c:pt>
                <c:pt idx="135">
                  <c:v>2.1994343603731138E-2</c:v>
                </c:pt>
                <c:pt idx="136">
                  <c:v>4.8519884047109711E-2</c:v>
                </c:pt>
                <c:pt idx="137">
                  <c:v>5.0532024618694327E-2</c:v>
                </c:pt>
                <c:pt idx="138">
                  <c:v>-7.286673997245488E-2</c:v>
                </c:pt>
                <c:pt idx="139">
                  <c:v>-4.2298486844820175E-2</c:v>
                </c:pt>
                <c:pt idx="140">
                  <c:v>5.3873279503594405E-2</c:v>
                </c:pt>
                <c:pt idx="141">
                  <c:v>-3.2416220493530497E-2</c:v>
                </c:pt>
                <c:pt idx="142">
                  <c:v>5.0148613307281827E-2</c:v>
                </c:pt>
                <c:pt idx="143">
                  <c:v>4.9100186263569254E-2</c:v>
                </c:pt>
                <c:pt idx="144">
                  <c:v>3.4192561933660957E-2</c:v>
                </c:pt>
                <c:pt idx="145">
                  <c:v>-4.7942312427429051E-2</c:v>
                </c:pt>
                <c:pt idx="146">
                  <c:v>-1.5022186823569492E-2</c:v>
                </c:pt>
                <c:pt idx="147">
                  <c:v>-1.7827273248046681E-6</c:v>
                </c:pt>
                <c:pt idx="148">
                  <c:v>-1.3620741439098952E-2</c:v>
                </c:pt>
                <c:pt idx="149">
                  <c:v>4.3227051369027041E-2</c:v>
                </c:pt>
                <c:pt idx="150">
                  <c:v>9.5571982719781151E-2</c:v>
                </c:pt>
                <c:pt idx="151">
                  <c:v>-0.10858037175712353</c:v>
                </c:pt>
                <c:pt idx="152">
                  <c:v>-3.6903906654750691E-2</c:v>
                </c:pt>
                <c:pt idx="153">
                  <c:v>7.5270415059459694E-2</c:v>
                </c:pt>
                <c:pt idx="154">
                  <c:v>6.1850014254676802E-2</c:v>
                </c:pt>
                <c:pt idx="155">
                  <c:v>1.3710740412654344E-2</c:v>
                </c:pt>
                <c:pt idx="156">
                  <c:v>1.8368306112961641E-2</c:v>
                </c:pt>
                <c:pt idx="157">
                  <c:v>-1.4604410098704017E-2</c:v>
                </c:pt>
                <c:pt idx="158">
                  <c:v>3.9517882803495061E-3</c:v>
                </c:pt>
                <c:pt idx="159">
                  <c:v>7.4926902042644752E-2</c:v>
                </c:pt>
                <c:pt idx="160">
                  <c:v>-8.1027161680548604E-2</c:v>
                </c:pt>
                <c:pt idx="161">
                  <c:v>5.141376560711363E-2</c:v>
                </c:pt>
                <c:pt idx="162">
                  <c:v>1.2560456148385194E-2</c:v>
                </c:pt>
                <c:pt idx="163">
                  <c:v>-1.1457491684098669E-2</c:v>
                </c:pt>
                <c:pt idx="164">
                  <c:v>9.0593651522600072E-2</c:v>
                </c:pt>
                <c:pt idx="165">
                  <c:v>-1.6284691232983444E-3</c:v>
                </c:pt>
                <c:pt idx="166">
                  <c:v>2.4562530131842803E-2</c:v>
                </c:pt>
                <c:pt idx="167">
                  <c:v>-7.8206705774077456E-2</c:v>
                </c:pt>
                <c:pt idx="168">
                  <c:v>-6.7955891300260987E-2</c:v>
                </c:pt>
                <c:pt idx="169">
                  <c:v>-4.4178527763035477E-2</c:v>
                </c:pt>
                <c:pt idx="170">
                  <c:v>4.3548329716273509E-2</c:v>
                </c:pt>
                <c:pt idx="171">
                  <c:v>2.912659158700141E-2</c:v>
                </c:pt>
                <c:pt idx="172">
                  <c:v>2.04017543055444E-2</c:v>
                </c:pt>
                <c:pt idx="173">
                  <c:v>0.19706095619714242</c:v>
                </c:pt>
                <c:pt idx="174">
                  <c:v>-1.6528836618223009E-2</c:v>
                </c:pt>
                <c:pt idx="175">
                  <c:v>3.1631623206396488E-2</c:v>
                </c:pt>
                <c:pt idx="176">
                  <c:v>3.1841783092396055E-2</c:v>
                </c:pt>
                <c:pt idx="177">
                  <c:v>2.6583127888538241E-2</c:v>
                </c:pt>
                <c:pt idx="178">
                  <c:v>1.4458276179185941E-2</c:v>
                </c:pt>
                <c:pt idx="179">
                  <c:v>6.7844308230031236E-2</c:v>
                </c:pt>
                <c:pt idx="180">
                  <c:v>-9.7946790465564051E-2</c:v>
                </c:pt>
                <c:pt idx="181">
                  <c:v>3.981854636282435E-2</c:v>
                </c:pt>
                <c:pt idx="182">
                  <c:v>3.8558018211292976E-2</c:v>
                </c:pt>
                <c:pt idx="183">
                  <c:v>-3.4232573540640715E-2</c:v>
                </c:pt>
                <c:pt idx="184">
                  <c:v>1.1638106530934571E-2</c:v>
                </c:pt>
                <c:pt idx="185">
                  <c:v>-2.0549080358342607E-3</c:v>
                </c:pt>
                <c:pt idx="186">
                  <c:v>1.4110557652708786E-3</c:v>
                </c:pt>
                <c:pt idx="187">
                  <c:v>-1.4048731970356323E-2</c:v>
                </c:pt>
                <c:pt idx="188">
                  <c:v>-5.7317442018724074E-2</c:v>
                </c:pt>
                <c:pt idx="189">
                  <c:v>3.5391455908451719E-2</c:v>
                </c:pt>
                <c:pt idx="190">
                  <c:v>0.12811176461335311</c:v>
                </c:pt>
                <c:pt idx="191">
                  <c:v>8.2141309958740027E-2</c:v>
                </c:pt>
                <c:pt idx="192">
                  <c:v>4.7712643446830461E-2</c:v>
                </c:pt>
                <c:pt idx="193">
                  <c:v>-4.0355223472780775E-2</c:v>
                </c:pt>
                <c:pt idx="194">
                  <c:v>3.9219476519825901E-2</c:v>
                </c:pt>
                <c:pt idx="195">
                  <c:v>6.2026143163557396E-2</c:v>
                </c:pt>
                <c:pt idx="196">
                  <c:v>0.19142525737842195</c:v>
                </c:pt>
                <c:pt idx="197">
                  <c:v>9.9297351794472619E-2</c:v>
                </c:pt>
                <c:pt idx="198">
                  <c:v>0.15501356989986045</c:v>
                </c:pt>
                <c:pt idx="199">
                  <c:v>0.13464004274814437</c:v>
                </c:pt>
                <c:pt idx="200">
                  <c:v>0.11620992592755727</c:v>
                </c:pt>
                <c:pt idx="201">
                  <c:v>4.0810751079599285E-4</c:v>
                </c:pt>
                <c:pt idx="202">
                  <c:v>8.2060282276809712E-2</c:v>
                </c:pt>
                <c:pt idx="203">
                  <c:v>2.3946728907206033E-2</c:v>
                </c:pt>
                <c:pt idx="204">
                  <c:v>8.3727881674739713E-2</c:v>
                </c:pt>
                <c:pt idx="205">
                  <c:v>-3.7262496761952799E-2</c:v>
                </c:pt>
                <c:pt idx="206">
                  <c:v>-2.2012480978612674E-2</c:v>
                </c:pt>
                <c:pt idx="207">
                  <c:v>0.11196259507905787</c:v>
                </c:pt>
                <c:pt idx="208">
                  <c:v>3.4520578371498835E-2</c:v>
                </c:pt>
                <c:pt idx="209">
                  <c:v>0.17898587842350341</c:v>
                </c:pt>
                <c:pt idx="210">
                  <c:v>-6.9670503662401138E-4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B-8748-8EFE-9259B43C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3472"/>
        <c:axId val="1"/>
      </c:lineChart>
      <c:catAx>
        <c:axId val="5266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BR"/>
          </a:p>
        </c:txPr>
        <c:crossAx val="52665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800100</xdr:colOff>
      <xdr:row>2</xdr:row>
      <xdr:rowOff>12700</xdr:rowOff>
    </xdr:from>
    <xdr:to>
      <xdr:col>33</xdr:col>
      <xdr:colOff>393700</xdr:colOff>
      <xdr:row>16</xdr:row>
      <xdr:rowOff>12700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06251AD-3B26-D44F-85B6-E10B9E526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ielbergmann/Library/CloudStorage/GoogleDrive-danielrb@usp.br/My%20Drive/02%20Cursos%202024/Saint%20Paul/Saint%20Paul/CFM/Material%20CFM/Data%20Analytics%20CF%202023%20final.xls" TargetMode="External"/><Relationship Id="rId1" Type="http://schemas.openxmlformats.org/officeDocument/2006/relationships/externalLinkPath" Target="/Users/danielbergmann/Library/CloudStorage/GoogleDrive-danielrb@usp.br/My%20Drive/02%20Cursos%202024/Saint%20Paul/Saint%20Paul/CFM/Material%20CFM/Data%20Analytics%20CF%202023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emplo#1"/>
      <sheetName val="Intervalo_Confianca"/>
      <sheetName val="IBOV 95%"/>
      <sheetName val="Sheet4"/>
      <sheetName val="Sheet8"/>
      <sheetName val="Supermercado_Sobral"/>
      <sheetName val="Performance"/>
      <sheetName val="Normal_Jurimetria"/>
      <sheetName val="TH_Bancos"/>
      <sheetName val="TH_Lucros"/>
      <sheetName val="TH_Faturamento"/>
      <sheetName val="Relatório Análise"/>
      <sheetName val="Reg_Simples_Exemplo"/>
      <sheetName val="Sheet9"/>
      <sheetName val="Questão#3"/>
      <sheetName val="Questão#4"/>
      <sheetName val="Sheet5"/>
      <sheetName val="Planilha2"/>
      <sheetName val="Planilha3"/>
      <sheetName val="Distância"/>
      <sheetName val="Beta"/>
      <sheetName val="Conceito"/>
      <sheetName val="CAPM_Exercício"/>
      <sheetName val="Carteira XP Mar 2020"/>
      <sheetName val="Exercício - Empregados"/>
      <sheetName val="Sheet1"/>
      <sheetName val="Sheet6"/>
      <sheetName val="Sheet7"/>
      <sheetName val="Reg_Múltipla_Exemplo"/>
      <sheetName val="Geral - Reg_Mult"/>
      <sheetName val="Output - You"/>
      <sheetName val="Output - Insta"/>
      <sheetName val="Sheet2"/>
      <sheetName val="Propaganda"/>
      <sheetName val="Todas - Propaganda"/>
      <sheetName val="Output - Jornal x Internet"/>
      <sheetName val="Crise"/>
      <sheetName val="Output - Preço"/>
      <sheetName val="Output - Preço x Crise"/>
      <sheetName val="Sheet3"/>
      <sheetName val="Fábrica_Chocolates"/>
      <sheetName val="Geral - Fábrica"/>
      <sheetName val="output - final"/>
      <sheetName val="Risco Crédito"/>
      <sheetName val="Assinatura"/>
      <sheetName val="AnáliseDiscriminante2"/>
      <sheetName val="AnáliseDiscriminant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I8" t="str">
            <v>CSN</v>
          </cell>
          <cell r="J8" t="str">
            <v>Natura</v>
          </cell>
        </row>
        <row r="9">
          <cell r="I9">
            <v>-0.32871972318272669</v>
          </cell>
          <cell r="J9">
            <v>-0.22593923933042762</v>
          </cell>
        </row>
        <row r="10">
          <cell r="I10">
            <v>-7.983623335122382E-2</v>
          </cell>
          <cell r="J10">
            <v>-5.076068184766451E-2</v>
          </cell>
        </row>
        <row r="11">
          <cell r="I11">
            <v>-0.27689741446954297</v>
          </cell>
          <cell r="J11">
            <v>-6.2687016467087783E-2</v>
          </cell>
        </row>
        <row r="12">
          <cell r="I12">
            <v>-0.24891461651072624</v>
          </cell>
          <cell r="J12">
            <v>-7.3406110347769296E-2</v>
          </cell>
        </row>
        <row r="13">
          <cell r="I13">
            <v>-0.1597222222147309</v>
          </cell>
          <cell r="J13">
            <v>1.8699512929570675E-2</v>
          </cell>
        </row>
        <row r="14">
          <cell r="I14">
            <v>-0.14672489083223336</v>
          </cell>
          <cell r="J14">
            <v>-7.3749226501983872E-2</v>
          </cell>
        </row>
        <row r="15">
          <cell r="I15">
            <v>-0.14655744963471337</v>
          </cell>
          <cell r="J15">
            <v>-5.3977008723289456E-2</v>
          </cell>
        </row>
        <row r="16">
          <cell r="I16">
            <v>-0.19446845287906284</v>
          </cell>
          <cell r="J16">
            <v>-9.5342015115791712E-2</v>
          </cell>
        </row>
        <row r="17">
          <cell r="I17">
            <v>-8.3304567979971433E-2</v>
          </cell>
          <cell r="J17">
            <v>-6.2111080089116491E-2</v>
          </cell>
        </row>
        <row r="18">
          <cell r="I18">
            <v>-9.1513292474645375E-2</v>
          </cell>
          <cell r="J18">
            <v>-3.260519416390447E-2</v>
          </cell>
        </row>
        <row r="19">
          <cell r="I19">
            <v>-7.8055022392834336E-2</v>
          </cell>
          <cell r="J19">
            <v>-6.2960477080891197E-2</v>
          </cell>
        </row>
        <row r="20">
          <cell r="I20">
            <v>-2.0951704547159632E-2</v>
          </cell>
          <cell r="J20">
            <v>-0.11468000830115031</v>
          </cell>
        </row>
        <row r="21">
          <cell r="I21">
            <v>-0.13860182370768181</v>
          </cell>
          <cell r="J21">
            <v>-6.5037490376428822E-2</v>
          </cell>
        </row>
        <row r="22">
          <cell r="I22">
            <v>-0.11672842774133776</v>
          </cell>
          <cell r="J22">
            <v>-0.15128701697983507</v>
          </cell>
        </row>
        <row r="23">
          <cell r="I23">
            <v>-0.13397841459848139</v>
          </cell>
          <cell r="J23">
            <v>-0.13798325844103776</v>
          </cell>
        </row>
        <row r="24">
          <cell r="I24">
            <v>-3.922683342808421E-2</v>
          </cell>
          <cell r="J24">
            <v>-3.0319777788811068E-2</v>
          </cell>
        </row>
        <row r="25">
          <cell r="I25">
            <v>-5.5365146306657245E-2</v>
          </cell>
          <cell r="J25">
            <v>1.5001105892819621E-2</v>
          </cell>
        </row>
        <row r="26">
          <cell r="I26">
            <v>1.2706043981070933E-2</v>
          </cell>
          <cell r="J26">
            <v>-2.5009583215165183E-2</v>
          </cell>
        </row>
        <row r="27">
          <cell r="I27">
            <v>-4.6718576195773069E-2</v>
          </cell>
          <cell r="J27">
            <v>-7.8305431674107376E-2</v>
          </cell>
        </row>
        <row r="28">
          <cell r="I28">
            <v>-0.10849621055281598</v>
          </cell>
          <cell r="J28">
            <v>-3.0009108926013273E-2</v>
          </cell>
        </row>
        <row r="29">
          <cell r="I29">
            <v>-3.4682725542696358E-2</v>
          </cell>
          <cell r="J29">
            <v>-3.9101881869065691E-4</v>
          </cell>
        </row>
        <row r="30">
          <cell r="I30">
            <v>-7.5102412296686905E-2</v>
          </cell>
          <cell r="J30">
            <v>-2.9598982903183298E-2</v>
          </cell>
        </row>
        <row r="31">
          <cell r="I31">
            <v>3.4688346881103546E-2</v>
          </cell>
          <cell r="J31">
            <v>5.8070825927436891E-3</v>
          </cell>
        </row>
        <row r="32">
          <cell r="I32">
            <v>-0.10263157898084548</v>
          </cell>
          <cell r="J32">
            <v>1.461112045708959E-2</v>
          </cell>
        </row>
        <row r="33">
          <cell r="I33">
            <v>-5.710738671359758E-2</v>
          </cell>
          <cell r="J33">
            <v>4.0810084973844543E-2</v>
          </cell>
        </row>
        <row r="34">
          <cell r="I34">
            <v>-4.9145582159187233E-2</v>
          </cell>
          <cell r="J34">
            <v>-9.7561541927334572E-2</v>
          </cell>
        </row>
        <row r="35">
          <cell r="I35">
            <v>-9.8668116381882234E-2</v>
          </cell>
          <cell r="J35">
            <v>-2.6464229553582568E-2</v>
          </cell>
        </row>
        <row r="36">
          <cell r="I36">
            <v>-5.0028752156411789E-2</v>
          </cell>
          <cell r="J36">
            <v>-9.3685288343477932E-2</v>
          </cell>
        </row>
        <row r="37">
          <cell r="I37">
            <v>-2.7682286957820896E-2</v>
          </cell>
          <cell r="J37">
            <v>-1.5793796104934445E-2</v>
          </cell>
        </row>
        <row r="38">
          <cell r="I38">
            <v>2.1276595734842196E-2</v>
          </cell>
          <cell r="J38">
            <v>6.4235166022531154E-2</v>
          </cell>
        </row>
        <row r="39">
          <cell r="I39">
            <v>-3.6156513128196191E-2</v>
          </cell>
          <cell r="J39">
            <v>-1.5818798931514335E-3</v>
          </cell>
        </row>
        <row r="40">
          <cell r="I40">
            <v>2.9472443267307646E-2</v>
          </cell>
          <cell r="J40">
            <v>-3.7650388341960113E-2</v>
          </cell>
        </row>
        <row r="41">
          <cell r="I41">
            <v>-2.681159421896059E-2</v>
          </cell>
          <cell r="J41">
            <v>-8.8720060023393969E-4</v>
          </cell>
        </row>
        <row r="42">
          <cell r="I42">
            <v>3.8943894389438932E-2</v>
          </cell>
          <cell r="J42">
            <v>1.0611987550858766E-2</v>
          </cell>
        </row>
        <row r="43">
          <cell r="I43">
            <v>-1.2950450450450473E-2</v>
          </cell>
          <cell r="J43">
            <v>3.2749498997621918E-2</v>
          </cell>
        </row>
        <row r="44">
          <cell r="I44">
            <v>-3.6331300829688384E-2</v>
          </cell>
          <cell r="J44">
            <v>0.13718231670316594</v>
          </cell>
        </row>
        <row r="45">
          <cell r="I45">
            <v>7.1468375572202564E-2</v>
          </cell>
          <cell r="J45">
            <v>4.9200973561380618E-2</v>
          </cell>
        </row>
        <row r="46">
          <cell r="I46">
            <v>-0.11178614824813494</v>
          </cell>
          <cell r="J46">
            <v>-2.2294957098617663E-2</v>
          </cell>
        </row>
        <row r="47">
          <cell r="I47">
            <v>-0.11419325004788315</v>
          </cell>
          <cell r="J47">
            <v>5.2283943800721464E-3</v>
          </cell>
        </row>
        <row r="48">
          <cell r="I48">
            <v>-8.6494252901896815E-2</v>
          </cell>
          <cell r="J48">
            <v>-1.1902138959616728E-2</v>
          </cell>
        </row>
        <row r="49">
          <cell r="I49">
            <v>2.3803009589849773E-2</v>
          </cell>
          <cell r="J49">
            <v>-1.6420338148933886E-2</v>
          </cell>
        </row>
        <row r="50">
          <cell r="I50">
            <v>-3.2902467698117936E-2</v>
          </cell>
          <cell r="J50">
            <v>-4.1034761844724765E-2</v>
          </cell>
        </row>
        <row r="51">
          <cell r="I51">
            <v>-5.0206733608978232E-2</v>
          </cell>
          <cell r="J51">
            <v>-1.7979389451426599E-2</v>
          </cell>
        </row>
        <row r="52">
          <cell r="I52">
            <v>-0.11827956987712873</v>
          </cell>
          <cell r="J52">
            <v>-5.0740740731720316E-2</v>
          </cell>
        </row>
        <row r="53">
          <cell r="I53">
            <v>4.9799656559716576E-2</v>
          </cell>
          <cell r="J53">
            <v>2.2047489408832808E-2</v>
          </cell>
        </row>
        <row r="54">
          <cell r="I54">
            <v>-4.1039671725123378E-3</v>
          </cell>
          <cell r="J54">
            <v>-6.7297255818870541E-2</v>
          </cell>
        </row>
        <row r="55">
          <cell r="I55">
            <v>-5.2200172619637455E-2</v>
          </cell>
          <cell r="J55">
            <v>-3.7722923040463284E-2</v>
          </cell>
        </row>
        <row r="56">
          <cell r="I56">
            <v>-1.7116524030322534E-2</v>
          </cell>
          <cell r="J56">
            <v>3.9663901150387919E-2</v>
          </cell>
        </row>
        <row r="57">
          <cell r="I57">
            <v>-6.4809384152938868E-2</v>
          </cell>
          <cell r="J57">
            <v>-1.4372791260069778E-2</v>
          </cell>
        </row>
        <row r="58">
          <cell r="I58">
            <v>-5.1988447039144368E-2</v>
          </cell>
          <cell r="J58">
            <v>-6.7815205912342613E-3</v>
          </cell>
        </row>
        <row r="59">
          <cell r="I59">
            <v>-3.9390088945362195E-2</v>
          </cell>
          <cell r="J59">
            <v>-6.8950167422370413E-3</v>
          </cell>
        </row>
        <row r="60">
          <cell r="I60">
            <v>1.3372559174958684E-3</v>
          </cell>
          <cell r="J60">
            <v>7.5573026617426181E-2</v>
          </cell>
        </row>
        <row r="61">
          <cell r="I61">
            <v>-6.6376270469835671E-2</v>
          </cell>
          <cell r="J61">
            <v>3.0089250961296474E-2</v>
          </cell>
        </row>
        <row r="62">
          <cell r="I62">
            <v>-4.1558441530029237E-2</v>
          </cell>
          <cell r="J62">
            <v>1.5849170787462671E-2</v>
          </cell>
        </row>
        <row r="63">
          <cell r="I63">
            <v>-6.1199510403926337E-4</v>
          </cell>
          <cell r="J63">
            <v>1.922894161343626E-2</v>
          </cell>
        </row>
        <row r="64">
          <cell r="I64">
            <v>4.2865890998163066E-3</v>
          </cell>
          <cell r="J64">
            <v>4.2452603958718638E-2</v>
          </cell>
        </row>
        <row r="65">
          <cell r="I65">
            <v>-1.6949152539384039E-2</v>
          </cell>
          <cell r="J65">
            <v>-3.5409888990019537E-3</v>
          </cell>
        </row>
        <row r="66">
          <cell r="I66">
            <v>-0.1027060270602707</v>
          </cell>
          <cell r="J66">
            <v>2.7726845247402852E-2</v>
          </cell>
        </row>
        <row r="67">
          <cell r="I67">
            <v>4.9790041991601572E-2</v>
          </cell>
          <cell r="J67">
            <v>-2.6100064093548599E-2</v>
          </cell>
        </row>
        <row r="68">
          <cell r="I68">
            <v>3.1706983709140581E-2</v>
          </cell>
          <cell r="J68">
            <v>-9.5422780940073327E-3</v>
          </cell>
        </row>
        <row r="69">
          <cell r="I69">
            <v>-1.4996767924466751E-2</v>
          </cell>
          <cell r="J69">
            <v>-2.3994713687591835E-2</v>
          </cell>
        </row>
        <row r="70">
          <cell r="I70">
            <v>-1.9524100079339541E-2</v>
          </cell>
          <cell r="J70">
            <v>-7.1124424049657423E-2</v>
          </cell>
        </row>
        <row r="71">
          <cell r="I71">
            <v>-1.2869038597171235E-2</v>
          </cell>
          <cell r="J71">
            <v>-3.8620773832415994E-2</v>
          </cell>
        </row>
        <row r="72">
          <cell r="I72">
            <v>-1.0290556900726281E-2</v>
          </cell>
          <cell r="J72">
            <v>6.7375946783899396E-2</v>
          </cell>
        </row>
        <row r="73">
          <cell r="I73">
            <v>4.4871794900673903E-2</v>
          </cell>
          <cell r="J73">
            <v>2.6870045823583804E-2</v>
          </cell>
        </row>
        <row r="74">
          <cell r="I74">
            <v>-6.7430025439716532E-2</v>
          </cell>
          <cell r="J74">
            <v>1.05473487282362E-2</v>
          </cell>
        </row>
        <row r="75">
          <cell r="I75">
            <v>-0.1580882353008366</v>
          </cell>
          <cell r="J75">
            <v>9.8046654930245211E-2</v>
          </cell>
        </row>
        <row r="76">
          <cell r="I76">
            <v>-4.1227668296230403E-3</v>
          </cell>
          <cell r="J76">
            <v>2.8270398025700538E-3</v>
          </cell>
        </row>
        <row r="77">
          <cell r="I77">
            <v>-6.3376753515867579E-2</v>
          </cell>
          <cell r="J77">
            <v>7.5254184920469216E-2</v>
          </cell>
        </row>
        <row r="78">
          <cell r="I78">
            <v>-1.0431154576633769E-3</v>
          </cell>
          <cell r="J78">
            <v>3.3604774454483059E-2</v>
          </cell>
        </row>
        <row r="79">
          <cell r="I79">
            <v>3.5179943451372105E-2</v>
          </cell>
          <cell r="J79">
            <v>5.273198967663829E-3</v>
          </cell>
        </row>
        <row r="80">
          <cell r="I80">
            <v>2.5103366785404344E-2</v>
          </cell>
          <cell r="J80">
            <v>-1.9139732699527037E-2</v>
          </cell>
        </row>
        <row r="81">
          <cell r="I81">
            <v>-3.3678756492479152E-2</v>
          </cell>
          <cell r="J81">
            <v>1.2066854207606064E-2</v>
          </cell>
        </row>
        <row r="82">
          <cell r="I82">
            <v>-1.4446952591079542E-2</v>
          </cell>
          <cell r="J82">
            <v>5.7510010172351862E-2</v>
          </cell>
        </row>
        <row r="83">
          <cell r="I83">
            <v>-2.3222060981103125E-2</v>
          </cell>
          <cell r="J83">
            <v>1.750553220150518E-3</v>
          </cell>
        </row>
        <row r="84">
          <cell r="I84">
            <v>-6.2651576233905132E-3</v>
          </cell>
          <cell r="J84">
            <v>4.2704048765459253E-2</v>
          </cell>
        </row>
        <row r="85">
          <cell r="I85">
            <v>-3.0493868107873443E-2</v>
          </cell>
          <cell r="J85">
            <v>4.0179266203348111E-3</v>
          </cell>
        </row>
        <row r="86">
          <cell r="I86">
            <v>-9.9476439795963642E-2</v>
          </cell>
          <cell r="J86">
            <v>-6.5059016387368607E-2</v>
          </cell>
        </row>
        <row r="87">
          <cell r="I87">
            <v>-4.627606754516516E-2</v>
          </cell>
          <cell r="J87">
            <v>-7.3976331908323284E-2</v>
          </cell>
        </row>
        <row r="88">
          <cell r="I88">
            <v>4.8869883934024609E-3</v>
          </cell>
          <cell r="J88">
            <v>-6.8977954798931165E-2</v>
          </cell>
        </row>
        <row r="89">
          <cell r="I89">
            <v>0.10689731647606715</v>
          </cell>
          <cell r="J89">
            <v>1.5050060932248257E-2</v>
          </cell>
        </row>
        <row r="90">
          <cell r="I90">
            <v>7.8643519420503148E-3</v>
          </cell>
          <cell r="J90">
            <v>-3.1795558364688246E-2</v>
          </cell>
        </row>
        <row r="91">
          <cell r="I91">
            <v>-2.9983342587451563E-2</v>
          </cell>
          <cell r="J91">
            <v>-4.1203875006138729E-2</v>
          </cell>
        </row>
        <row r="92">
          <cell r="I92">
            <v>5.997818977927445E-3</v>
          </cell>
          <cell r="J92">
            <v>6.8966902035054872E-2</v>
          </cell>
        </row>
        <row r="93">
          <cell r="I93">
            <v>-1.2252042007001217E-2</v>
          </cell>
          <cell r="J93">
            <v>2.0141700285303547E-2</v>
          </cell>
        </row>
        <row r="94">
          <cell r="I94">
            <v>-3.9143730886850185E-2</v>
          </cell>
          <cell r="J94">
            <v>-4.0095310480590243E-2</v>
          </cell>
        </row>
        <row r="95">
          <cell r="I95">
            <v>-4.8479868566613862E-2</v>
          </cell>
          <cell r="J95">
            <v>-4.1983280277543882E-2</v>
          </cell>
        </row>
        <row r="96">
          <cell r="I96">
            <v>9.3043229310884046E-2</v>
          </cell>
          <cell r="J96">
            <v>5.2419484484651238E-2</v>
          </cell>
        </row>
        <row r="97">
          <cell r="I97">
            <v>1.6313213643570686E-2</v>
          </cell>
          <cell r="J97">
            <v>-5.1752157609700504E-3</v>
          </cell>
        </row>
        <row r="98">
          <cell r="I98">
            <v>1.3414634146341612E-2</v>
          </cell>
          <cell r="J98">
            <v>7.0750424242560219E-3</v>
          </cell>
        </row>
        <row r="99">
          <cell r="I99">
            <v>-2.1653172655818783E-2</v>
          </cell>
          <cell r="J99">
            <v>-1.4018878622677927E-2</v>
          </cell>
        </row>
        <row r="100">
          <cell r="I100">
            <v>6.9645742373219299E-2</v>
          </cell>
          <cell r="J100">
            <v>5.3683447813377749E-2</v>
          </cell>
        </row>
        <row r="101">
          <cell r="I101">
            <v>1.8240343301994297E-2</v>
          </cell>
          <cell r="J101">
            <v>-3.8139214763043432E-2</v>
          </cell>
        </row>
        <row r="102">
          <cell r="I102">
            <v>-2.9745042486488616E-2</v>
          </cell>
          <cell r="J102">
            <v>-4.4992157281336905E-3</v>
          </cell>
        </row>
        <row r="103">
          <cell r="I103">
            <v>2.3576351208924157E-3</v>
          </cell>
          <cell r="J103">
            <v>3.4829084297527714E-2</v>
          </cell>
        </row>
        <row r="104">
          <cell r="I104">
            <v>-1.3067150663117717E-2</v>
          </cell>
          <cell r="J104">
            <v>4.3216819017135873E-2</v>
          </cell>
        </row>
        <row r="105">
          <cell r="I105">
            <v>3.1398934679819579E-2</v>
          </cell>
          <cell r="J105">
            <v>-6.0463818238897279E-2</v>
          </cell>
        </row>
        <row r="106">
          <cell r="I106">
            <v>4.0434381352668566E-3</v>
          </cell>
          <cell r="J106">
            <v>-1.625958678226893E-2</v>
          </cell>
        </row>
        <row r="107">
          <cell r="I107">
            <v>-0.17196132597828151</v>
          </cell>
          <cell r="J107">
            <v>-1.4201818203655552E-2</v>
          </cell>
        </row>
        <row r="108">
          <cell r="I108">
            <v>-1.0023584905660477E-2</v>
          </cell>
          <cell r="J108">
            <v>0.13391263977633769</v>
          </cell>
        </row>
        <row r="109">
          <cell r="I109">
            <v>3.3576642287783669E-2</v>
          </cell>
          <cell r="J109">
            <v>7.6396173972498552E-2</v>
          </cell>
        </row>
        <row r="110">
          <cell r="I110">
            <v>-1.2878524182206332E-2</v>
          </cell>
          <cell r="J110">
            <v>2.4705296623889927E-4</v>
          </cell>
        </row>
        <row r="111">
          <cell r="I111">
            <v>4.9321824907522724E-3</v>
          </cell>
          <cell r="J111">
            <v>7.7854536788784269E-3</v>
          </cell>
        </row>
        <row r="112">
          <cell r="I112">
            <v>-2.1367520865274506E-3</v>
          </cell>
          <cell r="J112">
            <v>-3.2218693232239942E-2</v>
          </cell>
        </row>
        <row r="113">
          <cell r="I113">
            <v>6.608205450797526E-2</v>
          </cell>
          <cell r="J113">
            <v>-7.2832988869748804E-3</v>
          </cell>
        </row>
        <row r="114">
          <cell r="I114">
            <v>5.1401869148148809E-2</v>
          </cell>
          <cell r="J114">
            <v>3.6937307968787123E-2</v>
          </cell>
        </row>
        <row r="115">
          <cell r="I115">
            <v>-2.7629573178374049E-2</v>
          </cell>
          <cell r="J115">
            <v>-1.8299258989132178E-2</v>
          </cell>
        </row>
        <row r="116">
          <cell r="I116">
            <v>6.0563773406039807E-2</v>
          </cell>
          <cell r="J116">
            <v>-1.465492010933467E-2</v>
          </cell>
        </row>
        <row r="117">
          <cell r="I117">
            <v>-4.6189376437842213E-3</v>
          </cell>
          <cell r="J117">
            <v>3.7379296579244095E-3</v>
          </cell>
        </row>
        <row r="118">
          <cell r="I118">
            <v>-1.3981762917933157E-2</v>
          </cell>
          <cell r="J118">
            <v>3.1914663873733748E-2</v>
          </cell>
        </row>
        <row r="119">
          <cell r="I119">
            <v>3.5696073415355939E-2</v>
          </cell>
          <cell r="J119">
            <v>6.1091900558588865E-3</v>
          </cell>
        </row>
        <row r="120">
          <cell r="I120">
            <v>6.0192616365020791E-3</v>
          </cell>
          <cell r="J120">
            <v>3.1511946246364775E-2</v>
          </cell>
        </row>
        <row r="121">
          <cell r="I121">
            <v>1.0052122175294919E-2</v>
          </cell>
          <cell r="J121">
            <v>1.1581034860174508E-2</v>
          </cell>
        </row>
        <row r="122">
          <cell r="I122">
            <v>3.1436314355072471E-2</v>
          </cell>
          <cell r="J122">
            <v>3.8850742040711428E-2</v>
          </cell>
        </row>
        <row r="123">
          <cell r="I123">
            <v>2.2469473970622251E-3</v>
          </cell>
          <cell r="J123">
            <v>2.0318516468805951E-2</v>
          </cell>
        </row>
        <row r="124">
          <cell r="I124">
            <v>-5.2527905449770238E-3</v>
          </cell>
          <cell r="J124">
            <v>9.1437798396446071E-2</v>
          </cell>
        </row>
        <row r="125">
          <cell r="I125">
            <v>2.9059829079407677E-2</v>
          </cell>
          <cell r="J125">
            <v>4.093610157210166E-2</v>
          </cell>
        </row>
        <row r="126">
          <cell r="I126">
            <v>-9.8630136982503475E-2</v>
          </cell>
          <cell r="J126">
            <v>-5.6383820387175517E-3</v>
          </cell>
        </row>
        <row r="127">
          <cell r="I127">
            <v>-1.9498607244097337E-2</v>
          </cell>
          <cell r="J127">
            <v>-1.905601004986284E-5</v>
          </cell>
        </row>
        <row r="128">
          <cell r="I128">
            <v>2.0074696552727148E-2</v>
          </cell>
          <cell r="J128">
            <v>5.535319686916837E-2</v>
          </cell>
        </row>
        <row r="129">
          <cell r="I129">
            <v>3.7136465305056106E-2</v>
          </cell>
          <cell r="J129">
            <v>3.733066742202755E-2</v>
          </cell>
        </row>
        <row r="130">
          <cell r="I130">
            <v>1.0123378710092014E-2</v>
          </cell>
          <cell r="J130">
            <v>1.1339337179010359E-3</v>
          </cell>
        </row>
        <row r="131">
          <cell r="I131">
            <v>0.1036026655462918</v>
          </cell>
          <cell r="J131">
            <v>-4.5402059003014092E-3</v>
          </cell>
        </row>
        <row r="132">
          <cell r="I132">
            <v>-1.2680477096078441E-2</v>
          </cell>
          <cell r="J132">
            <v>-6.0842481653437412E-2</v>
          </cell>
        </row>
        <row r="133">
          <cell r="I133">
            <v>3.4227039361094534E-3</v>
          </cell>
          <cell r="J133">
            <v>1.5031518283423037E-3</v>
          </cell>
        </row>
        <row r="134">
          <cell r="I134">
            <v>-1.4751773054903636E-2</v>
          </cell>
          <cell r="J134">
            <v>-3.9840317580867722E-2</v>
          </cell>
        </row>
        <row r="135">
          <cell r="I135">
            <v>0.11142631992593756</v>
          </cell>
          <cell r="J135">
            <v>-3.2407987286055456E-2</v>
          </cell>
        </row>
        <row r="136">
          <cell r="I136">
            <v>2.7856135417526625E-2</v>
          </cell>
          <cell r="J136">
            <v>-9.2671149993488224E-3</v>
          </cell>
        </row>
        <row r="137">
          <cell r="I137">
            <v>-1.0476689374346568E-2</v>
          </cell>
          <cell r="J137">
            <v>2.8792075647010398E-3</v>
          </cell>
        </row>
        <row r="138">
          <cell r="I138">
            <v>-5.9681697612732121E-2</v>
          </cell>
          <cell r="J138">
            <v>-4.9814297671982921E-2</v>
          </cell>
        </row>
        <row r="139">
          <cell r="I139">
            <v>7.4047954866008514E-2</v>
          </cell>
          <cell r="J139">
            <v>5.0041806573864478E-2</v>
          </cell>
        </row>
        <row r="140">
          <cell r="I140">
            <v>-6.7748765006064651E-2</v>
          </cell>
          <cell r="J140">
            <v>3.9068281198945738E-2</v>
          </cell>
        </row>
        <row r="141">
          <cell r="I141">
            <v>4.6218487389318656E-2</v>
          </cell>
          <cell r="J141">
            <v>-2.7817522955042957E-3</v>
          </cell>
        </row>
        <row r="142">
          <cell r="I142">
            <v>1.3099415169219517E-2</v>
          </cell>
          <cell r="J142">
            <v>9.4254424739591947E-2</v>
          </cell>
        </row>
        <row r="143">
          <cell r="I143">
            <v>2.9142857142857231E-2</v>
          </cell>
          <cell r="J143">
            <v>-2.4490507473002968E-2</v>
          </cell>
        </row>
        <row r="144">
          <cell r="I144">
            <v>1.7211099421716582E-2</v>
          </cell>
          <cell r="J144">
            <v>2.1994343603731138E-2</v>
          </cell>
        </row>
        <row r="145">
          <cell r="I145">
            <v>1.3618677042801612E-2</v>
          </cell>
          <cell r="J145">
            <v>4.8519884047109711E-2</v>
          </cell>
        </row>
        <row r="146">
          <cell r="I146">
            <v>7.8189300409274548E-2</v>
          </cell>
          <cell r="J146">
            <v>5.0532024618694327E-2</v>
          </cell>
        </row>
        <row r="147">
          <cell r="I147">
            <v>8.8201339183943225E-2</v>
          </cell>
          <cell r="J147">
            <v>-7.286673997245488E-2</v>
          </cell>
        </row>
        <row r="148">
          <cell r="I148">
            <v>0.16397941680034175</v>
          </cell>
          <cell r="J148">
            <v>-4.2298486844820175E-2</v>
          </cell>
        </row>
        <row r="149">
          <cell r="I149">
            <v>-8.2219938065745176E-3</v>
          </cell>
          <cell r="J149">
            <v>5.3873279503594405E-2</v>
          </cell>
        </row>
        <row r="150">
          <cell r="I150">
            <v>0.10495867769680282</v>
          </cell>
          <cell r="J150">
            <v>-3.2416220493530497E-2</v>
          </cell>
        </row>
        <row r="151">
          <cell r="I151">
            <v>8.7500000080093551E-2</v>
          </cell>
          <cell r="J151">
            <v>5.0148613307281827E-2</v>
          </cell>
        </row>
        <row r="152">
          <cell r="I152">
            <v>1.6412323684617605E-2</v>
          </cell>
          <cell r="J152">
            <v>4.9100186263569254E-2</v>
          </cell>
        </row>
        <row r="153">
          <cell r="I153">
            <v>2.6907482450685406E-2</v>
          </cell>
          <cell r="J153">
            <v>3.4192561933660957E-2</v>
          </cell>
        </row>
        <row r="154">
          <cell r="I154">
            <v>1.3729977110982918E-2</v>
          </cell>
          <cell r="J154">
            <v>-4.7942312427429051E-2</v>
          </cell>
        </row>
        <row r="155">
          <cell r="I155">
            <v>7.5396825396825559E-2</v>
          </cell>
          <cell r="J155">
            <v>-1.5022186823569492E-2</v>
          </cell>
        </row>
        <row r="156">
          <cell r="I156">
            <v>8.6643965189579147E-2</v>
          </cell>
          <cell r="J156">
            <v>-1.7827273248046681E-6</v>
          </cell>
        </row>
        <row r="157">
          <cell r="I157">
            <v>1.2586420847897491E-2</v>
          </cell>
          <cell r="J157">
            <v>-1.3620741439098952E-2</v>
          </cell>
        </row>
        <row r="158">
          <cell r="I158">
            <v>3.0070754713017657E-2</v>
          </cell>
          <cell r="J158">
            <v>4.3227051369027041E-2</v>
          </cell>
        </row>
        <row r="159">
          <cell r="I159">
            <v>0.18728522337382311</v>
          </cell>
          <cell r="J159">
            <v>9.5571982719781151E-2</v>
          </cell>
        </row>
        <row r="160">
          <cell r="I160">
            <v>-2.8661169994225362E-2</v>
          </cell>
          <cell r="J160">
            <v>-0.10858037175712353</v>
          </cell>
        </row>
        <row r="161">
          <cell r="I161">
            <v>7.597073736228155E-3</v>
          </cell>
          <cell r="J161">
            <v>-3.6903906654750691E-2</v>
          </cell>
        </row>
        <row r="162">
          <cell r="I162">
            <v>7.6171874985553223E-2</v>
          </cell>
          <cell r="J162">
            <v>7.5270415059459694E-2</v>
          </cell>
        </row>
        <row r="163">
          <cell r="I163">
            <v>6.3027744276128186E-2</v>
          </cell>
          <cell r="J163">
            <v>6.1850014254676802E-2</v>
          </cell>
        </row>
        <row r="164">
          <cell r="I164">
            <v>1.5079073191543221E-2</v>
          </cell>
          <cell r="J164">
            <v>1.3710740412654344E-2</v>
          </cell>
        </row>
        <row r="165">
          <cell r="I165">
            <v>0.16244002741603844</v>
          </cell>
          <cell r="J165">
            <v>1.8368306112961641E-2</v>
          </cell>
        </row>
        <row r="166">
          <cell r="I166">
            <v>9.0960612078552938E-2</v>
          </cell>
          <cell r="J166">
            <v>-1.4604410098704017E-2</v>
          </cell>
        </row>
        <row r="167">
          <cell r="I167">
            <v>8.5368862571529092E-2</v>
          </cell>
          <cell r="J167">
            <v>3.9517882803495061E-3</v>
          </cell>
        </row>
        <row r="168">
          <cell r="I168">
            <v>4.5309508574118265E-2</v>
          </cell>
          <cell r="J168">
            <v>7.4926902042644752E-2</v>
          </cell>
        </row>
        <row r="169">
          <cell r="I169">
            <v>2.4373095853819634E-2</v>
          </cell>
          <cell r="J169">
            <v>-8.1027161680548604E-2</v>
          </cell>
        </row>
        <row r="170">
          <cell r="I170">
            <v>0.12991791687541376</v>
          </cell>
          <cell r="J170">
            <v>5.141376560711363E-2</v>
          </cell>
        </row>
        <row r="171">
          <cell r="I171">
            <v>9.5295175307207436E-2</v>
          </cell>
          <cell r="J171">
            <v>1.2560456148385194E-2</v>
          </cell>
        </row>
        <row r="172">
          <cell r="I172">
            <v>9.6187943262288661E-2</v>
          </cell>
          <cell r="J172">
            <v>-1.1457491684098669E-2</v>
          </cell>
        </row>
        <row r="173">
          <cell r="I173">
            <v>7.9535025977784168E-2</v>
          </cell>
          <cell r="J173">
            <v>9.0593651522600072E-2</v>
          </cell>
        </row>
        <row r="174">
          <cell r="I174">
            <v>3.5735556879094785E-2</v>
          </cell>
          <cell r="J174">
            <v>-1.6284691232983444E-3</v>
          </cell>
        </row>
        <row r="175">
          <cell r="I175">
            <v>8.2914572881398835E-2</v>
          </cell>
          <cell r="J175">
            <v>2.4562530131842803E-2</v>
          </cell>
        </row>
        <row r="176">
          <cell r="I176">
            <v>4.6904315064781607E-3</v>
          </cell>
          <cell r="J176">
            <v>-7.8206705774077456E-2</v>
          </cell>
        </row>
        <row r="177">
          <cell r="I177">
            <v>3.8809082470887428E-2</v>
          </cell>
          <cell r="J177">
            <v>-6.7955891300260987E-2</v>
          </cell>
        </row>
        <row r="178">
          <cell r="I178">
            <v>0.17334304442307955</v>
          </cell>
          <cell r="J178">
            <v>-4.4178527763035477E-2</v>
          </cell>
        </row>
        <row r="179">
          <cell r="I179">
            <v>4.6495489243580844E-2</v>
          </cell>
          <cell r="J179">
            <v>4.3548329716273509E-2</v>
          </cell>
        </row>
        <row r="180">
          <cell r="I180">
            <v>5.14926868467247E-2</v>
          </cell>
          <cell r="J180">
            <v>2.912659158700141E-2</v>
          </cell>
        </row>
        <row r="181">
          <cell r="I181">
            <v>0.14024472233676022</v>
          </cell>
          <cell r="J181">
            <v>2.04017543055444E-2</v>
          </cell>
        </row>
        <row r="182">
          <cell r="I182">
            <v>6.834940437424486E-2</v>
          </cell>
          <cell r="J182">
            <v>0.19706095619714242</v>
          </cell>
        </row>
        <row r="183">
          <cell r="I183">
            <v>3.790248390473757E-2</v>
          </cell>
          <cell r="J183">
            <v>-1.6528836618223009E-2</v>
          </cell>
        </row>
        <row r="184">
          <cell r="I184">
            <v>6.8592057761732883E-2</v>
          </cell>
          <cell r="J184">
            <v>3.1631623206396488E-2</v>
          </cell>
        </row>
        <row r="185">
          <cell r="I185">
            <v>-1.1834319526626968E-3</v>
          </cell>
          <cell r="J185">
            <v>3.1841783092396055E-2</v>
          </cell>
        </row>
        <row r="186">
          <cell r="I186">
            <v>6.9285803971185556E-2</v>
          </cell>
          <cell r="J186">
            <v>2.6583127888538241E-2</v>
          </cell>
        </row>
        <row r="187">
          <cell r="I187">
            <v>8.2765846004109328E-2</v>
          </cell>
          <cell r="J187">
            <v>1.4458276179185941E-2</v>
          </cell>
        </row>
        <row r="188">
          <cell r="I188">
            <v>1.8034825870646937E-2</v>
          </cell>
          <cell r="J188">
            <v>6.7844308230031236E-2</v>
          </cell>
        </row>
        <row r="189">
          <cell r="I189">
            <v>2.6679054990954753E-2</v>
          </cell>
          <cell r="J189">
            <v>-9.7946790465564051E-2</v>
          </cell>
        </row>
        <row r="190">
          <cell r="I190">
            <v>8.9700996663271554E-2</v>
          </cell>
          <cell r="J190">
            <v>3.981854636282435E-2</v>
          </cell>
        </row>
        <row r="191">
          <cell r="I191">
            <v>5.9405940594525572E-2</v>
          </cell>
          <cell r="J191">
            <v>3.8558018211292976E-2</v>
          </cell>
        </row>
        <row r="192">
          <cell r="I192">
            <v>2.2041763338394114E-2</v>
          </cell>
          <cell r="J192">
            <v>-3.4232573540640715E-2</v>
          </cell>
        </row>
        <row r="193">
          <cell r="I193">
            <v>6.5165876777251275E-2</v>
          </cell>
          <cell r="J193">
            <v>1.1638106530934571E-2</v>
          </cell>
        </row>
        <row r="194">
          <cell r="I194">
            <v>0.10020876825885697</v>
          </cell>
          <cell r="J194">
            <v>-2.0549080358342607E-3</v>
          </cell>
        </row>
        <row r="195">
          <cell r="I195">
            <v>6.2733129856540157E-2</v>
          </cell>
          <cell r="J195">
            <v>1.4110557652708786E-3</v>
          </cell>
        </row>
        <row r="196">
          <cell r="I196">
            <v>0.16318785578373018</v>
          </cell>
          <cell r="J196">
            <v>-1.4048731970356323E-2</v>
          </cell>
        </row>
        <row r="197">
          <cell r="I197">
            <v>1.138647020030268E-2</v>
          </cell>
          <cell r="J197">
            <v>-5.7317442018724074E-2</v>
          </cell>
        </row>
        <row r="198">
          <cell r="I198">
            <v>2.2699386503067544E-2</v>
          </cell>
          <cell r="J198">
            <v>3.5391455908451719E-2</v>
          </cell>
        </row>
        <row r="199">
          <cell r="I199">
            <v>8.0840229162672347E-2</v>
          </cell>
          <cell r="J199">
            <v>0.12811176461335311</v>
          </cell>
        </row>
        <row r="200">
          <cell r="I200">
            <v>0.18206362247458333</v>
          </cell>
          <cell r="J200">
            <v>8.2141309958740027E-2</v>
          </cell>
        </row>
        <row r="201">
          <cell r="I201">
            <v>6.5865696198261103E-2</v>
          </cell>
          <cell r="J201">
            <v>4.7712643446830461E-2</v>
          </cell>
        </row>
        <row r="202">
          <cell r="I202">
            <v>6.8439192542249089E-2</v>
          </cell>
          <cell r="J202">
            <v>-4.0355223472780775E-2</v>
          </cell>
        </row>
        <row r="203">
          <cell r="I203">
            <v>4.0101845957988477E-2</v>
          </cell>
          <cell r="J203">
            <v>3.9219476519825901E-2</v>
          </cell>
        </row>
        <row r="204">
          <cell r="I204">
            <v>3.508088091568954E-2</v>
          </cell>
          <cell r="J204">
            <v>6.2026143163557396E-2</v>
          </cell>
        </row>
        <row r="205">
          <cell r="I205">
            <v>6.1746987950437274E-2</v>
          </cell>
          <cell r="J205">
            <v>0.19142525737842195</v>
          </cell>
        </row>
        <row r="206">
          <cell r="I206">
            <v>0.20860927152235148</v>
          </cell>
          <cell r="J206">
            <v>9.9297351794472619E-2</v>
          </cell>
        </row>
        <row r="207">
          <cell r="I207">
            <v>0.11023622039600099</v>
          </cell>
          <cell r="J207">
            <v>0.15501356989986045</v>
          </cell>
        </row>
        <row r="208">
          <cell r="I208">
            <v>9.5224797568376776E-2</v>
          </cell>
          <cell r="J208">
            <v>0.13464004274814437</v>
          </cell>
        </row>
        <row r="209">
          <cell r="I209">
            <v>0.13949759487192903</v>
          </cell>
          <cell r="J209">
            <v>0.11620992592755727</v>
          </cell>
        </row>
        <row r="210">
          <cell r="I210">
            <v>0.16781263430210691</v>
          </cell>
          <cell r="J210">
            <v>4.0810751079599285E-4</v>
          </cell>
        </row>
        <row r="211">
          <cell r="I211">
            <v>8.4355828222894655E-2</v>
          </cell>
          <cell r="J211">
            <v>8.2060282276809712E-2</v>
          </cell>
        </row>
        <row r="212">
          <cell r="I212">
            <v>0.10765830195968029</v>
          </cell>
          <cell r="J212">
            <v>2.3946728907206033E-2</v>
          </cell>
        </row>
        <row r="213">
          <cell r="I213">
            <v>0.14036544850691224</v>
          </cell>
          <cell r="J213">
            <v>8.3727881674739713E-2</v>
          </cell>
        </row>
        <row r="214">
          <cell r="I214">
            <v>-6.9557477146734284E-2</v>
          </cell>
          <cell r="J214">
            <v>-3.7262496761952799E-2</v>
          </cell>
        </row>
        <row r="215">
          <cell r="I215">
            <v>4.5412783827893974E-2</v>
          </cell>
          <cell r="J215">
            <v>-2.2012480978612674E-2</v>
          </cell>
        </row>
        <row r="216">
          <cell r="I216">
            <v>0.14474728755586885</v>
          </cell>
          <cell r="J216">
            <v>0.11196259507905787</v>
          </cell>
        </row>
        <row r="217">
          <cell r="I217">
            <v>0.28142380420209701</v>
          </cell>
          <cell r="J217">
            <v>3.4520578371498835E-2</v>
          </cell>
        </row>
        <row r="218">
          <cell r="I218">
            <v>0.31021194606789154</v>
          </cell>
          <cell r="J218">
            <v>0.17898587842350341</v>
          </cell>
        </row>
        <row r="219">
          <cell r="I219">
            <v>0.24999999998853747</v>
          </cell>
          <cell r="J219">
            <v>-6.9670503662401138E-4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6C9B-D67E-9F4E-B26A-05F6126829E6}">
  <dimension ref="A1:AP219"/>
  <sheetViews>
    <sheetView tabSelected="1" workbookViewId="0">
      <selection activeCell="L18" sqref="L18"/>
    </sheetView>
  </sheetViews>
  <sheetFormatPr baseColWidth="10" defaultRowHeight="15" x14ac:dyDescent="0.2"/>
  <cols>
    <col min="1" max="1" width="18.6640625" style="1" customWidth="1"/>
    <col min="2" max="11" width="10.83203125" style="1"/>
    <col min="12" max="12" width="12.6640625" style="1" customWidth="1"/>
    <col min="13" max="13" width="21.5" style="1" customWidth="1"/>
    <col min="14" max="16" width="10.83203125" style="1"/>
    <col min="17" max="17" width="13.1640625" style="1" bestFit="1" customWidth="1"/>
    <col min="18" max="38" width="10.83203125" style="1"/>
    <col min="39" max="39" width="10.83203125" style="3"/>
    <col min="40" max="256" width="10.83203125" style="1"/>
    <col min="257" max="257" width="18.6640625" style="1" customWidth="1"/>
    <col min="258" max="267" width="10.83203125" style="1"/>
    <col min="268" max="268" width="12.6640625" style="1" customWidth="1"/>
    <col min="269" max="269" width="21.5" style="1" customWidth="1"/>
    <col min="270" max="272" width="10.83203125" style="1"/>
    <col min="273" max="273" width="13.1640625" style="1" bestFit="1" customWidth="1"/>
    <col min="274" max="512" width="10.83203125" style="1"/>
    <col min="513" max="513" width="18.6640625" style="1" customWidth="1"/>
    <col min="514" max="523" width="10.83203125" style="1"/>
    <col min="524" max="524" width="12.6640625" style="1" customWidth="1"/>
    <col min="525" max="525" width="21.5" style="1" customWidth="1"/>
    <col min="526" max="528" width="10.83203125" style="1"/>
    <col min="529" max="529" width="13.1640625" style="1" bestFit="1" customWidth="1"/>
    <col min="530" max="768" width="10.83203125" style="1"/>
    <col min="769" max="769" width="18.6640625" style="1" customWidth="1"/>
    <col min="770" max="779" width="10.83203125" style="1"/>
    <col min="780" max="780" width="12.6640625" style="1" customWidth="1"/>
    <col min="781" max="781" width="21.5" style="1" customWidth="1"/>
    <col min="782" max="784" width="10.83203125" style="1"/>
    <col min="785" max="785" width="13.1640625" style="1" bestFit="1" customWidth="1"/>
    <col min="786" max="1024" width="10.83203125" style="1"/>
    <col min="1025" max="1025" width="18.6640625" style="1" customWidth="1"/>
    <col min="1026" max="1035" width="10.83203125" style="1"/>
    <col min="1036" max="1036" width="12.6640625" style="1" customWidth="1"/>
    <col min="1037" max="1037" width="21.5" style="1" customWidth="1"/>
    <col min="1038" max="1040" width="10.83203125" style="1"/>
    <col min="1041" max="1041" width="13.1640625" style="1" bestFit="1" customWidth="1"/>
    <col min="1042" max="1280" width="10.83203125" style="1"/>
    <col min="1281" max="1281" width="18.6640625" style="1" customWidth="1"/>
    <col min="1282" max="1291" width="10.83203125" style="1"/>
    <col min="1292" max="1292" width="12.6640625" style="1" customWidth="1"/>
    <col min="1293" max="1293" width="21.5" style="1" customWidth="1"/>
    <col min="1294" max="1296" width="10.83203125" style="1"/>
    <col min="1297" max="1297" width="13.1640625" style="1" bestFit="1" customWidth="1"/>
    <col min="1298" max="1536" width="10.83203125" style="1"/>
    <col min="1537" max="1537" width="18.6640625" style="1" customWidth="1"/>
    <col min="1538" max="1547" width="10.83203125" style="1"/>
    <col min="1548" max="1548" width="12.6640625" style="1" customWidth="1"/>
    <col min="1549" max="1549" width="21.5" style="1" customWidth="1"/>
    <col min="1550" max="1552" width="10.83203125" style="1"/>
    <col min="1553" max="1553" width="13.1640625" style="1" bestFit="1" customWidth="1"/>
    <col min="1554" max="1792" width="10.83203125" style="1"/>
    <col min="1793" max="1793" width="18.6640625" style="1" customWidth="1"/>
    <col min="1794" max="1803" width="10.83203125" style="1"/>
    <col min="1804" max="1804" width="12.6640625" style="1" customWidth="1"/>
    <col min="1805" max="1805" width="21.5" style="1" customWidth="1"/>
    <col min="1806" max="1808" width="10.83203125" style="1"/>
    <col min="1809" max="1809" width="13.1640625" style="1" bestFit="1" customWidth="1"/>
    <col min="1810" max="2048" width="10.83203125" style="1"/>
    <col min="2049" max="2049" width="18.6640625" style="1" customWidth="1"/>
    <col min="2050" max="2059" width="10.83203125" style="1"/>
    <col min="2060" max="2060" width="12.6640625" style="1" customWidth="1"/>
    <col min="2061" max="2061" width="21.5" style="1" customWidth="1"/>
    <col min="2062" max="2064" width="10.83203125" style="1"/>
    <col min="2065" max="2065" width="13.1640625" style="1" bestFit="1" customWidth="1"/>
    <col min="2066" max="2304" width="10.83203125" style="1"/>
    <col min="2305" max="2305" width="18.6640625" style="1" customWidth="1"/>
    <col min="2306" max="2315" width="10.83203125" style="1"/>
    <col min="2316" max="2316" width="12.6640625" style="1" customWidth="1"/>
    <col min="2317" max="2317" width="21.5" style="1" customWidth="1"/>
    <col min="2318" max="2320" width="10.83203125" style="1"/>
    <col min="2321" max="2321" width="13.1640625" style="1" bestFit="1" customWidth="1"/>
    <col min="2322" max="2560" width="10.83203125" style="1"/>
    <col min="2561" max="2561" width="18.6640625" style="1" customWidth="1"/>
    <col min="2562" max="2571" width="10.83203125" style="1"/>
    <col min="2572" max="2572" width="12.6640625" style="1" customWidth="1"/>
    <col min="2573" max="2573" width="21.5" style="1" customWidth="1"/>
    <col min="2574" max="2576" width="10.83203125" style="1"/>
    <col min="2577" max="2577" width="13.1640625" style="1" bestFit="1" customWidth="1"/>
    <col min="2578" max="2816" width="10.83203125" style="1"/>
    <col min="2817" max="2817" width="18.6640625" style="1" customWidth="1"/>
    <col min="2818" max="2827" width="10.83203125" style="1"/>
    <col min="2828" max="2828" width="12.6640625" style="1" customWidth="1"/>
    <col min="2829" max="2829" width="21.5" style="1" customWidth="1"/>
    <col min="2830" max="2832" width="10.83203125" style="1"/>
    <col min="2833" max="2833" width="13.1640625" style="1" bestFit="1" customWidth="1"/>
    <col min="2834" max="3072" width="10.83203125" style="1"/>
    <col min="3073" max="3073" width="18.6640625" style="1" customWidth="1"/>
    <col min="3074" max="3083" width="10.83203125" style="1"/>
    <col min="3084" max="3084" width="12.6640625" style="1" customWidth="1"/>
    <col min="3085" max="3085" width="21.5" style="1" customWidth="1"/>
    <col min="3086" max="3088" width="10.83203125" style="1"/>
    <col min="3089" max="3089" width="13.1640625" style="1" bestFit="1" customWidth="1"/>
    <col min="3090" max="3328" width="10.83203125" style="1"/>
    <col min="3329" max="3329" width="18.6640625" style="1" customWidth="1"/>
    <col min="3330" max="3339" width="10.83203125" style="1"/>
    <col min="3340" max="3340" width="12.6640625" style="1" customWidth="1"/>
    <col min="3341" max="3341" width="21.5" style="1" customWidth="1"/>
    <col min="3342" max="3344" width="10.83203125" style="1"/>
    <col min="3345" max="3345" width="13.1640625" style="1" bestFit="1" customWidth="1"/>
    <col min="3346" max="3584" width="10.83203125" style="1"/>
    <col min="3585" max="3585" width="18.6640625" style="1" customWidth="1"/>
    <col min="3586" max="3595" width="10.83203125" style="1"/>
    <col min="3596" max="3596" width="12.6640625" style="1" customWidth="1"/>
    <col min="3597" max="3597" width="21.5" style="1" customWidth="1"/>
    <col min="3598" max="3600" width="10.83203125" style="1"/>
    <col min="3601" max="3601" width="13.1640625" style="1" bestFit="1" customWidth="1"/>
    <col min="3602" max="3840" width="10.83203125" style="1"/>
    <col min="3841" max="3841" width="18.6640625" style="1" customWidth="1"/>
    <col min="3842" max="3851" width="10.83203125" style="1"/>
    <col min="3852" max="3852" width="12.6640625" style="1" customWidth="1"/>
    <col min="3853" max="3853" width="21.5" style="1" customWidth="1"/>
    <col min="3854" max="3856" width="10.83203125" style="1"/>
    <col min="3857" max="3857" width="13.1640625" style="1" bestFit="1" customWidth="1"/>
    <col min="3858" max="4096" width="10.83203125" style="1"/>
    <col min="4097" max="4097" width="18.6640625" style="1" customWidth="1"/>
    <col min="4098" max="4107" width="10.83203125" style="1"/>
    <col min="4108" max="4108" width="12.6640625" style="1" customWidth="1"/>
    <col min="4109" max="4109" width="21.5" style="1" customWidth="1"/>
    <col min="4110" max="4112" width="10.83203125" style="1"/>
    <col min="4113" max="4113" width="13.1640625" style="1" bestFit="1" customWidth="1"/>
    <col min="4114" max="4352" width="10.83203125" style="1"/>
    <col min="4353" max="4353" width="18.6640625" style="1" customWidth="1"/>
    <col min="4354" max="4363" width="10.83203125" style="1"/>
    <col min="4364" max="4364" width="12.6640625" style="1" customWidth="1"/>
    <col min="4365" max="4365" width="21.5" style="1" customWidth="1"/>
    <col min="4366" max="4368" width="10.83203125" style="1"/>
    <col min="4369" max="4369" width="13.1640625" style="1" bestFit="1" customWidth="1"/>
    <col min="4370" max="4608" width="10.83203125" style="1"/>
    <col min="4609" max="4609" width="18.6640625" style="1" customWidth="1"/>
    <col min="4610" max="4619" width="10.83203125" style="1"/>
    <col min="4620" max="4620" width="12.6640625" style="1" customWidth="1"/>
    <col min="4621" max="4621" width="21.5" style="1" customWidth="1"/>
    <col min="4622" max="4624" width="10.83203125" style="1"/>
    <col min="4625" max="4625" width="13.1640625" style="1" bestFit="1" customWidth="1"/>
    <col min="4626" max="4864" width="10.83203125" style="1"/>
    <col min="4865" max="4865" width="18.6640625" style="1" customWidth="1"/>
    <col min="4866" max="4875" width="10.83203125" style="1"/>
    <col min="4876" max="4876" width="12.6640625" style="1" customWidth="1"/>
    <col min="4877" max="4877" width="21.5" style="1" customWidth="1"/>
    <col min="4878" max="4880" width="10.83203125" style="1"/>
    <col min="4881" max="4881" width="13.1640625" style="1" bestFit="1" customWidth="1"/>
    <col min="4882" max="5120" width="10.83203125" style="1"/>
    <col min="5121" max="5121" width="18.6640625" style="1" customWidth="1"/>
    <col min="5122" max="5131" width="10.83203125" style="1"/>
    <col min="5132" max="5132" width="12.6640625" style="1" customWidth="1"/>
    <col min="5133" max="5133" width="21.5" style="1" customWidth="1"/>
    <col min="5134" max="5136" width="10.83203125" style="1"/>
    <col min="5137" max="5137" width="13.1640625" style="1" bestFit="1" customWidth="1"/>
    <col min="5138" max="5376" width="10.83203125" style="1"/>
    <col min="5377" max="5377" width="18.6640625" style="1" customWidth="1"/>
    <col min="5378" max="5387" width="10.83203125" style="1"/>
    <col min="5388" max="5388" width="12.6640625" style="1" customWidth="1"/>
    <col min="5389" max="5389" width="21.5" style="1" customWidth="1"/>
    <col min="5390" max="5392" width="10.83203125" style="1"/>
    <col min="5393" max="5393" width="13.1640625" style="1" bestFit="1" customWidth="1"/>
    <col min="5394" max="5632" width="10.83203125" style="1"/>
    <col min="5633" max="5633" width="18.6640625" style="1" customWidth="1"/>
    <col min="5634" max="5643" width="10.83203125" style="1"/>
    <col min="5644" max="5644" width="12.6640625" style="1" customWidth="1"/>
    <col min="5645" max="5645" width="21.5" style="1" customWidth="1"/>
    <col min="5646" max="5648" width="10.83203125" style="1"/>
    <col min="5649" max="5649" width="13.1640625" style="1" bestFit="1" customWidth="1"/>
    <col min="5650" max="5888" width="10.83203125" style="1"/>
    <col min="5889" max="5889" width="18.6640625" style="1" customWidth="1"/>
    <col min="5890" max="5899" width="10.83203125" style="1"/>
    <col min="5900" max="5900" width="12.6640625" style="1" customWidth="1"/>
    <col min="5901" max="5901" width="21.5" style="1" customWidth="1"/>
    <col min="5902" max="5904" width="10.83203125" style="1"/>
    <col min="5905" max="5905" width="13.1640625" style="1" bestFit="1" customWidth="1"/>
    <col min="5906" max="6144" width="10.83203125" style="1"/>
    <col min="6145" max="6145" width="18.6640625" style="1" customWidth="1"/>
    <col min="6146" max="6155" width="10.83203125" style="1"/>
    <col min="6156" max="6156" width="12.6640625" style="1" customWidth="1"/>
    <col min="6157" max="6157" width="21.5" style="1" customWidth="1"/>
    <col min="6158" max="6160" width="10.83203125" style="1"/>
    <col min="6161" max="6161" width="13.1640625" style="1" bestFit="1" customWidth="1"/>
    <col min="6162" max="6400" width="10.83203125" style="1"/>
    <col min="6401" max="6401" width="18.6640625" style="1" customWidth="1"/>
    <col min="6402" max="6411" width="10.83203125" style="1"/>
    <col min="6412" max="6412" width="12.6640625" style="1" customWidth="1"/>
    <col min="6413" max="6413" width="21.5" style="1" customWidth="1"/>
    <col min="6414" max="6416" width="10.83203125" style="1"/>
    <col min="6417" max="6417" width="13.1640625" style="1" bestFit="1" customWidth="1"/>
    <col min="6418" max="6656" width="10.83203125" style="1"/>
    <col min="6657" max="6657" width="18.6640625" style="1" customWidth="1"/>
    <col min="6658" max="6667" width="10.83203125" style="1"/>
    <col min="6668" max="6668" width="12.6640625" style="1" customWidth="1"/>
    <col min="6669" max="6669" width="21.5" style="1" customWidth="1"/>
    <col min="6670" max="6672" width="10.83203125" style="1"/>
    <col min="6673" max="6673" width="13.1640625" style="1" bestFit="1" customWidth="1"/>
    <col min="6674" max="6912" width="10.83203125" style="1"/>
    <col min="6913" max="6913" width="18.6640625" style="1" customWidth="1"/>
    <col min="6914" max="6923" width="10.83203125" style="1"/>
    <col min="6924" max="6924" width="12.6640625" style="1" customWidth="1"/>
    <col min="6925" max="6925" width="21.5" style="1" customWidth="1"/>
    <col min="6926" max="6928" width="10.83203125" style="1"/>
    <col min="6929" max="6929" width="13.1640625" style="1" bestFit="1" customWidth="1"/>
    <col min="6930" max="7168" width="10.83203125" style="1"/>
    <col min="7169" max="7169" width="18.6640625" style="1" customWidth="1"/>
    <col min="7170" max="7179" width="10.83203125" style="1"/>
    <col min="7180" max="7180" width="12.6640625" style="1" customWidth="1"/>
    <col min="7181" max="7181" width="21.5" style="1" customWidth="1"/>
    <col min="7182" max="7184" width="10.83203125" style="1"/>
    <col min="7185" max="7185" width="13.1640625" style="1" bestFit="1" customWidth="1"/>
    <col min="7186" max="7424" width="10.83203125" style="1"/>
    <col min="7425" max="7425" width="18.6640625" style="1" customWidth="1"/>
    <col min="7426" max="7435" width="10.83203125" style="1"/>
    <col min="7436" max="7436" width="12.6640625" style="1" customWidth="1"/>
    <col min="7437" max="7437" width="21.5" style="1" customWidth="1"/>
    <col min="7438" max="7440" width="10.83203125" style="1"/>
    <col min="7441" max="7441" width="13.1640625" style="1" bestFit="1" customWidth="1"/>
    <col min="7442" max="7680" width="10.83203125" style="1"/>
    <col min="7681" max="7681" width="18.6640625" style="1" customWidth="1"/>
    <col min="7682" max="7691" width="10.83203125" style="1"/>
    <col min="7692" max="7692" width="12.6640625" style="1" customWidth="1"/>
    <col min="7693" max="7693" width="21.5" style="1" customWidth="1"/>
    <col min="7694" max="7696" width="10.83203125" style="1"/>
    <col min="7697" max="7697" width="13.1640625" style="1" bestFit="1" customWidth="1"/>
    <col min="7698" max="7936" width="10.83203125" style="1"/>
    <col min="7937" max="7937" width="18.6640625" style="1" customWidth="1"/>
    <col min="7938" max="7947" width="10.83203125" style="1"/>
    <col min="7948" max="7948" width="12.6640625" style="1" customWidth="1"/>
    <col min="7949" max="7949" width="21.5" style="1" customWidth="1"/>
    <col min="7950" max="7952" width="10.83203125" style="1"/>
    <col min="7953" max="7953" width="13.1640625" style="1" bestFit="1" customWidth="1"/>
    <col min="7954" max="8192" width="10.83203125" style="1"/>
    <col min="8193" max="8193" width="18.6640625" style="1" customWidth="1"/>
    <col min="8194" max="8203" width="10.83203125" style="1"/>
    <col min="8204" max="8204" width="12.6640625" style="1" customWidth="1"/>
    <col min="8205" max="8205" width="21.5" style="1" customWidth="1"/>
    <col min="8206" max="8208" width="10.83203125" style="1"/>
    <col min="8209" max="8209" width="13.1640625" style="1" bestFit="1" customWidth="1"/>
    <col min="8210" max="8448" width="10.83203125" style="1"/>
    <col min="8449" max="8449" width="18.6640625" style="1" customWidth="1"/>
    <col min="8450" max="8459" width="10.83203125" style="1"/>
    <col min="8460" max="8460" width="12.6640625" style="1" customWidth="1"/>
    <col min="8461" max="8461" width="21.5" style="1" customWidth="1"/>
    <col min="8462" max="8464" width="10.83203125" style="1"/>
    <col min="8465" max="8465" width="13.1640625" style="1" bestFit="1" customWidth="1"/>
    <col min="8466" max="8704" width="10.83203125" style="1"/>
    <col min="8705" max="8705" width="18.6640625" style="1" customWidth="1"/>
    <col min="8706" max="8715" width="10.83203125" style="1"/>
    <col min="8716" max="8716" width="12.6640625" style="1" customWidth="1"/>
    <col min="8717" max="8717" width="21.5" style="1" customWidth="1"/>
    <col min="8718" max="8720" width="10.83203125" style="1"/>
    <col min="8721" max="8721" width="13.1640625" style="1" bestFit="1" customWidth="1"/>
    <col min="8722" max="8960" width="10.83203125" style="1"/>
    <col min="8961" max="8961" width="18.6640625" style="1" customWidth="1"/>
    <col min="8962" max="8971" width="10.83203125" style="1"/>
    <col min="8972" max="8972" width="12.6640625" style="1" customWidth="1"/>
    <col min="8973" max="8973" width="21.5" style="1" customWidth="1"/>
    <col min="8974" max="8976" width="10.83203125" style="1"/>
    <col min="8977" max="8977" width="13.1640625" style="1" bestFit="1" customWidth="1"/>
    <col min="8978" max="9216" width="10.83203125" style="1"/>
    <col min="9217" max="9217" width="18.6640625" style="1" customWidth="1"/>
    <col min="9218" max="9227" width="10.83203125" style="1"/>
    <col min="9228" max="9228" width="12.6640625" style="1" customWidth="1"/>
    <col min="9229" max="9229" width="21.5" style="1" customWidth="1"/>
    <col min="9230" max="9232" width="10.83203125" style="1"/>
    <col min="9233" max="9233" width="13.1640625" style="1" bestFit="1" customWidth="1"/>
    <col min="9234" max="9472" width="10.83203125" style="1"/>
    <col min="9473" max="9473" width="18.6640625" style="1" customWidth="1"/>
    <col min="9474" max="9483" width="10.83203125" style="1"/>
    <col min="9484" max="9484" width="12.6640625" style="1" customWidth="1"/>
    <col min="9485" max="9485" width="21.5" style="1" customWidth="1"/>
    <col min="9486" max="9488" width="10.83203125" style="1"/>
    <col min="9489" max="9489" width="13.1640625" style="1" bestFit="1" customWidth="1"/>
    <col min="9490" max="9728" width="10.83203125" style="1"/>
    <col min="9729" max="9729" width="18.6640625" style="1" customWidth="1"/>
    <col min="9730" max="9739" width="10.83203125" style="1"/>
    <col min="9740" max="9740" width="12.6640625" style="1" customWidth="1"/>
    <col min="9741" max="9741" width="21.5" style="1" customWidth="1"/>
    <col min="9742" max="9744" width="10.83203125" style="1"/>
    <col min="9745" max="9745" width="13.1640625" style="1" bestFit="1" customWidth="1"/>
    <col min="9746" max="9984" width="10.83203125" style="1"/>
    <col min="9985" max="9985" width="18.6640625" style="1" customWidth="1"/>
    <col min="9986" max="9995" width="10.83203125" style="1"/>
    <col min="9996" max="9996" width="12.6640625" style="1" customWidth="1"/>
    <col min="9997" max="9997" width="21.5" style="1" customWidth="1"/>
    <col min="9998" max="10000" width="10.83203125" style="1"/>
    <col min="10001" max="10001" width="13.1640625" style="1" bestFit="1" customWidth="1"/>
    <col min="10002" max="10240" width="10.83203125" style="1"/>
    <col min="10241" max="10241" width="18.6640625" style="1" customWidth="1"/>
    <col min="10242" max="10251" width="10.83203125" style="1"/>
    <col min="10252" max="10252" width="12.6640625" style="1" customWidth="1"/>
    <col min="10253" max="10253" width="21.5" style="1" customWidth="1"/>
    <col min="10254" max="10256" width="10.83203125" style="1"/>
    <col min="10257" max="10257" width="13.1640625" style="1" bestFit="1" customWidth="1"/>
    <col min="10258" max="10496" width="10.83203125" style="1"/>
    <col min="10497" max="10497" width="18.6640625" style="1" customWidth="1"/>
    <col min="10498" max="10507" width="10.83203125" style="1"/>
    <col min="10508" max="10508" width="12.6640625" style="1" customWidth="1"/>
    <col min="10509" max="10509" width="21.5" style="1" customWidth="1"/>
    <col min="10510" max="10512" width="10.83203125" style="1"/>
    <col min="10513" max="10513" width="13.1640625" style="1" bestFit="1" customWidth="1"/>
    <col min="10514" max="10752" width="10.83203125" style="1"/>
    <col min="10753" max="10753" width="18.6640625" style="1" customWidth="1"/>
    <col min="10754" max="10763" width="10.83203125" style="1"/>
    <col min="10764" max="10764" width="12.6640625" style="1" customWidth="1"/>
    <col min="10765" max="10765" width="21.5" style="1" customWidth="1"/>
    <col min="10766" max="10768" width="10.83203125" style="1"/>
    <col min="10769" max="10769" width="13.1640625" style="1" bestFit="1" customWidth="1"/>
    <col min="10770" max="11008" width="10.83203125" style="1"/>
    <col min="11009" max="11009" width="18.6640625" style="1" customWidth="1"/>
    <col min="11010" max="11019" width="10.83203125" style="1"/>
    <col min="11020" max="11020" width="12.6640625" style="1" customWidth="1"/>
    <col min="11021" max="11021" width="21.5" style="1" customWidth="1"/>
    <col min="11022" max="11024" width="10.83203125" style="1"/>
    <col min="11025" max="11025" width="13.1640625" style="1" bestFit="1" customWidth="1"/>
    <col min="11026" max="11264" width="10.83203125" style="1"/>
    <col min="11265" max="11265" width="18.6640625" style="1" customWidth="1"/>
    <col min="11266" max="11275" width="10.83203125" style="1"/>
    <col min="11276" max="11276" width="12.6640625" style="1" customWidth="1"/>
    <col min="11277" max="11277" width="21.5" style="1" customWidth="1"/>
    <col min="11278" max="11280" width="10.83203125" style="1"/>
    <col min="11281" max="11281" width="13.1640625" style="1" bestFit="1" customWidth="1"/>
    <col min="11282" max="11520" width="10.83203125" style="1"/>
    <col min="11521" max="11521" width="18.6640625" style="1" customWidth="1"/>
    <col min="11522" max="11531" width="10.83203125" style="1"/>
    <col min="11532" max="11532" width="12.6640625" style="1" customWidth="1"/>
    <col min="11533" max="11533" width="21.5" style="1" customWidth="1"/>
    <col min="11534" max="11536" width="10.83203125" style="1"/>
    <col min="11537" max="11537" width="13.1640625" style="1" bestFit="1" customWidth="1"/>
    <col min="11538" max="11776" width="10.83203125" style="1"/>
    <col min="11777" max="11777" width="18.6640625" style="1" customWidth="1"/>
    <col min="11778" max="11787" width="10.83203125" style="1"/>
    <col min="11788" max="11788" width="12.6640625" style="1" customWidth="1"/>
    <col min="11789" max="11789" width="21.5" style="1" customWidth="1"/>
    <col min="11790" max="11792" width="10.83203125" style="1"/>
    <col min="11793" max="11793" width="13.1640625" style="1" bestFit="1" customWidth="1"/>
    <col min="11794" max="12032" width="10.83203125" style="1"/>
    <col min="12033" max="12033" width="18.6640625" style="1" customWidth="1"/>
    <col min="12034" max="12043" width="10.83203125" style="1"/>
    <col min="12044" max="12044" width="12.6640625" style="1" customWidth="1"/>
    <col min="12045" max="12045" width="21.5" style="1" customWidth="1"/>
    <col min="12046" max="12048" width="10.83203125" style="1"/>
    <col min="12049" max="12049" width="13.1640625" style="1" bestFit="1" customWidth="1"/>
    <col min="12050" max="12288" width="10.83203125" style="1"/>
    <col min="12289" max="12289" width="18.6640625" style="1" customWidth="1"/>
    <col min="12290" max="12299" width="10.83203125" style="1"/>
    <col min="12300" max="12300" width="12.6640625" style="1" customWidth="1"/>
    <col min="12301" max="12301" width="21.5" style="1" customWidth="1"/>
    <col min="12302" max="12304" width="10.83203125" style="1"/>
    <col min="12305" max="12305" width="13.1640625" style="1" bestFit="1" customWidth="1"/>
    <col min="12306" max="12544" width="10.83203125" style="1"/>
    <col min="12545" max="12545" width="18.6640625" style="1" customWidth="1"/>
    <col min="12546" max="12555" width="10.83203125" style="1"/>
    <col min="12556" max="12556" width="12.6640625" style="1" customWidth="1"/>
    <col min="12557" max="12557" width="21.5" style="1" customWidth="1"/>
    <col min="12558" max="12560" width="10.83203125" style="1"/>
    <col min="12561" max="12561" width="13.1640625" style="1" bestFit="1" customWidth="1"/>
    <col min="12562" max="12800" width="10.83203125" style="1"/>
    <col min="12801" max="12801" width="18.6640625" style="1" customWidth="1"/>
    <col min="12802" max="12811" width="10.83203125" style="1"/>
    <col min="12812" max="12812" width="12.6640625" style="1" customWidth="1"/>
    <col min="12813" max="12813" width="21.5" style="1" customWidth="1"/>
    <col min="12814" max="12816" width="10.83203125" style="1"/>
    <col min="12817" max="12817" width="13.1640625" style="1" bestFit="1" customWidth="1"/>
    <col min="12818" max="13056" width="10.83203125" style="1"/>
    <col min="13057" max="13057" width="18.6640625" style="1" customWidth="1"/>
    <col min="13058" max="13067" width="10.83203125" style="1"/>
    <col min="13068" max="13068" width="12.6640625" style="1" customWidth="1"/>
    <col min="13069" max="13069" width="21.5" style="1" customWidth="1"/>
    <col min="13070" max="13072" width="10.83203125" style="1"/>
    <col min="13073" max="13073" width="13.1640625" style="1" bestFit="1" customWidth="1"/>
    <col min="13074" max="13312" width="10.83203125" style="1"/>
    <col min="13313" max="13313" width="18.6640625" style="1" customWidth="1"/>
    <col min="13314" max="13323" width="10.83203125" style="1"/>
    <col min="13324" max="13324" width="12.6640625" style="1" customWidth="1"/>
    <col min="13325" max="13325" width="21.5" style="1" customWidth="1"/>
    <col min="13326" max="13328" width="10.83203125" style="1"/>
    <col min="13329" max="13329" width="13.1640625" style="1" bestFit="1" customWidth="1"/>
    <col min="13330" max="13568" width="10.83203125" style="1"/>
    <col min="13569" max="13569" width="18.6640625" style="1" customWidth="1"/>
    <col min="13570" max="13579" width="10.83203125" style="1"/>
    <col min="13580" max="13580" width="12.6640625" style="1" customWidth="1"/>
    <col min="13581" max="13581" width="21.5" style="1" customWidth="1"/>
    <col min="13582" max="13584" width="10.83203125" style="1"/>
    <col min="13585" max="13585" width="13.1640625" style="1" bestFit="1" customWidth="1"/>
    <col min="13586" max="13824" width="10.83203125" style="1"/>
    <col min="13825" max="13825" width="18.6640625" style="1" customWidth="1"/>
    <col min="13826" max="13835" width="10.83203125" style="1"/>
    <col min="13836" max="13836" width="12.6640625" style="1" customWidth="1"/>
    <col min="13837" max="13837" width="21.5" style="1" customWidth="1"/>
    <col min="13838" max="13840" width="10.83203125" style="1"/>
    <col min="13841" max="13841" width="13.1640625" style="1" bestFit="1" customWidth="1"/>
    <col min="13842" max="14080" width="10.83203125" style="1"/>
    <col min="14081" max="14081" width="18.6640625" style="1" customWidth="1"/>
    <col min="14082" max="14091" width="10.83203125" style="1"/>
    <col min="14092" max="14092" width="12.6640625" style="1" customWidth="1"/>
    <col min="14093" max="14093" width="21.5" style="1" customWidth="1"/>
    <col min="14094" max="14096" width="10.83203125" style="1"/>
    <col min="14097" max="14097" width="13.1640625" style="1" bestFit="1" customWidth="1"/>
    <col min="14098" max="14336" width="10.83203125" style="1"/>
    <col min="14337" max="14337" width="18.6640625" style="1" customWidth="1"/>
    <col min="14338" max="14347" width="10.83203125" style="1"/>
    <col min="14348" max="14348" width="12.6640625" style="1" customWidth="1"/>
    <col min="14349" max="14349" width="21.5" style="1" customWidth="1"/>
    <col min="14350" max="14352" width="10.83203125" style="1"/>
    <col min="14353" max="14353" width="13.1640625" style="1" bestFit="1" customWidth="1"/>
    <col min="14354" max="14592" width="10.83203125" style="1"/>
    <col min="14593" max="14593" width="18.6640625" style="1" customWidth="1"/>
    <col min="14594" max="14603" width="10.83203125" style="1"/>
    <col min="14604" max="14604" width="12.6640625" style="1" customWidth="1"/>
    <col min="14605" max="14605" width="21.5" style="1" customWidth="1"/>
    <col min="14606" max="14608" width="10.83203125" style="1"/>
    <col min="14609" max="14609" width="13.1640625" style="1" bestFit="1" customWidth="1"/>
    <col min="14610" max="14848" width="10.83203125" style="1"/>
    <col min="14849" max="14849" width="18.6640625" style="1" customWidth="1"/>
    <col min="14850" max="14859" width="10.83203125" style="1"/>
    <col min="14860" max="14860" width="12.6640625" style="1" customWidth="1"/>
    <col min="14861" max="14861" width="21.5" style="1" customWidth="1"/>
    <col min="14862" max="14864" width="10.83203125" style="1"/>
    <col min="14865" max="14865" width="13.1640625" style="1" bestFit="1" customWidth="1"/>
    <col min="14866" max="15104" width="10.83203125" style="1"/>
    <col min="15105" max="15105" width="18.6640625" style="1" customWidth="1"/>
    <col min="15106" max="15115" width="10.83203125" style="1"/>
    <col min="15116" max="15116" width="12.6640625" style="1" customWidth="1"/>
    <col min="15117" max="15117" width="21.5" style="1" customWidth="1"/>
    <col min="15118" max="15120" width="10.83203125" style="1"/>
    <col min="15121" max="15121" width="13.1640625" style="1" bestFit="1" customWidth="1"/>
    <col min="15122" max="15360" width="10.83203125" style="1"/>
    <col min="15361" max="15361" width="18.6640625" style="1" customWidth="1"/>
    <col min="15362" max="15371" width="10.83203125" style="1"/>
    <col min="15372" max="15372" width="12.6640625" style="1" customWidth="1"/>
    <col min="15373" max="15373" width="21.5" style="1" customWidth="1"/>
    <col min="15374" max="15376" width="10.83203125" style="1"/>
    <col min="15377" max="15377" width="13.1640625" style="1" bestFit="1" customWidth="1"/>
    <col min="15378" max="15616" width="10.83203125" style="1"/>
    <col min="15617" max="15617" width="18.6640625" style="1" customWidth="1"/>
    <col min="15618" max="15627" width="10.83203125" style="1"/>
    <col min="15628" max="15628" width="12.6640625" style="1" customWidth="1"/>
    <col min="15629" max="15629" width="21.5" style="1" customWidth="1"/>
    <col min="15630" max="15632" width="10.83203125" style="1"/>
    <col min="15633" max="15633" width="13.1640625" style="1" bestFit="1" customWidth="1"/>
    <col min="15634" max="15872" width="10.83203125" style="1"/>
    <col min="15873" max="15873" width="18.6640625" style="1" customWidth="1"/>
    <col min="15874" max="15883" width="10.83203125" style="1"/>
    <col min="15884" max="15884" width="12.6640625" style="1" customWidth="1"/>
    <col min="15885" max="15885" width="21.5" style="1" customWidth="1"/>
    <col min="15886" max="15888" width="10.83203125" style="1"/>
    <col min="15889" max="15889" width="13.1640625" style="1" bestFit="1" customWidth="1"/>
    <col min="15890" max="16128" width="10.83203125" style="1"/>
    <col min="16129" max="16129" width="18.6640625" style="1" customWidth="1"/>
    <col min="16130" max="16139" width="10.83203125" style="1"/>
    <col min="16140" max="16140" width="12.6640625" style="1" customWidth="1"/>
    <col min="16141" max="16141" width="21.5" style="1" customWidth="1"/>
    <col min="16142" max="16144" width="10.83203125" style="1"/>
    <col min="16145" max="16145" width="13.1640625" style="1" bestFit="1" customWidth="1"/>
    <col min="16146" max="16384" width="10.83203125" style="1"/>
  </cols>
  <sheetData>
    <row r="1" spans="1:42" x14ac:dyDescent="0.2">
      <c r="B1" s="2"/>
    </row>
    <row r="3" spans="1:42" x14ac:dyDescent="0.2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 t="s">
        <v>0</v>
      </c>
      <c r="N3" s="3"/>
      <c r="O3" s="3"/>
      <c r="P3" s="3"/>
      <c r="Q3" s="3"/>
      <c r="R3" s="3"/>
      <c r="S3" s="3"/>
      <c r="AO3" s="1" t="s">
        <v>1</v>
      </c>
    </row>
    <row r="4" spans="1:42" x14ac:dyDescent="0.2">
      <c r="A4" s="5" t="s">
        <v>2</v>
      </c>
      <c r="B4" s="6">
        <v>0.1111</v>
      </c>
      <c r="C4" s="6">
        <v>0.1111</v>
      </c>
      <c r="D4" s="6">
        <v>0.1111</v>
      </c>
      <c r="E4" s="6">
        <v>0.1111</v>
      </c>
      <c r="F4" s="6">
        <v>0.1111</v>
      </c>
      <c r="G4" s="6">
        <v>0.1111</v>
      </c>
      <c r="H4" s="6">
        <v>0.1111</v>
      </c>
      <c r="I4" s="6">
        <v>0.1111</v>
      </c>
      <c r="J4" s="6">
        <v>0.1111</v>
      </c>
      <c r="K4" s="7">
        <f>SUM(B4:J4)</f>
        <v>0.9998999999999999</v>
      </c>
      <c r="L4" s="8" t="s">
        <v>3</v>
      </c>
      <c r="M4" s="9">
        <f>E4+F4</f>
        <v>0.22220000000000001</v>
      </c>
      <c r="N4" s="8"/>
      <c r="O4" s="8"/>
      <c r="P4" s="8"/>
      <c r="Q4" s="8"/>
      <c r="R4" s="8"/>
      <c r="S4" s="8"/>
      <c r="AM4" s="3" t="s">
        <v>4</v>
      </c>
      <c r="AN4" s="1" t="s">
        <v>5</v>
      </c>
      <c r="AO4" s="10" t="s">
        <v>6</v>
      </c>
      <c r="AP4" s="1" t="s">
        <v>7</v>
      </c>
    </row>
    <row r="5" spans="1:42" x14ac:dyDescent="0.2">
      <c r="A5" s="5" t="s">
        <v>8</v>
      </c>
      <c r="B5" s="11">
        <f>(B7/B6)/100</f>
        <v>7.2459542712415633E-4</v>
      </c>
      <c r="C5" s="11">
        <f t="shared" ref="C5:J5" si="0">(C7/C6)/100</f>
        <v>1.0822487493268042E-3</v>
      </c>
      <c r="D5" s="11">
        <f t="shared" si="0"/>
        <v>8.4925304707461429E-4</v>
      </c>
      <c r="E5" s="11">
        <f t="shared" si="0"/>
        <v>7.9853886756692184E-4</v>
      </c>
      <c r="F5" s="11">
        <f t="shared" si="0"/>
        <v>8.0204493903294897E-4</v>
      </c>
      <c r="G5" s="11">
        <f t="shared" si="0"/>
        <v>7.9600314461193136E-4</v>
      </c>
      <c r="H5" s="11">
        <f t="shared" si="0"/>
        <v>7.7444217126178218E-4</v>
      </c>
      <c r="I5" s="11">
        <f t="shared" si="0"/>
        <v>1.248289696765876E-3</v>
      </c>
      <c r="J5" s="11">
        <f t="shared" si="0"/>
        <v>9.8419997365674491E-4</v>
      </c>
      <c r="K5" s="12">
        <f>(K7/K6)/100</f>
        <v>1.0276810509905854E-3</v>
      </c>
      <c r="P5" s="13" t="s">
        <v>9</v>
      </c>
      <c r="Q5" s="13"/>
      <c r="R5" s="13" t="s">
        <v>10</v>
      </c>
      <c r="X5" s="1" t="s">
        <v>11</v>
      </c>
      <c r="AL5" s="14">
        <v>44571</v>
      </c>
      <c r="AM5" s="3">
        <v>30</v>
      </c>
    </row>
    <row r="6" spans="1:42" x14ac:dyDescent="0.2">
      <c r="A6" s="15" t="s">
        <v>12</v>
      </c>
      <c r="B6" s="16">
        <f>_xlfn.STDEV.S(B9:B219)</f>
        <v>7.4847641295631734E-2</v>
      </c>
      <c r="C6" s="17">
        <f t="shared" ref="C6:J6" si="1">_xlfn.STDEV.S(C9:C219)</f>
        <v>7.1011072566083924E-2</v>
      </c>
      <c r="D6" s="18">
        <f t="shared" si="1"/>
        <v>5.8742406236486834E-2</v>
      </c>
      <c r="E6" s="17">
        <f t="shared" si="1"/>
        <v>7.3007842781009802E-2</v>
      </c>
      <c r="F6" s="18">
        <f t="shared" si="1"/>
        <v>7.9745067684902346E-2</v>
      </c>
      <c r="G6" s="18">
        <f t="shared" si="1"/>
        <v>8.8227717645074588E-2</v>
      </c>
      <c r="H6" s="18">
        <f t="shared" si="1"/>
        <v>8.6552037071609647E-2</v>
      </c>
      <c r="I6" s="18">
        <f t="shared" si="1"/>
        <v>8.6488691320478608E-2</v>
      </c>
      <c r="J6" s="19">
        <f t="shared" si="1"/>
        <v>5.893732435528963E-2</v>
      </c>
      <c r="K6" s="20">
        <f>_xlfn.STDEV.S(K9:K219)</f>
        <v>6.5562850954430901E-2</v>
      </c>
      <c r="M6" s="1" t="s">
        <v>13</v>
      </c>
      <c r="N6" s="1" t="s">
        <v>14</v>
      </c>
      <c r="P6" s="21" t="s">
        <v>15</v>
      </c>
      <c r="Q6" s="21" t="s">
        <v>16</v>
      </c>
      <c r="R6" s="13" t="s">
        <v>17</v>
      </c>
      <c r="U6" s="3" t="s">
        <v>18</v>
      </c>
      <c r="V6" s="1" t="s">
        <v>19</v>
      </c>
      <c r="X6" s="1" t="s">
        <v>20</v>
      </c>
      <c r="AL6" s="14">
        <v>44572</v>
      </c>
      <c r="AM6" s="3">
        <v>30.5</v>
      </c>
      <c r="AN6" s="22">
        <f>(AM6-AM5)/AM5</f>
        <v>1.6666666666666666E-2</v>
      </c>
      <c r="AO6" s="23">
        <f>LN(AM6/AM5)</f>
        <v>1.6529301951210506E-2</v>
      </c>
    </row>
    <row r="7" spans="1:42" ht="16" thickBot="1" x14ac:dyDescent="0.25">
      <c r="A7" s="24" t="s">
        <v>21</v>
      </c>
      <c r="B7" s="25">
        <f>AVERAGE(B9:B219)</f>
        <v>5.4234258613843917E-3</v>
      </c>
      <c r="C7" s="26">
        <f>AVERAGE(C9:C219)</f>
        <v>7.6851644472999258E-3</v>
      </c>
      <c r="D7" s="25">
        <f t="shared" ref="D7:J7" si="2">AVERAGE(D9:D219)</f>
        <v>4.9887167488831272E-3</v>
      </c>
      <c r="E7" s="26">
        <f t="shared" si="2"/>
        <v>5.8299600097851435E-3</v>
      </c>
      <c r="F7" s="25">
        <f t="shared" si="2"/>
        <v>6.3959127949515891E-3</v>
      </c>
      <c r="G7" s="25">
        <f t="shared" si="2"/>
        <v>7.0229540687412953E-3</v>
      </c>
      <c r="H7" s="25">
        <f t="shared" si="2"/>
        <v>6.7029547516867637E-3</v>
      </c>
      <c r="I7" s="25">
        <f t="shared" si="2"/>
        <v>1.0796294226211769E-2</v>
      </c>
      <c r="J7" s="27">
        <f t="shared" si="2"/>
        <v>5.8006113077875079E-3</v>
      </c>
      <c r="K7" s="28">
        <f>AVERAGE(K9:K219)</f>
        <v>6.7377699574788655E-3</v>
      </c>
      <c r="M7" s="1" t="s">
        <v>22</v>
      </c>
      <c r="N7" s="29">
        <v>6.5559999999999993E-2</v>
      </c>
      <c r="P7" s="30" t="s">
        <v>23</v>
      </c>
      <c r="Q7" s="30" t="s">
        <v>13</v>
      </c>
      <c r="R7" s="13"/>
      <c r="T7" s="14">
        <v>44427</v>
      </c>
      <c r="U7" s="3">
        <v>22.56</v>
      </c>
      <c r="X7" s="1" t="s">
        <v>24</v>
      </c>
      <c r="AL7" s="14">
        <v>44573</v>
      </c>
      <c r="AM7" s="3">
        <v>30.8</v>
      </c>
      <c r="AN7" s="22">
        <f>(AM7-AM6)/AM6</f>
        <v>9.8360655737705152E-3</v>
      </c>
      <c r="AO7" s="23">
        <f>LN(AM7/AM6)</f>
        <v>9.7880063661629439E-3</v>
      </c>
    </row>
    <row r="8" spans="1:42" x14ac:dyDescent="0.2">
      <c r="A8" s="31" t="s">
        <v>25</v>
      </c>
      <c r="B8" s="32" t="s">
        <v>26</v>
      </c>
      <c r="C8" s="32" t="s">
        <v>27</v>
      </c>
      <c r="D8" s="32" t="s">
        <v>28</v>
      </c>
      <c r="E8" s="32" t="s">
        <v>29</v>
      </c>
      <c r="F8" s="32" t="s">
        <v>30</v>
      </c>
      <c r="G8" s="32" t="s">
        <v>31</v>
      </c>
      <c r="H8" s="32" t="s">
        <v>32</v>
      </c>
      <c r="I8" s="32" t="s">
        <v>33</v>
      </c>
      <c r="J8" s="32" t="s">
        <v>34</v>
      </c>
      <c r="K8" s="32" t="s">
        <v>35</v>
      </c>
      <c r="M8" s="1" t="s">
        <v>36</v>
      </c>
      <c r="N8" s="29">
        <v>5.6099999999999997E-2</v>
      </c>
      <c r="P8" s="33" t="s">
        <v>37</v>
      </c>
      <c r="Q8" s="33" t="s">
        <v>38</v>
      </c>
      <c r="R8" s="13"/>
      <c r="T8" s="14">
        <v>44428</v>
      </c>
      <c r="U8" s="3">
        <v>22.8</v>
      </c>
      <c r="V8" s="34">
        <f>(U8-U7)/U7</f>
        <v>1.0638297872340514E-2</v>
      </c>
      <c r="AL8" s="14">
        <v>44574</v>
      </c>
      <c r="AM8" s="3">
        <v>30</v>
      </c>
      <c r="AN8" s="22">
        <f>(AM8-AM7)/AM7</f>
        <v>-2.5974025974025997E-2</v>
      </c>
      <c r="AO8" s="23">
        <f>LN(AM8/AM7)</f>
        <v>-2.6317308317373417E-2</v>
      </c>
    </row>
    <row r="9" spans="1:42" x14ac:dyDescent="0.2">
      <c r="A9" s="35">
        <v>39731</v>
      </c>
      <c r="B9" s="36">
        <v>-0.30498533720317855</v>
      </c>
      <c r="C9" s="36">
        <v>-0.24672746104435603</v>
      </c>
      <c r="D9" s="36">
        <v>-0.28667076166246036</v>
      </c>
      <c r="E9" s="36">
        <v>-0.27459697518361098</v>
      </c>
      <c r="F9" s="36">
        <v>-0.26268470495130319</v>
      </c>
      <c r="G9" s="36">
        <v>-0.31304347826350581</v>
      </c>
      <c r="H9" s="36">
        <v>-0.29333421681034066</v>
      </c>
      <c r="I9" s="36">
        <v>-0.32871972318272669</v>
      </c>
      <c r="J9" s="36">
        <v>-0.22593923933042762</v>
      </c>
      <c r="K9" s="36">
        <f t="shared" ref="K9:K72" si="3">SUMPRODUCT($B$4:$J$4,B9:J9)</f>
        <v>-0.28182758082690523</v>
      </c>
      <c r="M9" s="1" t="s">
        <v>39</v>
      </c>
      <c r="N9" s="29">
        <v>6.8099999999999994E-2</v>
      </c>
      <c r="X9" s="1" t="s">
        <v>40</v>
      </c>
      <c r="AN9" s="37">
        <f>SUM(AN6:AN8)</f>
        <v>5.2870626641118509E-4</v>
      </c>
      <c r="AO9" s="38">
        <f>SUM(AO6:AO8)</f>
        <v>3.4694469519536142E-17</v>
      </c>
    </row>
    <row r="10" spans="1:42" x14ac:dyDescent="0.2">
      <c r="A10" s="35">
        <v>39773</v>
      </c>
      <c r="B10" s="36">
        <v>-0.23591419933771779</v>
      </c>
      <c r="C10" s="36">
        <v>-0.20458853718224965</v>
      </c>
      <c r="D10" s="36">
        <v>-6.3398498154500979E-2</v>
      </c>
      <c r="E10" s="36">
        <v>-0.2396525040678408</v>
      </c>
      <c r="F10" s="36">
        <v>-0.24459618585463427</v>
      </c>
      <c r="G10" s="36">
        <v>-0.26025478131084406</v>
      </c>
      <c r="H10" s="36">
        <v>-0.17500348613826391</v>
      </c>
      <c r="I10" s="36">
        <v>-7.983623335122382E-2</v>
      </c>
      <c r="J10" s="36">
        <v>-5.076068184766451E-2</v>
      </c>
      <c r="K10" s="36">
        <f t="shared" si="3"/>
        <v>-0.17264996741491284</v>
      </c>
      <c r="M10" s="1" t="s">
        <v>41</v>
      </c>
      <c r="N10" s="29">
        <v>6.2700000000000006E-2</v>
      </c>
      <c r="T10" s="1" t="s">
        <v>42</v>
      </c>
      <c r="U10" s="1" t="s">
        <v>43</v>
      </c>
      <c r="Z10" s="13" t="s">
        <v>44</v>
      </c>
    </row>
    <row r="11" spans="1:42" x14ac:dyDescent="0.2">
      <c r="A11" s="35">
        <v>39724</v>
      </c>
      <c r="B11" s="36">
        <v>-0.20959248477511855</v>
      </c>
      <c r="C11" s="36">
        <v>-0.24148201518601078</v>
      </c>
      <c r="D11" s="36">
        <v>-8.4265916118478543E-2</v>
      </c>
      <c r="E11" s="36">
        <v>-0.18154135317193326</v>
      </c>
      <c r="F11" s="36">
        <v>-0.18465205390017742</v>
      </c>
      <c r="G11" s="36">
        <v>-0.2832336739782822</v>
      </c>
      <c r="H11" s="36">
        <v>-0.3215409688288991</v>
      </c>
      <c r="I11" s="36">
        <v>-0.27689741446954297</v>
      </c>
      <c r="J11" s="36">
        <v>-6.2687016467087783E-2</v>
      </c>
      <c r="K11" s="36">
        <f t="shared" si="3"/>
        <v>-0.20507870084509344</v>
      </c>
      <c r="M11" s="3" t="s">
        <v>45</v>
      </c>
      <c r="N11" s="3" t="s">
        <v>45</v>
      </c>
      <c r="P11" s="13" t="s">
        <v>9</v>
      </c>
      <c r="Q11" s="13"/>
      <c r="R11" s="13" t="s">
        <v>10</v>
      </c>
      <c r="T11" s="1" t="s">
        <v>46</v>
      </c>
      <c r="X11" s="3" t="s">
        <v>47</v>
      </c>
      <c r="Y11" s="3" t="s">
        <v>48</v>
      </c>
      <c r="Z11" s="1" t="s">
        <v>8</v>
      </c>
    </row>
    <row r="12" spans="1:42" x14ac:dyDescent="0.2">
      <c r="A12" s="35">
        <v>39745</v>
      </c>
      <c r="B12" s="36">
        <v>-0.19297613255924018</v>
      </c>
      <c r="C12" s="36">
        <v>-0.13373098374442907</v>
      </c>
      <c r="D12" s="36">
        <v>-0.17812027915006728</v>
      </c>
      <c r="E12" s="36">
        <v>-0.2385447759534374</v>
      </c>
      <c r="F12" s="36">
        <v>-0.30980163115512283</v>
      </c>
      <c r="G12" s="36">
        <v>-0.21367507500619082</v>
      </c>
      <c r="H12" s="36">
        <v>-0.20957550584694859</v>
      </c>
      <c r="I12" s="36">
        <v>-0.24891461651072624</v>
      </c>
      <c r="J12" s="36">
        <v>-7.3406110347769296E-2</v>
      </c>
      <c r="K12" s="36">
        <f t="shared" si="3"/>
        <v>-0.19984058175143382</v>
      </c>
      <c r="M12" s="3" t="s">
        <v>45</v>
      </c>
      <c r="N12" s="3" t="s">
        <v>45</v>
      </c>
      <c r="P12" s="21" t="s">
        <v>15</v>
      </c>
      <c r="Q12" s="21" t="s">
        <v>49</v>
      </c>
      <c r="R12" s="13" t="s">
        <v>50</v>
      </c>
      <c r="W12" s="1" t="s">
        <v>51</v>
      </c>
      <c r="X12" s="8"/>
      <c r="Y12" s="8"/>
      <c r="AN12" s="1">
        <v>1</v>
      </c>
      <c r="AO12" s="3">
        <f>LN(AN12)</f>
        <v>0</v>
      </c>
    </row>
    <row r="13" spans="1:42" x14ac:dyDescent="0.2">
      <c r="A13" s="35">
        <v>39787</v>
      </c>
      <c r="B13" s="36">
        <v>-0.15528777608453059</v>
      </c>
      <c r="C13" s="36">
        <v>-0.18149938114493375</v>
      </c>
      <c r="D13" s="36">
        <v>-9.2473423431108717E-2</v>
      </c>
      <c r="E13" s="36">
        <v>-7.8892313844017029E-2</v>
      </c>
      <c r="F13" s="36">
        <v>-4.6865435284156751E-2</v>
      </c>
      <c r="G13" s="36">
        <v>-0.12526754481680916</v>
      </c>
      <c r="H13" s="36">
        <v>-0.11362372007554755</v>
      </c>
      <c r="I13" s="36">
        <v>-0.1597222222147309</v>
      </c>
      <c r="J13" s="36">
        <v>1.8699512929570675E-2</v>
      </c>
      <c r="K13" s="36">
        <f t="shared" si="3"/>
        <v>-0.10387097897065192</v>
      </c>
      <c r="M13" s="3" t="s">
        <v>45</v>
      </c>
      <c r="N13" s="3" t="s">
        <v>45</v>
      </c>
      <c r="P13" s="30" t="s">
        <v>23</v>
      </c>
      <c r="Q13" s="30" t="s">
        <v>13</v>
      </c>
      <c r="R13" s="13"/>
      <c r="W13" s="1" t="s">
        <v>14</v>
      </c>
      <c r="X13" s="8"/>
      <c r="Y13" s="8"/>
      <c r="AN13" s="1">
        <v>2</v>
      </c>
      <c r="AO13" s="3">
        <f t="shared" ref="AO13:AO20" si="4">LN(AN13)</f>
        <v>0.69314718055994529</v>
      </c>
    </row>
    <row r="14" spans="1:42" x14ac:dyDescent="0.2">
      <c r="A14" s="35">
        <v>39766</v>
      </c>
      <c r="B14" s="36">
        <v>-0.15394646331814743</v>
      </c>
      <c r="C14" s="36">
        <v>-4.425943979692129E-2</v>
      </c>
      <c r="D14" s="36">
        <v>4.4725119806374482E-2</v>
      </c>
      <c r="E14" s="36">
        <v>-3.8817553522014464E-2</v>
      </c>
      <c r="F14" s="36">
        <v>-2.9115270821171536E-2</v>
      </c>
      <c r="G14" s="36">
        <v>1.4645386624327827E-2</v>
      </c>
      <c r="H14" s="36">
        <v>-0.13931439385996444</v>
      </c>
      <c r="I14" s="36">
        <v>-0.14672489083223336</v>
      </c>
      <c r="J14" s="36">
        <v>-7.3749226501983872E-2</v>
      </c>
      <c r="K14" s="36">
        <f t="shared" si="3"/>
        <v>-6.2944452949834653E-2</v>
      </c>
      <c r="M14" s="3" t="s">
        <v>45</v>
      </c>
      <c r="N14" s="3" t="s">
        <v>45</v>
      </c>
      <c r="P14" s="33" t="s">
        <v>37</v>
      </c>
      <c r="Q14" s="33" t="s">
        <v>38</v>
      </c>
      <c r="R14" s="13"/>
      <c r="U14" s="3"/>
      <c r="V14" s="3"/>
      <c r="W14" s="1" t="s">
        <v>8</v>
      </c>
      <c r="X14" s="8"/>
      <c r="Y14" s="39"/>
      <c r="AN14" s="1">
        <v>3</v>
      </c>
      <c r="AO14" s="3">
        <f t="shared" si="4"/>
        <v>1.0986122886681098</v>
      </c>
    </row>
    <row r="15" spans="1:42" x14ac:dyDescent="0.2">
      <c r="A15" s="35">
        <v>40305</v>
      </c>
      <c r="B15" s="36">
        <v>-0.14426467597504364</v>
      </c>
      <c r="C15" s="36">
        <v>-0.12506844319671856</v>
      </c>
      <c r="D15" s="36">
        <v>-8.2218024635755518E-2</v>
      </c>
      <c r="E15" s="36">
        <v>-8.9037254756068787E-2</v>
      </c>
      <c r="F15" s="36">
        <v>-9.5285834462894278E-2</v>
      </c>
      <c r="G15" s="36">
        <v>-0.13446512833821708</v>
      </c>
      <c r="H15" s="36">
        <v>-0.15405840076526459</v>
      </c>
      <c r="I15" s="36">
        <v>-0.14655744963471337</v>
      </c>
      <c r="J15" s="36">
        <v>-5.3977008723289456E-2</v>
      </c>
      <c r="K15" s="36">
        <f t="shared" si="3"/>
        <v>-0.11386996969621294</v>
      </c>
      <c r="M15" s="3" t="s">
        <v>45</v>
      </c>
      <c r="N15" s="3" t="s">
        <v>45</v>
      </c>
      <c r="R15" s="1" t="s">
        <v>52</v>
      </c>
      <c r="U15" s="3"/>
      <c r="V15" s="3"/>
      <c r="AN15" s="1">
        <v>4</v>
      </c>
      <c r="AO15" s="3">
        <f t="shared" si="4"/>
        <v>1.3862943611198906</v>
      </c>
    </row>
    <row r="16" spans="1:42" x14ac:dyDescent="0.2">
      <c r="A16" s="35">
        <v>39696</v>
      </c>
      <c r="B16" s="36">
        <v>-0.13780183447277217</v>
      </c>
      <c r="C16" s="36">
        <v>-0.10275642876755724</v>
      </c>
      <c r="D16" s="36">
        <v>-0.10894283469528651</v>
      </c>
      <c r="E16" s="36">
        <v>-4.5644990156984006E-2</v>
      </c>
      <c r="F16" s="36">
        <v>-5.7007948314442364E-2</v>
      </c>
      <c r="G16" s="36">
        <v>-0.19643401061753524</v>
      </c>
      <c r="H16" s="36">
        <v>-0.20744034928440752</v>
      </c>
      <c r="I16" s="36">
        <v>-0.19446845287906284</v>
      </c>
      <c r="J16" s="36">
        <v>-9.5342015115791712E-2</v>
      </c>
      <c r="K16" s="36">
        <f t="shared" si="3"/>
        <v>-0.1273026978241566</v>
      </c>
      <c r="M16" s="3" t="s">
        <v>45</v>
      </c>
      <c r="N16" s="3" t="s">
        <v>45</v>
      </c>
      <c r="R16" s="1" t="s">
        <v>53</v>
      </c>
      <c r="U16" s="3"/>
      <c r="V16" s="3"/>
      <c r="X16" s="1" t="s">
        <v>47</v>
      </c>
      <c r="Y16" s="1" t="s">
        <v>14</v>
      </c>
      <c r="AN16" s="1">
        <v>5</v>
      </c>
      <c r="AO16" s="3">
        <f t="shared" si="4"/>
        <v>1.6094379124341003</v>
      </c>
    </row>
    <row r="17" spans="1:42" x14ac:dyDescent="0.2">
      <c r="A17" s="35">
        <v>39465</v>
      </c>
      <c r="B17" s="36">
        <v>-0.13194890921789301</v>
      </c>
      <c r="C17" s="36">
        <v>-4.9039485257573338E-2</v>
      </c>
      <c r="D17" s="36">
        <v>-7.2809093590275722E-2</v>
      </c>
      <c r="E17" s="36">
        <v>-0.10283056318501252</v>
      </c>
      <c r="F17" s="36">
        <v>-0.10845758708052558</v>
      </c>
      <c r="G17" s="36">
        <v>-0.13226313638315912</v>
      </c>
      <c r="H17" s="36">
        <v>4.3494731959707746E-2</v>
      </c>
      <c r="I17" s="36">
        <v>-8.3304567979971433E-2</v>
      </c>
      <c r="J17" s="36">
        <v>-6.2111080089116491E-2</v>
      </c>
      <c r="K17" s="36">
        <f t="shared" si="3"/>
        <v>-7.7688862650526339E-2</v>
      </c>
      <c r="M17" s="13" t="s">
        <v>54</v>
      </c>
      <c r="P17" s="3" t="s">
        <v>55</v>
      </c>
      <c r="Q17" s="3"/>
      <c r="U17" s="3"/>
      <c r="V17" s="3"/>
      <c r="X17" s="8"/>
      <c r="Y17" s="8"/>
      <c r="AN17" s="1">
        <v>10</v>
      </c>
      <c r="AO17" s="3">
        <f t="shared" si="4"/>
        <v>2.3025850929940459</v>
      </c>
    </row>
    <row r="18" spans="1:42" x14ac:dyDescent="0.2">
      <c r="A18" s="35">
        <v>39528</v>
      </c>
      <c r="B18" s="36">
        <v>-0.12040522142046961</v>
      </c>
      <c r="C18" s="36">
        <v>-0.11561449621601912</v>
      </c>
      <c r="D18" s="36">
        <v>-6.3283498969164478E-2</v>
      </c>
      <c r="E18" s="36">
        <v>-8.4578139063259117E-2</v>
      </c>
      <c r="F18" s="36">
        <v>-7.2749639249613737E-2</v>
      </c>
      <c r="G18" s="36">
        <v>-8.7586088166252074E-2</v>
      </c>
      <c r="H18" s="36">
        <v>-7.2765151494850466E-2</v>
      </c>
      <c r="I18" s="36">
        <v>-9.1513292474645375E-2</v>
      </c>
      <c r="J18" s="36">
        <v>-3.260519416390447E-2</v>
      </c>
      <c r="K18" s="36">
        <f t="shared" si="3"/>
        <v>-8.2336290127339617E-2</v>
      </c>
      <c r="O18" s="4" t="s">
        <v>56</v>
      </c>
      <c r="P18" s="3">
        <v>10</v>
      </c>
      <c r="Q18" s="3">
        <v>20</v>
      </c>
      <c r="U18" s="3"/>
      <c r="V18" s="3"/>
      <c r="X18" s="3"/>
      <c r="Y18" s="8"/>
      <c r="Z18" s="40"/>
      <c r="AF18" s="1" t="s">
        <v>33</v>
      </c>
      <c r="AM18" s="41">
        <f>(AN18-AN17)/AN17</f>
        <v>999</v>
      </c>
      <c r="AN18" s="1">
        <v>10000</v>
      </c>
      <c r="AO18" s="3">
        <f t="shared" si="4"/>
        <v>9.2103403719761836</v>
      </c>
      <c r="AP18" s="42">
        <f>EXP(AO18)</f>
        <v>10000.000000000009</v>
      </c>
    </row>
    <row r="19" spans="1:42" x14ac:dyDescent="0.2">
      <c r="A19" s="35">
        <v>40319</v>
      </c>
      <c r="B19" s="36">
        <v>-0.11981522032388324</v>
      </c>
      <c r="C19" s="36">
        <v>-8.7284068711857232E-2</v>
      </c>
      <c r="D19" s="36">
        <v>-6.3351462130867564E-2</v>
      </c>
      <c r="E19" s="36">
        <v>-5.8418305348072061E-2</v>
      </c>
      <c r="F19" s="36">
        <v>-0.10515525375223084</v>
      </c>
      <c r="G19" s="36">
        <v>-0.11027088212576376</v>
      </c>
      <c r="H19" s="36">
        <v>-0.13066593913263608</v>
      </c>
      <c r="I19" s="36">
        <v>-7.8055022392834336E-2</v>
      </c>
      <c r="J19" s="36">
        <v>-6.2960477080891197E-2</v>
      </c>
      <c r="K19" s="36">
        <f t="shared" si="3"/>
        <v>-9.0655003703992931E-2</v>
      </c>
      <c r="M19" s="1" t="s">
        <v>57</v>
      </c>
      <c r="O19" s="4" t="s">
        <v>58</v>
      </c>
      <c r="P19" s="3">
        <v>20</v>
      </c>
      <c r="Q19" s="3">
        <v>20</v>
      </c>
      <c r="AD19" s="1" t="s">
        <v>8</v>
      </c>
      <c r="AE19" s="1" t="s">
        <v>59</v>
      </c>
      <c r="AF19" s="40">
        <v>0.02</v>
      </c>
      <c r="AN19" s="1">
        <v>100000</v>
      </c>
      <c r="AO19" s="3">
        <f t="shared" si="4"/>
        <v>11.512925464970229</v>
      </c>
    </row>
    <row r="20" spans="1:42" x14ac:dyDescent="0.2">
      <c r="A20" s="35">
        <v>39290</v>
      </c>
      <c r="B20" s="36">
        <v>-0.11947241658325636</v>
      </c>
      <c r="C20" s="36">
        <v>-9.0768405821211054E-2</v>
      </c>
      <c r="D20" s="36">
        <v>-0.10517263890673482</v>
      </c>
      <c r="E20" s="36">
        <v>-0.10688673948044354</v>
      </c>
      <c r="F20" s="36">
        <v>-0.11615752327107709</v>
      </c>
      <c r="G20" s="36">
        <v>-0.1167646338958199</v>
      </c>
      <c r="H20" s="36">
        <v>-9.28140224936988E-2</v>
      </c>
      <c r="I20" s="36">
        <v>-2.0951704547159632E-2</v>
      </c>
      <c r="J20" s="36">
        <v>-0.11468000830115031</v>
      </c>
      <c r="K20" s="36">
        <f t="shared" si="3"/>
        <v>-9.817552516569128E-2</v>
      </c>
      <c r="M20" s="1" t="s">
        <v>60</v>
      </c>
      <c r="O20" s="4" t="s">
        <v>61</v>
      </c>
      <c r="P20" s="3">
        <v>30</v>
      </c>
      <c r="Q20" s="3">
        <v>20</v>
      </c>
      <c r="T20" s="13"/>
      <c r="X20" s="8"/>
      <c r="Y20" s="8"/>
      <c r="AE20" s="1" t="s">
        <v>14</v>
      </c>
      <c r="AF20" s="40">
        <v>0.1</v>
      </c>
      <c r="AG20" s="22">
        <f>(AF19/AF20)/100</f>
        <v>2E-3</v>
      </c>
      <c r="AN20" s="1">
        <v>100000000</v>
      </c>
      <c r="AO20" s="3">
        <f t="shared" si="4"/>
        <v>18.420680743952367</v>
      </c>
    </row>
    <row r="21" spans="1:42" x14ac:dyDescent="0.2">
      <c r="A21" s="35">
        <v>39864</v>
      </c>
      <c r="B21" s="36">
        <v>-0.11421496985692769</v>
      </c>
      <c r="C21" s="36">
        <v>-0.14098170574868837</v>
      </c>
      <c r="D21" s="36">
        <v>-5.3151601318613587E-2</v>
      </c>
      <c r="E21" s="36">
        <v>-0.13747117127784023</v>
      </c>
      <c r="F21" s="36">
        <v>-0.15209114252303491</v>
      </c>
      <c r="G21" s="36">
        <v>-0.1970262753806396</v>
      </c>
      <c r="H21" s="36">
        <v>-0.12011628327628168</v>
      </c>
      <c r="I21" s="36">
        <v>-0.13860182370768181</v>
      </c>
      <c r="J21" s="36">
        <v>-6.5037490376428822E-2</v>
      </c>
      <c r="K21" s="36">
        <f t="shared" si="3"/>
        <v>-0.12428673269108778</v>
      </c>
      <c r="M21" s="1" t="s">
        <v>62</v>
      </c>
      <c r="N21" s="1" t="s">
        <v>63</v>
      </c>
      <c r="O21" s="4" t="s">
        <v>64</v>
      </c>
      <c r="P21" s="3">
        <f>AVERAGE(P18:P20)</f>
        <v>20</v>
      </c>
      <c r="Q21" s="3">
        <f>AVERAGE(Q18:Q20)</f>
        <v>20</v>
      </c>
      <c r="T21" s="13"/>
      <c r="X21" s="3"/>
      <c r="Y21" s="3"/>
    </row>
    <row r="22" spans="1:42" x14ac:dyDescent="0.2">
      <c r="A22" s="35">
        <v>39143</v>
      </c>
      <c r="B22" s="36">
        <v>-0.11344051330789827</v>
      </c>
      <c r="C22" s="36">
        <v>-0.10661218828301469</v>
      </c>
      <c r="D22" s="36">
        <v>-4.3305614039121733E-2</v>
      </c>
      <c r="E22" s="36">
        <v>-9.8057047537178851E-2</v>
      </c>
      <c r="F22" s="36">
        <v>-8.1132211157057432E-2</v>
      </c>
      <c r="G22" s="36">
        <v>-0.12446562078507659</v>
      </c>
      <c r="H22" s="36">
        <v>-0.11951468457206393</v>
      </c>
      <c r="I22" s="36">
        <v>-0.11672842774133776</v>
      </c>
      <c r="J22" s="36">
        <v>-0.15128701697983507</v>
      </c>
      <c r="K22" s="36">
        <f t="shared" si="3"/>
        <v>-0.10604976334112712</v>
      </c>
      <c r="M22" s="1" t="s">
        <v>65</v>
      </c>
      <c r="O22" s="4" t="s">
        <v>66</v>
      </c>
      <c r="P22" s="3">
        <f>SUM(P18:P20)</f>
        <v>60</v>
      </c>
      <c r="Q22" s="3">
        <f>SUM(Q18:Q20)</f>
        <v>60</v>
      </c>
      <c r="T22" s="13"/>
      <c r="X22" s="3"/>
      <c r="Y22" s="3"/>
      <c r="AF22" s="1" t="s">
        <v>67</v>
      </c>
    </row>
    <row r="23" spans="1:42" x14ac:dyDescent="0.2">
      <c r="A23" s="35">
        <v>39311</v>
      </c>
      <c r="B23" s="36">
        <v>-0.10062541393264342</v>
      </c>
      <c r="C23" s="36">
        <v>-0.12436688182867654</v>
      </c>
      <c r="D23" s="36">
        <v>-9.5836031844472938E-2</v>
      </c>
      <c r="E23" s="36">
        <v>-0.10439819065323666</v>
      </c>
      <c r="F23" s="36">
        <v>-9.298212630385079E-2</v>
      </c>
      <c r="G23" s="36">
        <v>-0.14597328463374917</v>
      </c>
      <c r="H23" s="36">
        <v>-0.10360091604247275</v>
      </c>
      <c r="I23" s="36">
        <v>-0.13397841459848139</v>
      </c>
      <c r="J23" s="36">
        <v>-0.13798325844103776</v>
      </c>
      <c r="K23" s="36">
        <f t="shared" si="3"/>
        <v>-0.11551561598075484</v>
      </c>
      <c r="M23" s="43" t="s">
        <v>68</v>
      </c>
      <c r="T23" s="13"/>
      <c r="AF23" s="44">
        <v>1.7000000000000001E-2</v>
      </c>
    </row>
    <row r="24" spans="1:42" x14ac:dyDescent="0.2">
      <c r="A24" s="35">
        <v>40473</v>
      </c>
      <c r="B24" s="36">
        <v>-0.10040992848265738</v>
      </c>
      <c r="C24" s="36">
        <v>-1.371687165127323E-2</v>
      </c>
      <c r="D24" s="36">
        <v>-4.1817962203754951E-2</v>
      </c>
      <c r="E24" s="36">
        <v>-2.4758496314371183E-2</v>
      </c>
      <c r="F24" s="36">
        <v>-3.1801029289232077E-2</v>
      </c>
      <c r="G24" s="36">
        <v>-7.4323623055073465E-2</v>
      </c>
      <c r="H24" s="36">
        <v>-6.8368520950105496E-2</v>
      </c>
      <c r="I24" s="36">
        <v>-3.922683342808421E-2</v>
      </c>
      <c r="J24" s="36">
        <v>-3.0319777788811068E-2</v>
      </c>
      <c r="K24" s="36">
        <f t="shared" si="3"/>
        <v>-4.7188952095449634E-2</v>
      </c>
      <c r="M24" s="43" t="s">
        <v>69</v>
      </c>
      <c r="T24" s="43"/>
      <c r="AF24" s="40">
        <v>7.0000000000000007E-2</v>
      </c>
      <c r="AG24" s="45">
        <f>(AF23/AF24)/100</f>
        <v>2.4285714285714284E-3</v>
      </c>
    </row>
    <row r="25" spans="1:42" x14ac:dyDescent="0.2">
      <c r="A25" s="35">
        <v>39654</v>
      </c>
      <c r="B25" s="36">
        <v>-8.5788058698860636E-2</v>
      </c>
      <c r="C25" s="36">
        <v>-4.2690400692750388E-2</v>
      </c>
      <c r="D25" s="36">
        <v>-1.2672168173355482E-2</v>
      </c>
      <c r="E25" s="36">
        <v>-5.5479037832626574E-2</v>
      </c>
      <c r="F25" s="36">
        <v>-6.0610659337516505E-2</v>
      </c>
      <c r="G25" s="36">
        <v>-7.9626825485406352E-2</v>
      </c>
      <c r="H25" s="36">
        <v>-0.10796380503554399</v>
      </c>
      <c r="I25" s="36">
        <v>-5.5365146306657245E-2</v>
      </c>
      <c r="J25" s="36">
        <v>1.5001105892819621E-2</v>
      </c>
      <c r="K25" s="36">
        <f t="shared" si="3"/>
        <v>-5.3905164018925623E-2</v>
      </c>
      <c r="P25" s="8">
        <v>0.5</v>
      </c>
      <c r="Q25" s="8">
        <v>0.5</v>
      </c>
      <c r="T25" s="43"/>
    </row>
    <row r="26" spans="1:42" x14ac:dyDescent="0.2">
      <c r="A26" s="35">
        <v>40214</v>
      </c>
      <c r="B26" s="36">
        <v>-7.7799355821984079E-2</v>
      </c>
      <c r="C26" s="36">
        <v>-3.2056911701654117E-2</v>
      </c>
      <c r="D26" s="36">
        <v>-5.097080474596774E-2</v>
      </c>
      <c r="E26" s="36">
        <v>-4.0673296236554808E-2</v>
      </c>
      <c r="F26" s="36">
        <v>-3.6748394577358304E-2</v>
      </c>
      <c r="G26" s="36">
        <v>-2.6699984790948053E-2</v>
      </c>
      <c r="H26" s="36">
        <v>-3.8562862247400083E-2</v>
      </c>
      <c r="I26" s="36">
        <v>1.2706043981070933E-2</v>
      </c>
      <c r="J26" s="36">
        <v>-2.5009583215165183E-2</v>
      </c>
      <c r="K26" s="36">
        <f t="shared" si="3"/>
        <v>-3.5087063093447314E-2</v>
      </c>
      <c r="P26" s="3" t="s">
        <v>70</v>
      </c>
      <c r="Q26" s="1" t="s">
        <v>71</v>
      </c>
    </row>
    <row r="27" spans="1:42" x14ac:dyDescent="0.2">
      <c r="A27" s="35">
        <v>40494</v>
      </c>
      <c r="B27" s="36">
        <v>-7.3274255319836959E-2</v>
      </c>
      <c r="C27" s="36">
        <v>-2.7243697203325829E-2</v>
      </c>
      <c r="D27" s="36">
        <v>-4.1359717516011155E-2</v>
      </c>
      <c r="E27" s="36">
        <v>-6.1461974014681661E-2</v>
      </c>
      <c r="F27" s="36">
        <v>-5.6553951265992171E-2</v>
      </c>
      <c r="G27" s="36">
        <v>-7.0981827101205966E-3</v>
      </c>
      <c r="H27" s="36">
        <v>-2.7907273029521638E-2</v>
      </c>
      <c r="I27" s="36">
        <v>-4.6718576195773069E-2</v>
      </c>
      <c r="J27" s="36">
        <v>-7.8305431674107376E-2</v>
      </c>
      <c r="K27" s="36">
        <f t="shared" si="3"/>
        <v>-4.6653451847053058E-2</v>
      </c>
      <c r="M27" s="3"/>
      <c r="N27" s="3"/>
      <c r="P27" s="3">
        <v>100000</v>
      </c>
      <c r="Q27" s="3">
        <v>40000</v>
      </c>
    </row>
    <row r="28" spans="1:42" x14ac:dyDescent="0.2">
      <c r="A28" s="35">
        <v>39983</v>
      </c>
      <c r="B28" s="36">
        <v>-7.2888170586187073E-2</v>
      </c>
      <c r="C28" s="36">
        <v>-6.5373360213551251E-2</v>
      </c>
      <c r="D28" s="36">
        <v>-5.791012529656666E-2</v>
      </c>
      <c r="E28" s="36">
        <v>-5.1985713433425694E-2</v>
      </c>
      <c r="F28" s="36">
        <v>-5.8541593910700428E-2</v>
      </c>
      <c r="G28" s="36">
        <v>-8.0652170201813436E-2</v>
      </c>
      <c r="H28" s="36">
        <v>-7.5332049537656459E-2</v>
      </c>
      <c r="I28" s="36">
        <v>-0.10849621055281598</v>
      </c>
      <c r="J28" s="36">
        <v>-3.0009108926013273E-2</v>
      </c>
      <c r="K28" s="36">
        <f t="shared" si="3"/>
        <v>-6.6792042645384936E-2</v>
      </c>
      <c r="M28" s="8"/>
      <c r="N28" s="8"/>
    </row>
    <row r="29" spans="1:42" x14ac:dyDescent="0.2">
      <c r="A29" s="35">
        <v>39451</v>
      </c>
      <c r="B29" s="36">
        <v>-7.1902419577355131E-2</v>
      </c>
      <c r="C29" s="36">
        <v>-4.2535709685545833E-2</v>
      </c>
      <c r="D29" s="36">
        <v>-1.3943675102676915E-3</v>
      </c>
      <c r="E29" s="36">
        <v>-7.4986595331095612E-2</v>
      </c>
      <c r="F29" s="36">
        <v>-4.721894344586678E-2</v>
      </c>
      <c r="G29" s="36">
        <v>-3.011026598309053E-2</v>
      </c>
      <c r="H29" s="36">
        <v>-2.9191548332138443E-2</v>
      </c>
      <c r="I29" s="36">
        <v>-3.4682725542696358E-2</v>
      </c>
      <c r="J29" s="36">
        <v>-3.9101881869065691E-4</v>
      </c>
      <c r="K29" s="36">
        <f t="shared" si="3"/>
        <v>-3.6931150318591593E-2</v>
      </c>
      <c r="M29" s="8"/>
      <c r="N29" s="8"/>
      <c r="P29" s="1">
        <f>P25*P27+Q25*Q27</f>
        <v>70000</v>
      </c>
      <c r="Q29" s="1" t="s">
        <v>72</v>
      </c>
    </row>
    <row r="30" spans="1:42" x14ac:dyDescent="0.2">
      <c r="A30" s="35">
        <v>40004</v>
      </c>
      <c r="B30" s="36">
        <v>-6.6138418584403558E-2</v>
      </c>
      <c r="C30" s="36">
        <v>-9.3816697279463707E-2</v>
      </c>
      <c r="D30" s="36">
        <v>-4.0783068909442562E-2</v>
      </c>
      <c r="E30" s="36">
        <v>-7.0053018055957261E-2</v>
      </c>
      <c r="F30" s="36">
        <v>-5.8510854310770924E-2</v>
      </c>
      <c r="G30" s="36">
        <v>-9.3400061255240835E-2</v>
      </c>
      <c r="H30" s="36">
        <v>-0.10792227581326011</v>
      </c>
      <c r="I30" s="36">
        <v>-7.5102412296686905E-2</v>
      </c>
      <c r="J30" s="36">
        <v>-2.9598982903183298E-2</v>
      </c>
      <c r="K30" s="36">
        <f t="shared" si="3"/>
        <v>-7.0584695203274261E-2</v>
      </c>
      <c r="M30" s="41"/>
      <c r="N30" s="41"/>
    </row>
    <row r="31" spans="1:42" x14ac:dyDescent="0.2">
      <c r="A31" s="35">
        <v>40263</v>
      </c>
      <c r="B31" s="36">
        <v>-6.221886739288867E-2</v>
      </c>
      <c r="C31" s="36">
        <v>2.1631113931479765E-2</v>
      </c>
      <c r="D31" s="36">
        <v>2.5473378701496288E-3</v>
      </c>
      <c r="E31" s="36">
        <v>-1.8320269085319831E-2</v>
      </c>
      <c r="F31" s="36">
        <v>-5.7464665393982043E-4</v>
      </c>
      <c r="G31" s="36">
        <v>-1.7718119710885504E-2</v>
      </c>
      <c r="H31" s="36">
        <v>1.2447649795410227E-2</v>
      </c>
      <c r="I31" s="36">
        <v>3.4688346881103546E-2</v>
      </c>
      <c r="J31" s="36">
        <v>5.8070825927436891E-3</v>
      </c>
      <c r="K31" s="36">
        <f t="shared" si="3"/>
        <v>-2.4120223038855268E-3</v>
      </c>
    </row>
    <row r="32" spans="1:42" x14ac:dyDescent="0.2">
      <c r="A32" s="35">
        <v>39668</v>
      </c>
      <c r="B32" s="36">
        <v>-6.0533369144343187E-2</v>
      </c>
      <c r="C32" s="36">
        <v>-9.0199816487617199E-2</v>
      </c>
      <c r="D32" s="36">
        <v>-5.6647317410128746E-2</v>
      </c>
      <c r="E32" s="36">
        <v>-5.2094672632661314E-2</v>
      </c>
      <c r="F32" s="36">
        <v>-3.7769842942428376E-2</v>
      </c>
      <c r="G32" s="36">
        <v>-0.10832384957400305</v>
      </c>
      <c r="H32" s="36">
        <v>-0.11007074918882545</v>
      </c>
      <c r="I32" s="36">
        <v>-0.10263157898084548</v>
      </c>
      <c r="J32" s="36">
        <v>1.461112045708959E-2</v>
      </c>
      <c r="K32" s="36">
        <f t="shared" si="3"/>
        <v>-6.7066634432908084E-2</v>
      </c>
    </row>
    <row r="33" spans="1:14" x14ac:dyDescent="0.2">
      <c r="A33" s="35">
        <v>39829</v>
      </c>
      <c r="B33" s="36">
        <v>-5.9760351890783998E-2</v>
      </c>
      <c r="C33" s="36">
        <v>-7.3182227219078452E-2</v>
      </c>
      <c r="D33" s="36">
        <v>1.6598464280053311E-2</v>
      </c>
      <c r="E33" s="36">
        <v>-0.13618211841674494</v>
      </c>
      <c r="F33" s="36">
        <v>-0.17486881717716429</v>
      </c>
      <c r="G33" s="36">
        <v>-0.10351737948765523</v>
      </c>
      <c r="H33" s="36">
        <v>-4.1050859179730427E-2</v>
      </c>
      <c r="I33" s="36">
        <v>-5.710738671359758E-2</v>
      </c>
      <c r="J33" s="36">
        <v>4.0810084973844543E-2</v>
      </c>
      <c r="K33" s="36">
        <f t="shared" si="3"/>
        <v>-6.5355751641308218E-2</v>
      </c>
      <c r="M33" s="8"/>
      <c r="N33" s="8"/>
    </row>
    <row r="34" spans="1:14" x14ac:dyDescent="0.2">
      <c r="A34" s="35">
        <v>39409</v>
      </c>
      <c r="B34" s="36">
        <v>-5.8806182494571792E-2</v>
      </c>
      <c r="C34" s="36">
        <v>-7.8983409430480114E-2</v>
      </c>
      <c r="D34" s="36">
        <v>-8.3437130387046587E-2</v>
      </c>
      <c r="E34" s="36">
        <v>-9.9238849436453822E-2</v>
      </c>
      <c r="F34" s="36">
        <v>-0.1290133002127119</v>
      </c>
      <c r="G34" s="36">
        <v>-0.11578441068886111</v>
      </c>
      <c r="H34" s="36">
        <v>-4.1825869284386454E-2</v>
      </c>
      <c r="I34" s="36">
        <v>-4.9145582159187233E-2</v>
      </c>
      <c r="J34" s="36">
        <v>-9.7561541927334572E-2</v>
      </c>
      <c r="K34" s="36">
        <f t="shared" si="3"/>
        <v>-8.3746766265936828E-2</v>
      </c>
      <c r="M34" s="3"/>
      <c r="N34" s="8"/>
    </row>
    <row r="35" spans="1:14" x14ac:dyDescent="0.2">
      <c r="A35" s="35">
        <v>40116</v>
      </c>
      <c r="B35" s="36">
        <v>-5.7999999981050238E-2</v>
      </c>
      <c r="C35" s="36">
        <v>-5.5846036595249823E-2</v>
      </c>
      <c r="D35" s="36">
        <v>-3.2466397855586748E-2</v>
      </c>
      <c r="E35" s="36">
        <v>-7.2175102641740402E-2</v>
      </c>
      <c r="F35" s="36">
        <v>-9.56843190989001E-2</v>
      </c>
      <c r="G35" s="36">
        <v>-0.10423897954598044</v>
      </c>
      <c r="H35" s="36">
        <v>-0.11512448534976058</v>
      </c>
      <c r="I35" s="36">
        <v>-9.8668116381882234E-2</v>
      </c>
      <c r="J35" s="36">
        <v>-2.6464229553582568E-2</v>
      </c>
      <c r="K35" s="36">
        <f t="shared" si="3"/>
        <v>-7.3177977804114752E-2</v>
      </c>
    </row>
    <row r="36" spans="1:14" x14ac:dyDescent="0.2">
      <c r="A36" s="35">
        <v>40403</v>
      </c>
      <c r="B36" s="36">
        <v>-5.720849358195837E-2</v>
      </c>
      <c r="C36" s="36">
        <v>-3.5234716647945558E-2</v>
      </c>
      <c r="D36" s="36">
        <v>-4.7690749183498082E-2</v>
      </c>
      <c r="E36" s="36">
        <v>-3.6217376604420884E-2</v>
      </c>
      <c r="F36" s="36">
        <v>-1.8701648870890278E-2</v>
      </c>
      <c r="G36" s="36">
        <v>-7.606296289139744E-2</v>
      </c>
      <c r="H36" s="36">
        <v>-5.8534434359143767E-2</v>
      </c>
      <c r="I36" s="36">
        <v>-5.0028752156411789E-2</v>
      </c>
      <c r="J36" s="36">
        <v>-9.3685288343477932E-2</v>
      </c>
      <c r="K36" s="36">
        <f t="shared" si="3"/>
        <v>-5.2590787355208918E-2</v>
      </c>
      <c r="M36" s="8"/>
    </row>
    <row r="37" spans="1:14" x14ac:dyDescent="0.2">
      <c r="A37" s="35">
        <v>39304</v>
      </c>
      <c r="B37" s="36">
        <v>-5.6703552685254469E-2</v>
      </c>
      <c r="C37" s="36">
        <v>-5.6514241484396259E-2</v>
      </c>
      <c r="D37" s="36">
        <v>-5.9232545344462213E-2</v>
      </c>
      <c r="E37" s="36">
        <v>-2.19683864881796E-2</v>
      </c>
      <c r="F37" s="36">
        <v>-6.5838339067032459E-2</v>
      </c>
      <c r="G37" s="36">
        <v>-7.8167182627788254E-2</v>
      </c>
      <c r="H37" s="36">
        <v>-7.7248308191750686E-2</v>
      </c>
      <c r="I37" s="36">
        <v>-2.7682286957820896E-2</v>
      </c>
      <c r="J37" s="36">
        <v>-1.5793796104934445E-2</v>
      </c>
      <c r="K37" s="36">
        <f t="shared" si="3"/>
        <v>-5.1011413787524905E-2</v>
      </c>
    </row>
    <row r="38" spans="1:14" x14ac:dyDescent="0.2">
      <c r="A38" s="35">
        <v>39640</v>
      </c>
      <c r="B38" s="36">
        <v>-5.6198944690743872E-2</v>
      </c>
      <c r="C38" s="36">
        <v>-1.8011304460674319E-3</v>
      </c>
      <c r="D38" s="36">
        <v>6.502241393200571E-2</v>
      </c>
      <c r="E38" s="36">
        <v>2.3165263194332132E-2</v>
      </c>
      <c r="F38" s="36">
        <v>1.6731243044619888E-3</v>
      </c>
      <c r="G38" s="36">
        <v>6.9669373369600537E-2</v>
      </c>
      <c r="H38" s="36">
        <v>0.10751351775469267</v>
      </c>
      <c r="I38" s="36">
        <v>2.1276595734842196E-2</v>
      </c>
      <c r="J38" s="36">
        <v>6.4235166022531154E-2</v>
      </c>
      <c r="K38" s="36">
        <f t="shared" si="3"/>
        <v>3.2725102626415287E-2</v>
      </c>
    </row>
    <row r="39" spans="1:14" x14ac:dyDescent="0.2">
      <c r="A39" s="35">
        <v>40284</v>
      </c>
      <c r="B39" s="36">
        <v>-5.5555445961757363E-2</v>
      </c>
      <c r="C39" s="36">
        <v>8.7826654318852223E-3</v>
      </c>
      <c r="D39" s="36">
        <v>2.6338839151951215E-2</v>
      </c>
      <c r="E39" s="36">
        <v>-4.316209133788728E-2</v>
      </c>
      <c r="F39" s="36">
        <v>-3.427230419605555E-2</v>
      </c>
      <c r="G39" s="36">
        <v>-4.2037536031050551E-2</v>
      </c>
      <c r="H39" s="36">
        <v>-8.5188250425172526E-3</v>
      </c>
      <c r="I39" s="36">
        <v>-3.6156513128196191E-2</v>
      </c>
      <c r="J39" s="36">
        <v>-1.5818798931514335E-3</v>
      </c>
      <c r="K39" s="36">
        <f t="shared" si="3"/>
        <v>-2.068271941085317E-2</v>
      </c>
    </row>
    <row r="40" spans="1:14" x14ac:dyDescent="0.2">
      <c r="A40" s="35">
        <v>39122</v>
      </c>
      <c r="B40" s="36">
        <v>-5.5150725088318475E-2</v>
      </c>
      <c r="C40" s="36">
        <v>-3.7548614101813441E-3</v>
      </c>
      <c r="D40" s="36">
        <v>-3.4699254111987189E-2</v>
      </c>
      <c r="E40" s="36">
        <v>-7.0700474109012439E-3</v>
      </c>
      <c r="F40" s="36">
        <v>-2.5726707937223998E-2</v>
      </c>
      <c r="G40" s="36">
        <v>3.3860522675127554E-4</v>
      </c>
      <c r="H40" s="36">
        <v>1.0409540230287556E-2</v>
      </c>
      <c r="I40" s="36">
        <v>2.9472443267307646E-2</v>
      </c>
      <c r="J40" s="36">
        <v>-3.7650388341960113E-2</v>
      </c>
      <c r="K40" s="36">
        <f t="shared" si="3"/>
        <v>-1.3757668048518693E-2</v>
      </c>
    </row>
    <row r="41" spans="1:14" x14ac:dyDescent="0.2">
      <c r="A41" s="35">
        <v>40053</v>
      </c>
      <c r="B41" s="36">
        <v>-5.4994302062306849E-2</v>
      </c>
      <c r="C41" s="36">
        <v>-1.1578174604070481E-2</v>
      </c>
      <c r="D41" s="36">
        <v>-7.5158861459693757E-3</v>
      </c>
      <c r="E41" s="36">
        <v>2.1392267480735971E-3</v>
      </c>
      <c r="F41" s="36">
        <v>1.0618996828195211E-2</v>
      </c>
      <c r="G41" s="36">
        <v>-2.062448596536234E-2</v>
      </c>
      <c r="H41" s="36">
        <v>-7.9835605917541977E-2</v>
      </c>
      <c r="I41" s="36">
        <v>-2.681159421896059E-2</v>
      </c>
      <c r="J41" s="36">
        <v>-8.8720060023393969E-4</v>
      </c>
      <c r="K41" s="36">
        <f t="shared" si="3"/>
        <v>-2.1052230781731435E-2</v>
      </c>
    </row>
    <row r="42" spans="1:14" x14ac:dyDescent="0.2">
      <c r="A42" s="35">
        <v>40354</v>
      </c>
      <c r="B42" s="36">
        <v>-5.4642016267320362E-2</v>
      </c>
      <c r="C42" s="36">
        <v>2.9575818670946739E-2</v>
      </c>
      <c r="D42" s="36">
        <v>1.8712678690361497E-2</v>
      </c>
      <c r="E42" s="36">
        <v>-2.0888463818125976E-2</v>
      </c>
      <c r="F42" s="36">
        <v>-2.093251970305007E-2</v>
      </c>
      <c r="G42" s="36">
        <v>-5.8719257875257131E-3</v>
      </c>
      <c r="H42" s="36">
        <v>9.3537047785422101E-2</v>
      </c>
      <c r="I42" s="36">
        <v>3.8943894389438932E-2</v>
      </c>
      <c r="J42" s="36">
        <v>1.0611987550858766E-2</v>
      </c>
      <c r="K42" s="36">
        <f t="shared" si="3"/>
        <v>9.8930663178727583E-3</v>
      </c>
    </row>
    <row r="43" spans="1:14" x14ac:dyDescent="0.2">
      <c r="A43" s="35">
        <v>40459</v>
      </c>
      <c r="B43" s="36">
        <v>-5.4095345267836069E-2</v>
      </c>
      <c r="C43" s="36">
        <v>1.2246383899513972E-2</v>
      </c>
      <c r="D43" s="36">
        <v>1.8600643740437343E-2</v>
      </c>
      <c r="E43" s="36">
        <v>3.9115938042117368E-2</v>
      </c>
      <c r="F43" s="36">
        <v>4.1917365639748468E-2</v>
      </c>
      <c r="G43" s="36">
        <v>-2.9828070969293213E-2</v>
      </c>
      <c r="H43" s="36">
        <v>-4.4924849879597904E-2</v>
      </c>
      <c r="I43" s="36">
        <v>-1.2950450450450473E-2</v>
      </c>
      <c r="J43" s="36">
        <v>3.2749498997621918E-2</v>
      </c>
      <c r="K43" s="36">
        <f t="shared" si="3"/>
        <v>3.1453673787624255E-4</v>
      </c>
    </row>
    <row r="44" spans="1:14" x14ac:dyDescent="0.2">
      <c r="A44" s="35">
        <v>39647</v>
      </c>
      <c r="B44" s="36">
        <v>-5.3564087955264496E-2</v>
      </c>
      <c r="C44" s="36">
        <v>-5.9444520981373018E-2</v>
      </c>
      <c r="D44" s="36">
        <v>5.1003082859678452E-2</v>
      </c>
      <c r="E44" s="36">
        <v>9.3243843429847845E-2</v>
      </c>
      <c r="F44" s="36">
        <v>0.11519252490651251</v>
      </c>
      <c r="G44" s="36">
        <v>-5.1050559174441207E-2</v>
      </c>
      <c r="H44" s="36">
        <v>-3.3717286649542801E-2</v>
      </c>
      <c r="I44" s="36">
        <v>-3.6331300829688384E-2</v>
      </c>
      <c r="J44" s="36">
        <v>0.13718231670316594</v>
      </c>
      <c r="K44" s="36">
        <f t="shared" si="3"/>
        <v>1.8055306767518216E-2</v>
      </c>
    </row>
    <row r="45" spans="1:14" x14ac:dyDescent="0.2">
      <c r="A45" s="35">
        <v>39416</v>
      </c>
      <c r="B45" s="36">
        <v>-5.3544204372384767E-2</v>
      </c>
      <c r="C45" s="36">
        <v>6.3066037296522312E-2</v>
      </c>
      <c r="D45" s="36">
        <v>8.1327924931745343E-2</v>
      </c>
      <c r="E45" s="36">
        <v>0.10126368992369916</v>
      </c>
      <c r="F45" s="36">
        <v>0.18882159465463375</v>
      </c>
      <c r="G45" s="36">
        <v>6.7847965836980981E-2</v>
      </c>
      <c r="H45" s="36">
        <v>8.1145888462952329E-2</v>
      </c>
      <c r="I45" s="36">
        <v>7.1468375572202564E-2</v>
      </c>
      <c r="J45" s="36">
        <v>4.9200973561380618E-2</v>
      </c>
      <c r="K45" s="36">
        <f t="shared" si="3"/>
        <v>7.2281465115905053E-2</v>
      </c>
    </row>
    <row r="46" spans="1:14" x14ac:dyDescent="0.2">
      <c r="A46" s="35">
        <v>40200</v>
      </c>
      <c r="B46" s="36">
        <v>-5.3412469745643607E-2</v>
      </c>
      <c r="C46" s="36">
        <v>-7.6615705692435004E-2</v>
      </c>
      <c r="D46" s="36">
        <v>-4.2782975787630441E-2</v>
      </c>
      <c r="E46" s="36">
        <v>-5.6456199657305743E-2</v>
      </c>
      <c r="F46" s="36">
        <v>-5.2824110704261011E-2</v>
      </c>
      <c r="G46" s="36">
        <v>-0.12068612439876476</v>
      </c>
      <c r="H46" s="36">
        <v>-9.9742010927675429E-2</v>
      </c>
      <c r="I46" s="36">
        <v>-0.11178614824813494</v>
      </c>
      <c r="J46" s="36">
        <v>-2.2294957098617663E-2</v>
      </c>
      <c r="K46" s="36">
        <f t="shared" si="3"/>
        <v>-7.0726338021138077E-2</v>
      </c>
    </row>
    <row r="47" spans="1:14" x14ac:dyDescent="0.2">
      <c r="A47" s="35">
        <v>39948</v>
      </c>
      <c r="B47" s="36">
        <v>-5.2063355891858218E-2</v>
      </c>
      <c r="C47" s="36">
        <v>-4.8794369636917974E-2</v>
      </c>
      <c r="D47" s="36">
        <v>4.0467636692679491E-2</v>
      </c>
      <c r="E47" s="36">
        <v>-6.2611070039979871E-2</v>
      </c>
      <c r="F47" s="36">
        <v>-6.573621415282456E-2</v>
      </c>
      <c r="G47" s="36">
        <v>-8.5219583382514799E-2</v>
      </c>
      <c r="H47" s="36">
        <v>-8.7670469410834381E-2</v>
      </c>
      <c r="I47" s="36">
        <v>-0.11419325004788315</v>
      </c>
      <c r="J47" s="36">
        <v>5.2283943800721464E-3</v>
      </c>
      <c r="K47" s="36">
        <f t="shared" si="3"/>
        <v>-5.228280247354581E-2</v>
      </c>
    </row>
    <row r="48" spans="1:14" x14ac:dyDescent="0.2">
      <c r="A48" s="35">
        <v>40165</v>
      </c>
      <c r="B48" s="36">
        <v>-5.1652362685667641E-2</v>
      </c>
      <c r="C48" s="36">
        <v>-4.8488491768674105E-2</v>
      </c>
      <c r="D48" s="36">
        <v>-0.1283973640255788</v>
      </c>
      <c r="E48" s="36">
        <v>-8.2786891747887212E-2</v>
      </c>
      <c r="F48" s="36">
        <v>-5.726259855402456E-2</v>
      </c>
      <c r="G48" s="36">
        <v>-7.295986821525044E-2</v>
      </c>
      <c r="H48" s="36">
        <v>-7.1815598895920957E-2</v>
      </c>
      <c r="I48" s="36">
        <v>-8.6494252901896815E-2</v>
      </c>
      <c r="J48" s="36">
        <v>-1.1902138959616728E-2</v>
      </c>
      <c r="K48" s="36">
        <f t="shared" si="3"/>
        <v>-6.7966487977526871E-2</v>
      </c>
    </row>
    <row r="49" spans="1:11" x14ac:dyDescent="0.2">
      <c r="A49" s="35">
        <v>39157</v>
      </c>
      <c r="B49" s="36">
        <v>-5.0793566705683621E-2</v>
      </c>
      <c r="C49" s="36">
        <v>1.6460530911275796E-3</v>
      </c>
      <c r="D49" s="36">
        <v>-6.6886610331999205E-2</v>
      </c>
      <c r="E49" s="36">
        <v>-3.364590141129789E-2</v>
      </c>
      <c r="F49" s="36">
        <v>-4.4358329878035403E-2</v>
      </c>
      <c r="G49" s="36">
        <v>-4.4629282081655064E-2</v>
      </c>
      <c r="H49" s="36">
        <v>-3.6069902734483621E-2</v>
      </c>
      <c r="I49" s="36">
        <v>2.3803009589849773E-2</v>
      </c>
      <c r="J49" s="36">
        <v>-1.6420338148933886E-2</v>
      </c>
      <c r="K49" s="36">
        <f t="shared" si="3"/>
        <v>-2.9703125902694472E-2</v>
      </c>
    </row>
    <row r="50" spans="1:11" x14ac:dyDescent="0.2">
      <c r="A50" s="35">
        <v>40193</v>
      </c>
      <c r="B50" s="36">
        <v>-5.0012037365581283E-2</v>
      </c>
      <c r="C50" s="36">
        <v>-5.4062912026712033E-3</v>
      </c>
      <c r="D50" s="36">
        <v>-5.0514794678246946E-2</v>
      </c>
      <c r="E50" s="36">
        <v>-4.4088661873077466E-2</v>
      </c>
      <c r="F50" s="36">
        <v>-6.2160270640699768E-2</v>
      </c>
      <c r="G50" s="36">
        <v>-4.1059137001302391E-2</v>
      </c>
      <c r="H50" s="36">
        <v>-2.8744420329179718E-2</v>
      </c>
      <c r="I50" s="36">
        <v>-3.2902467698117936E-2</v>
      </c>
      <c r="J50" s="36">
        <v>-4.1034761844724765E-2</v>
      </c>
      <c r="K50" s="36">
        <f t="shared" si="3"/>
        <v>-3.9543027816593128E-2</v>
      </c>
    </row>
    <row r="51" spans="1:11" x14ac:dyDescent="0.2">
      <c r="A51" s="35">
        <v>40508</v>
      </c>
      <c r="B51" s="36">
        <v>-4.8833157206874159E-2</v>
      </c>
      <c r="C51" s="36">
        <v>-2.7153740757443832E-2</v>
      </c>
      <c r="D51" s="36">
        <v>-3.3331532762426307E-2</v>
      </c>
      <c r="E51" s="36">
        <v>-3.5585711182635787E-2</v>
      </c>
      <c r="F51" s="36">
        <v>-4.9670460052810096E-2</v>
      </c>
      <c r="G51" s="36">
        <v>-7.6688297313362533E-2</v>
      </c>
      <c r="H51" s="36">
        <v>-0.10981158706354707</v>
      </c>
      <c r="I51" s="36">
        <v>-5.0206733608978232E-2</v>
      </c>
      <c r="J51" s="36">
        <v>-1.7979389451426599E-2</v>
      </c>
      <c r="K51" s="36">
        <f t="shared" si="3"/>
        <v>-4.9912853704284971E-2</v>
      </c>
    </row>
    <row r="52" spans="1:11" x14ac:dyDescent="0.2">
      <c r="A52" s="35">
        <v>39633</v>
      </c>
      <c r="B52" s="36">
        <v>-4.7719962148833214E-2</v>
      </c>
      <c r="C52" s="36">
        <v>-8.3122154060112197E-2</v>
      </c>
      <c r="D52" s="36">
        <v>-3.6822294177564677E-2</v>
      </c>
      <c r="E52" s="36">
        <v>-4.0187640969335379E-2</v>
      </c>
      <c r="F52" s="36">
        <v>-3.8559502084475124E-2</v>
      </c>
      <c r="G52" s="36">
        <v>-0.10938223937843755</v>
      </c>
      <c r="H52" s="36">
        <v>-0.16054848539329969</v>
      </c>
      <c r="I52" s="36">
        <v>-0.11827956987712873</v>
      </c>
      <c r="J52" s="36">
        <v>-5.0740740731720316E-2</v>
      </c>
      <c r="K52" s="36">
        <f t="shared" si="3"/>
        <v>-7.6143783618002767E-2</v>
      </c>
    </row>
    <row r="53" spans="1:11" x14ac:dyDescent="0.2">
      <c r="A53" s="35">
        <v>39920</v>
      </c>
      <c r="B53" s="36">
        <v>-4.7091962910635062E-2</v>
      </c>
      <c r="C53" s="36">
        <v>1.6408935711359065E-2</v>
      </c>
      <c r="D53" s="36">
        <v>-2.9792027124977642E-2</v>
      </c>
      <c r="E53" s="36">
        <v>-1.3891684424085412E-2</v>
      </c>
      <c r="F53" s="36">
        <v>-3.6815308908712978E-2</v>
      </c>
      <c r="G53" s="36">
        <v>4.6309467805390199E-2</v>
      </c>
      <c r="H53" s="36">
        <v>9.004482543713492E-2</v>
      </c>
      <c r="I53" s="36">
        <v>4.9799656559716576E-2</v>
      </c>
      <c r="J53" s="36">
        <v>2.2047489408832808E-2</v>
      </c>
      <c r="K53" s="36">
        <f t="shared" si="3"/>
        <v>1.0778854401651898E-2</v>
      </c>
    </row>
    <row r="54" spans="1:11" x14ac:dyDescent="0.2">
      <c r="A54" s="35">
        <v>40207</v>
      </c>
      <c r="B54" s="36">
        <v>-4.6114401851035929E-2</v>
      </c>
      <c r="C54" s="36">
        <v>-6.5622018344290545E-2</v>
      </c>
      <c r="D54" s="36">
        <v>3.4770600070550134E-2</v>
      </c>
      <c r="E54" s="36">
        <v>-4.3659332884924566E-2</v>
      </c>
      <c r="F54" s="36">
        <v>-3.3134480525154032E-2</v>
      </c>
      <c r="G54" s="36">
        <v>-5.6362905196189021E-2</v>
      </c>
      <c r="H54" s="36">
        <v>3.4748595460024179E-2</v>
      </c>
      <c r="I54" s="36">
        <v>-4.1039671725123378E-3</v>
      </c>
      <c r="J54" s="36">
        <v>-6.7297255818870541E-2</v>
      </c>
      <c r="K54" s="36">
        <f t="shared" si="3"/>
        <v>-2.7416720971752934E-2</v>
      </c>
    </row>
    <row r="55" spans="1:11" x14ac:dyDescent="0.2">
      <c r="A55" s="35">
        <v>39997</v>
      </c>
      <c r="B55" s="36">
        <v>-4.2300949079224062E-2</v>
      </c>
      <c r="C55" s="36">
        <v>-9.9614547329683594E-3</v>
      </c>
      <c r="D55" s="36">
        <v>-1.8982703697371438E-2</v>
      </c>
      <c r="E55" s="36">
        <v>-3.1088614472214133E-2</v>
      </c>
      <c r="F55" s="36">
        <v>-7.1667186318920594E-3</v>
      </c>
      <c r="G55" s="36">
        <v>-8.8876671770757275E-3</v>
      </c>
      <c r="H55" s="36">
        <v>-1.8939238553871574E-2</v>
      </c>
      <c r="I55" s="36">
        <v>-5.2200172619637455E-2</v>
      </c>
      <c r="J55" s="36">
        <v>-3.7722923040463284E-2</v>
      </c>
      <c r="K55" s="36">
        <f t="shared" si="3"/>
        <v>-2.5247524106724182E-2</v>
      </c>
    </row>
    <row r="56" spans="1:11" x14ac:dyDescent="0.2">
      <c r="A56" s="35">
        <v>39836</v>
      </c>
      <c r="B56" s="36">
        <v>-4.1610325783161518E-2</v>
      </c>
      <c r="C56" s="36">
        <v>-2.470279565074705E-2</v>
      </c>
      <c r="D56" s="36">
        <v>-6.8281976258099897E-2</v>
      </c>
      <c r="E56" s="36">
        <v>-1.7300080705648681E-2</v>
      </c>
      <c r="F56" s="36">
        <v>-4.1584711296779403E-2</v>
      </c>
      <c r="G56" s="36">
        <v>-0.10136238395781198</v>
      </c>
      <c r="H56" s="36">
        <v>-6.7610214779741856E-2</v>
      </c>
      <c r="I56" s="36">
        <v>-1.7116524030322534E-2</v>
      </c>
      <c r="J56" s="36">
        <v>3.9663901150387919E-2</v>
      </c>
      <c r="K56" s="36">
        <f t="shared" si="3"/>
        <v>-3.776345786675487E-2</v>
      </c>
    </row>
    <row r="57" spans="1:11" x14ac:dyDescent="0.2">
      <c r="A57" s="35">
        <v>39675</v>
      </c>
      <c r="B57" s="36">
        <v>-4.1261781936880418E-2</v>
      </c>
      <c r="C57" s="36">
        <v>-2.9036117420807177E-2</v>
      </c>
      <c r="D57" s="36">
        <v>-2.7437395130120296E-2</v>
      </c>
      <c r="E57" s="36">
        <v>-6.357826756879055E-2</v>
      </c>
      <c r="F57" s="36">
        <v>-5.787783073812653E-2</v>
      </c>
      <c r="G57" s="36">
        <v>-8.3014729790622618E-2</v>
      </c>
      <c r="H57" s="36">
        <v>-0.11685911453960718</v>
      </c>
      <c r="I57" s="36">
        <v>-6.4809384152938868E-2</v>
      </c>
      <c r="J57" s="36">
        <v>-1.4372791260069778E-2</v>
      </c>
      <c r="K57" s="36">
        <f t="shared" si="3"/>
        <v>-5.5355287532967742E-2</v>
      </c>
    </row>
    <row r="58" spans="1:11" x14ac:dyDescent="0.2">
      <c r="A58" s="35">
        <v>39619</v>
      </c>
      <c r="B58" s="36">
        <v>-4.1253311370135055E-2</v>
      </c>
      <c r="C58" s="36">
        <v>1.7058366770616791E-2</v>
      </c>
      <c r="D58" s="36">
        <v>1.1105847149620885E-2</v>
      </c>
      <c r="E58" s="36">
        <v>-3.1821854348900225E-2</v>
      </c>
      <c r="F58" s="36">
        <v>-3.3498127873463103E-2</v>
      </c>
      <c r="G58" s="36">
        <v>-5.4766163142434014E-3</v>
      </c>
      <c r="H58" s="36">
        <v>-1.1023879416429776E-2</v>
      </c>
      <c r="I58" s="36">
        <v>-5.1988447039144368E-2</v>
      </c>
      <c r="J58" s="36">
        <v>-6.7815205912342613E-3</v>
      </c>
      <c r="K58" s="36">
        <f t="shared" si="3"/>
        <v>-1.7073797231001019E-2</v>
      </c>
    </row>
    <row r="59" spans="1:11" x14ac:dyDescent="0.2">
      <c r="A59" s="35">
        <v>40361</v>
      </c>
      <c r="B59" s="36">
        <v>-4.1061297199208896E-2</v>
      </c>
      <c r="C59" s="36">
        <v>-9.3715327495217313E-2</v>
      </c>
      <c r="D59" s="36">
        <v>-1.3701263282958746E-3</v>
      </c>
      <c r="E59" s="36">
        <v>-1.4284441205723288E-2</v>
      </c>
      <c r="F59" s="36">
        <v>-8.2383375456741969E-3</v>
      </c>
      <c r="G59" s="36">
        <v>-6.6664399418454534E-2</v>
      </c>
      <c r="H59" s="36">
        <v>-2.4308797482135606E-2</v>
      </c>
      <c r="I59" s="36">
        <v>-3.9390088945362195E-2</v>
      </c>
      <c r="J59" s="36">
        <v>-6.8950167422370413E-3</v>
      </c>
      <c r="K59" s="36">
        <f t="shared" si="3"/>
        <v>-3.2877582175452523E-2</v>
      </c>
    </row>
    <row r="60" spans="1:11" x14ac:dyDescent="0.2">
      <c r="A60" s="35">
        <v>39514</v>
      </c>
      <c r="B60" s="36">
        <v>-4.0848722392891529E-2</v>
      </c>
      <c r="C60" s="36">
        <v>-3.8764094332038611E-2</v>
      </c>
      <c r="D60" s="36">
        <v>-2.4997538194670356E-2</v>
      </c>
      <c r="E60" s="36">
        <v>-3.1695826468100097E-2</v>
      </c>
      <c r="F60" s="36">
        <v>-2.366303414089832E-2</v>
      </c>
      <c r="G60" s="36">
        <v>-4.4789837057540263E-2</v>
      </c>
      <c r="H60" s="36">
        <v>2.2983207880279338E-2</v>
      </c>
      <c r="I60" s="36">
        <v>1.3372559174958684E-3</v>
      </c>
      <c r="J60" s="36">
        <v>7.5573026617426181E-2</v>
      </c>
      <c r="K60" s="36">
        <f t="shared" si="3"/>
        <v>-1.1650563957191188E-2</v>
      </c>
    </row>
    <row r="61" spans="1:11" x14ac:dyDescent="0.2">
      <c r="A61" s="35">
        <v>39612</v>
      </c>
      <c r="B61" s="36">
        <v>-4.057923279834668E-2</v>
      </c>
      <c r="C61" s="36">
        <v>-9.5860849700636352E-2</v>
      </c>
      <c r="D61" s="36">
        <v>6.8539761908765985E-4</v>
      </c>
      <c r="E61" s="36">
        <v>-3.4330930307778881E-2</v>
      </c>
      <c r="F61" s="36">
        <v>-4.177315599499265E-2</v>
      </c>
      <c r="G61" s="36">
        <v>-5.4274081921395601E-2</v>
      </c>
      <c r="H61" s="36">
        <v>-4.4470647720317918E-2</v>
      </c>
      <c r="I61" s="36">
        <v>-6.6376270469835671E-2</v>
      </c>
      <c r="J61" s="36">
        <v>3.0089250961296474E-2</v>
      </c>
      <c r="K61" s="36">
        <f t="shared" si="3"/>
        <v>-3.8539536808987376E-2</v>
      </c>
    </row>
    <row r="62" spans="1:11" x14ac:dyDescent="0.2">
      <c r="A62" s="35">
        <v>40256</v>
      </c>
      <c r="B62" s="36">
        <v>-3.96569160045308E-2</v>
      </c>
      <c r="C62" s="36">
        <v>-9.4012429771703574E-3</v>
      </c>
      <c r="D62" s="36">
        <v>-4.6186348635259999E-2</v>
      </c>
      <c r="E62" s="36">
        <v>-2.753523966854473E-2</v>
      </c>
      <c r="F62" s="36">
        <v>-2.6589018934959293E-2</v>
      </c>
      <c r="G62" s="36">
        <v>-2.0882909210107548E-2</v>
      </c>
      <c r="H62" s="36">
        <v>-2.1189843228861641E-2</v>
      </c>
      <c r="I62" s="36">
        <v>-4.1558441530029237E-2</v>
      </c>
      <c r="J62" s="36">
        <v>1.5849170787462671E-2</v>
      </c>
      <c r="K62" s="36">
        <f t="shared" si="3"/>
        <v>-2.4125452702562302E-2</v>
      </c>
    </row>
    <row r="63" spans="1:11" x14ac:dyDescent="0.2">
      <c r="A63" s="35">
        <v>40431</v>
      </c>
      <c r="B63" s="36">
        <v>-3.9162367307652352E-2</v>
      </c>
      <c r="C63" s="36">
        <v>-2.4365040937556388E-2</v>
      </c>
      <c r="D63" s="36">
        <v>-1.8224868929009257E-2</v>
      </c>
      <c r="E63" s="36">
        <v>1.5734487383418542E-2</v>
      </c>
      <c r="F63" s="36">
        <v>-1.2005885999014016E-2</v>
      </c>
      <c r="G63" s="36">
        <v>3.1439110413173647E-2</v>
      </c>
      <c r="H63" s="36">
        <v>8.2392906705469077E-3</v>
      </c>
      <c r="I63" s="36">
        <v>-6.1199510403926337E-4</v>
      </c>
      <c r="J63" s="36">
        <v>1.922894161343626E-2</v>
      </c>
      <c r="K63" s="36">
        <f t="shared" si="3"/>
        <v>-2.1918172626529163E-3</v>
      </c>
    </row>
    <row r="64" spans="1:11" x14ac:dyDescent="0.2">
      <c r="A64" s="35">
        <v>40438</v>
      </c>
      <c r="B64" s="36">
        <v>-3.8124815395618794E-2</v>
      </c>
      <c r="C64" s="36">
        <v>1.0101911268554978E-2</v>
      </c>
      <c r="D64" s="36">
        <v>7.7710218198066075E-3</v>
      </c>
      <c r="E64" s="36">
        <v>3.3617771100197459E-2</v>
      </c>
      <c r="F64" s="36">
        <v>4.1814711740123113E-2</v>
      </c>
      <c r="G64" s="36">
        <v>-2.0334804864328818E-2</v>
      </c>
      <c r="H64" s="36">
        <v>-1.9477485458083966E-2</v>
      </c>
      <c r="I64" s="36">
        <v>4.2865890998163066E-3</v>
      </c>
      <c r="J64" s="36">
        <v>4.2452603958718638E-2</v>
      </c>
      <c r="K64" s="36">
        <f t="shared" si="3"/>
        <v>6.9001436132065126E-3</v>
      </c>
    </row>
    <row r="65" spans="1:11" x14ac:dyDescent="0.2">
      <c r="A65" s="35">
        <v>40158</v>
      </c>
      <c r="B65" s="36">
        <v>-3.7536206589114898E-2</v>
      </c>
      <c r="C65" s="36">
        <v>9.4259526344896913E-3</v>
      </c>
      <c r="D65" s="36">
        <v>2.286750409819582E-2</v>
      </c>
      <c r="E65" s="36">
        <v>2.3290367967159331E-2</v>
      </c>
      <c r="F65" s="36">
        <v>-4.8437694775647633E-3</v>
      </c>
      <c r="G65" s="36">
        <v>3.0666168186998143E-2</v>
      </c>
      <c r="H65" s="36">
        <v>-3.4301561201565064E-2</v>
      </c>
      <c r="I65" s="36">
        <v>-1.6949152539384039E-2</v>
      </c>
      <c r="J65" s="36">
        <v>-3.5409888990019537E-3</v>
      </c>
      <c r="K65" s="36">
        <f t="shared" si="3"/>
        <v>-1.213399294578417E-3</v>
      </c>
    </row>
    <row r="66" spans="1:11" x14ac:dyDescent="0.2">
      <c r="A66" s="35">
        <v>40375</v>
      </c>
      <c r="B66" s="36">
        <v>-3.4488616491883582E-2</v>
      </c>
      <c r="C66" s="36">
        <v>-4.5763491776486066E-2</v>
      </c>
      <c r="D66" s="36">
        <v>-3.7828535097505507E-2</v>
      </c>
      <c r="E66" s="36">
        <v>-2.3141738021343984E-2</v>
      </c>
      <c r="F66" s="36">
        <v>-3.5413050987734229E-2</v>
      </c>
      <c r="G66" s="36">
        <v>-6.6181728129640904E-2</v>
      </c>
      <c r="H66" s="36">
        <v>-0.11341857636249421</v>
      </c>
      <c r="I66" s="36">
        <v>-0.1027060270602707</v>
      </c>
      <c r="J66" s="36">
        <v>2.7726845247402852E-2</v>
      </c>
      <c r="K66" s="36">
        <f t="shared" si="3"/>
        <v>-4.790797746534315E-2</v>
      </c>
    </row>
    <row r="67" spans="1:11" x14ac:dyDescent="0.2">
      <c r="A67" s="35">
        <v>40550</v>
      </c>
      <c r="B67" s="36">
        <v>-3.2080532434942563E-2</v>
      </c>
      <c r="C67" s="36">
        <v>3.7098116402265041E-2</v>
      </c>
      <c r="D67" s="36">
        <v>4.4803469485179472E-2</v>
      </c>
      <c r="E67" s="36">
        <v>-1.6212033343090005E-2</v>
      </c>
      <c r="F67" s="36">
        <v>-3.4107580252295294E-2</v>
      </c>
      <c r="G67" s="36">
        <v>4.9660281794613369E-2</v>
      </c>
      <c r="H67" s="36">
        <v>6.2467165224349468E-2</v>
      </c>
      <c r="I67" s="36">
        <v>4.9790041991601572E-2</v>
      </c>
      <c r="J67" s="36">
        <v>-2.6100064093548599E-2</v>
      </c>
      <c r="K67" s="36">
        <f t="shared" si="3"/>
        <v>1.5033925876406118E-2</v>
      </c>
    </row>
    <row r="68" spans="1:11" x14ac:dyDescent="0.2">
      <c r="A68" s="35">
        <v>39402</v>
      </c>
      <c r="B68" s="36">
        <v>-3.0693114479754764E-2</v>
      </c>
      <c r="C68" s="36">
        <v>-2.013238578602063E-2</v>
      </c>
      <c r="D68" s="36">
        <v>-9.568307904683172E-4</v>
      </c>
      <c r="E68" s="36">
        <v>6.1215114282161219E-2</v>
      </c>
      <c r="F68" s="36">
        <v>5.9671208286896475E-2</v>
      </c>
      <c r="G68" s="36">
        <v>2.9619112972133953E-2</v>
      </c>
      <c r="H68" s="36">
        <v>-1.6304777952062494E-2</v>
      </c>
      <c r="I68" s="36">
        <v>3.1706983709140581E-2</v>
      </c>
      <c r="J68" s="36">
        <v>-9.5422780940073327E-3</v>
      </c>
      <c r="K68" s="36">
        <f t="shared" si="3"/>
        <v>1.1619174871644877E-2</v>
      </c>
    </row>
    <row r="69" spans="1:11" x14ac:dyDescent="0.2">
      <c r="A69" s="35">
        <v>39374</v>
      </c>
      <c r="B69" s="36">
        <v>-2.9260250522283676E-2</v>
      </c>
      <c r="C69" s="36">
        <v>-1.8383138533540972E-2</v>
      </c>
      <c r="D69" s="36">
        <v>-3.9947248378281099E-2</v>
      </c>
      <c r="E69" s="36">
        <v>-5.5323052845058791E-2</v>
      </c>
      <c r="F69" s="36">
        <v>-4.9941879614492132E-2</v>
      </c>
      <c r="G69" s="36">
        <v>-3.1700828587648229E-2</v>
      </c>
      <c r="H69" s="36">
        <v>-4.7842880272773489E-2</v>
      </c>
      <c r="I69" s="36">
        <v>-1.4996767924466751E-2</v>
      </c>
      <c r="J69" s="36">
        <v>-2.3994713687591835E-2</v>
      </c>
      <c r="K69" s="36">
        <f t="shared" si="3"/>
        <v>-3.4595513476677824E-2</v>
      </c>
    </row>
    <row r="70" spans="1:11" x14ac:dyDescent="0.2">
      <c r="A70" s="35">
        <v>39605</v>
      </c>
      <c r="B70" s="36">
        <v>-2.8059707836210767E-2</v>
      </c>
      <c r="C70" s="36">
        <v>-5.0073036652214263E-2</v>
      </c>
      <c r="D70" s="36">
        <v>1.3631071058641567E-2</v>
      </c>
      <c r="E70" s="36">
        <v>-5.0117870455200414E-2</v>
      </c>
      <c r="F70" s="36">
        <v>-6.7908930616309079E-2</v>
      </c>
      <c r="G70" s="36">
        <v>1.6870044547494741E-2</v>
      </c>
      <c r="H70" s="36">
        <v>-7.840735631901033E-3</v>
      </c>
      <c r="I70" s="36">
        <v>-1.9524100079339541E-2</v>
      </c>
      <c r="J70" s="36">
        <v>-7.1124424049657423E-2</v>
      </c>
      <c r="K70" s="36">
        <f t="shared" si="3"/>
        <v>-2.9346808327302749E-2</v>
      </c>
    </row>
    <row r="71" spans="1:11" x14ac:dyDescent="0.2">
      <c r="A71" s="35">
        <v>39878</v>
      </c>
      <c r="B71" s="36">
        <v>-2.6996955437437884E-2</v>
      </c>
      <c r="C71" s="36">
        <v>-9.0239942743191755E-3</v>
      </c>
      <c r="D71" s="36">
        <v>-4.0557570294440314E-2</v>
      </c>
      <c r="E71" s="36">
        <v>9.628269986207855E-3</v>
      </c>
      <c r="F71" s="36">
        <v>5.7243456144035251E-3</v>
      </c>
      <c r="G71" s="36">
        <v>-8.9536138779722094E-2</v>
      </c>
      <c r="H71" s="36">
        <v>-4.3188378462856884E-2</v>
      </c>
      <c r="I71" s="36">
        <v>-1.2869038597171235E-2</v>
      </c>
      <c r="J71" s="36">
        <v>-3.8620773832415994E-2</v>
      </c>
      <c r="K71" s="36">
        <f t="shared" si="3"/>
        <v>-2.7268410006038274E-2</v>
      </c>
    </row>
    <row r="72" spans="1:11" x14ac:dyDescent="0.2">
      <c r="A72" s="35">
        <v>40410</v>
      </c>
      <c r="B72" s="36">
        <v>-2.5267527547536344E-2</v>
      </c>
      <c r="C72" s="36">
        <v>1.756015585151657E-2</v>
      </c>
      <c r="D72" s="36">
        <v>4.1052249599950671E-2</v>
      </c>
      <c r="E72" s="36">
        <v>1.4579501296074085E-2</v>
      </c>
      <c r="F72" s="36">
        <v>1.689992377440314E-3</v>
      </c>
      <c r="G72" s="36">
        <v>-1.2479183968215953E-2</v>
      </c>
      <c r="H72" s="36">
        <v>-2.998064118161247E-2</v>
      </c>
      <c r="I72" s="36">
        <v>-1.0290556900726281E-2</v>
      </c>
      <c r="J72" s="36">
        <v>6.7375946783899396E-2</v>
      </c>
      <c r="K72" s="36">
        <f t="shared" si="3"/>
        <v>7.1370569241287684E-3</v>
      </c>
    </row>
    <row r="73" spans="1:11" x14ac:dyDescent="0.2">
      <c r="A73" s="35">
        <v>39521</v>
      </c>
      <c r="B73" s="36">
        <v>-2.4309018922801975E-2</v>
      </c>
      <c r="C73" s="36">
        <v>7.4234503771342802E-3</v>
      </c>
      <c r="D73" s="36">
        <v>-1.448063814346663E-2</v>
      </c>
      <c r="E73" s="36">
        <v>5.2189761528280542E-3</v>
      </c>
      <c r="F73" s="36">
        <v>-1.4771731335116943E-3</v>
      </c>
      <c r="G73" s="36">
        <v>6.694476725898528E-2</v>
      </c>
      <c r="H73" s="36">
        <v>4.0311531338852159E-2</v>
      </c>
      <c r="I73" s="36">
        <v>4.4871794900673903E-2</v>
      </c>
      <c r="J73" s="36">
        <v>2.6870045823583804E-2</v>
      </c>
      <c r="K73" s="36">
        <f t="shared" ref="K73:K136" si="5">SUMPRODUCT($B$4:$J$4,B73:J73)</f>
        <v>1.6817622030967996E-2</v>
      </c>
    </row>
    <row r="74" spans="1:11" x14ac:dyDescent="0.2">
      <c r="A74" s="35">
        <v>39241</v>
      </c>
      <c r="B74" s="36">
        <v>-2.3455759438146269E-2</v>
      </c>
      <c r="C74" s="36">
        <v>-6.1895846731868757E-2</v>
      </c>
      <c r="D74" s="36">
        <v>-5.5981131760769388E-2</v>
      </c>
      <c r="E74" s="36">
        <v>-9.3121234665880084E-2</v>
      </c>
      <c r="F74" s="36">
        <v>-6.7274091264773073E-2</v>
      </c>
      <c r="G74" s="36">
        <v>-2.3009128839080413E-2</v>
      </c>
      <c r="H74" s="36">
        <v>-5.1790838795716387E-2</v>
      </c>
      <c r="I74" s="36">
        <v>-6.7430025439716532E-2</v>
      </c>
      <c r="J74" s="36">
        <v>1.05473487282362E-2</v>
      </c>
      <c r="K74" s="36">
        <f t="shared" si="5"/>
        <v>-4.8151929681877106E-2</v>
      </c>
    </row>
    <row r="75" spans="1:11" x14ac:dyDescent="0.2">
      <c r="A75" s="35">
        <v>39759</v>
      </c>
      <c r="B75" s="36">
        <v>-2.3382835810930355E-2</v>
      </c>
      <c r="C75" s="36">
        <v>-6.3668847585047664E-2</v>
      </c>
      <c r="D75" s="36">
        <v>-1.2386063939064997E-2</v>
      </c>
      <c r="E75" s="36">
        <v>-7.8160470665057727E-2</v>
      </c>
      <c r="F75" s="36">
        <v>5.9071458822723945E-2</v>
      </c>
      <c r="G75" s="36">
        <v>-5.6237647980507087E-2</v>
      </c>
      <c r="H75" s="36">
        <v>-0.16075058991351363</v>
      </c>
      <c r="I75" s="36">
        <v>-0.1580882353008366</v>
      </c>
      <c r="J75" s="36">
        <v>9.8046654930245211E-2</v>
      </c>
      <c r="K75" s="36">
        <f t="shared" si="5"/>
        <v>-4.3946335753804966E-2</v>
      </c>
    </row>
    <row r="76" spans="1:11" x14ac:dyDescent="0.2">
      <c r="A76" s="35">
        <v>39199</v>
      </c>
      <c r="B76" s="36">
        <v>-2.1996739535181442E-2</v>
      </c>
      <c r="C76" s="36">
        <v>-2.0678938724822377E-2</v>
      </c>
      <c r="D76" s="36">
        <v>1.0660064651463401E-2</v>
      </c>
      <c r="E76" s="36">
        <v>-1.1466037879551956E-2</v>
      </c>
      <c r="F76" s="36">
        <v>-3.0281154110454764E-3</v>
      </c>
      <c r="G76" s="36">
        <v>-2.434633804638715E-2</v>
      </c>
      <c r="H76" s="36">
        <v>-3.5972430786773438E-2</v>
      </c>
      <c r="I76" s="36">
        <v>-4.1227668296230403E-3</v>
      </c>
      <c r="J76" s="36">
        <v>2.8270398025700538E-3</v>
      </c>
      <c r="K76" s="36">
        <f t="shared" si="5"/>
        <v>-1.2012605592563943E-2</v>
      </c>
    </row>
    <row r="77" spans="1:11" x14ac:dyDescent="0.2">
      <c r="A77" s="35">
        <v>39507</v>
      </c>
      <c r="B77" s="36">
        <v>-2.192630008718937E-2</v>
      </c>
      <c r="C77" s="36">
        <v>-1.3232804669712463E-2</v>
      </c>
      <c r="D77" s="36">
        <v>3.1518107504340122E-2</v>
      </c>
      <c r="E77" s="36">
        <v>6.4727012465159661E-2</v>
      </c>
      <c r="F77" s="36">
        <v>3.4641646811880797E-2</v>
      </c>
      <c r="G77" s="36">
        <v>6.9589814848086726E-2</v>
      </c>
      <c r="H77" s="36">
        <v>-5.2572507167573966E-2</v>
      </c>
      <c r="I77" s="36">
        <v>-6.3376753515867579E-2</v>
      </c>
      <c r="J77" s="36">
        <v>7.5254184920469216E-2</v>
      </c>
      <c r="K77" s="36">
        <f t="shared" si="5"/>
        <v>1.3845548763275796E-2</v>
      </c>
    </row>
    <row r="78" spans="1:11" x14ac:dyDescent="0.2">
      <c r="A78" s="35">
        <v>39094</v>
      </c>
      <c r="B78" s="46">
        <v>-2.0097196991518827E-2</v>
      </c>
      <c r="C78" s="36">
        <v>7.4557814563873989E-2</v>
      </c>
      <c r="D78" s="36">
        <v>4.0207214355032377E-2</v>
      </c>
      <c r="E78" s="36">
        <v>4.6540299170820379E-2</v>
      </c>
      <c r="F78" s="36">
        <v>2.2523691775799846E-2</v>
      </c>
      <c r="G78" s="36">
        <v>5.493708178681514E-3</v>
      </c>
      <c r="H78" s="36">
        <v>3.1958743080321116E-2</v>
      </c>
      <c r="I78" s="36">
        <v>-1.0431154576633769E-3</v>
      </c>
      <c r="J78" s="36">
        <v>3.3604774454483059E-2</v>
      </c>
      <c r="K78" s="36">
        <f t="shared" si="5"/>
        <v>2.5969173170724121E-2</v>
      </c>
    </row>
    <row r="79" spans="1:11" x14ac:dyDescent="0.2">
      <c r="A79" s="35">
        <v>40025</v>
      </c>
      <c r="B79" s="36">
        <v>-1.9592339788623656E-2</v>
      </c>
      <c r="C79" s="36">
        <v>1.9417968775726799E-2</v>
      </c>
      <c r="D79" s="36">
        <v>5.7452380728978153E-2</v>
      </c>
      <c r="E79" s="36">
        <v>-6.6647858613856099E-3</v>
      </c>
      <c r="F79" s="36">
        <v>-2.0573356566996157E-3</v>
      </c>
      <c r="G79" s="36">
        <v>8.8158640436320282E-3</v>
      </c>
      <c r="H79" s="36">
        <v>7.0518687987970091E-2</v>
      </c>
      <c r="I79" s="36">
        <v>3.5179943451372105E-2</v>
      </c>
      <c r="J79" s="36">
        <v>5.273198967663829E-3</v>
      </c>
      <c r="K79" s="36">
        <f t="shared" si="5"/>
        <v>1.8702972032263253E-2</v>
      </c>
    </row>
    <row r="80" spans="1:11" x14ac:dyDescent="0.2">
      <c r="A80" s="35">
        <v>39689</v>
      </c>
      <c r="B80" s="36">
        <v>-1.8735851614595726E-2</v>
      </c>
      <c r="C80" s="36">
        <v>-1.0374712691412406E-2</v>
      </c>
      <c r="D80" s="36">
        <v>-3.3852839781130906E-2</v>
      </c>
      <c r="E80" s="36">
        <v>-2.1492411800002751E-2</v>
      </c>
      <c r="F80" s="36">
        <v>-3.2929980874178505E-2</v>
      </c>
      <c r="G80" s="36">
        <v>2.5292750768823116E-2</v>
      </c>
      <c r="H80" s="36">
        <v>1.3491626433146881E-2</v>
      </c>
      <c r="I80" s="36">
        <v>2.5103366785404344E-2</v>
      </c>
      <c r="J80" s="36">
        <v>-1.9139732699527037E-2</v>
      </c>
      <c r="K80" s="36">
        <f t="shared" si="5"/>
        <v>-8.0700579661028508E-3</v>
      </c>
    </row>
    <row r="81" spans="1:11" x14ac:dyDescent="0.2">
      <c r="A81" s="35">
        <v>40298</v>
      </c>
      <c r="B81" s="36">
        <v>-1.7567521617725335E-2</v>
      </c>
      <c r="C81" s="36">
        <v>-3.8063442958997384E-2</v>
      </c>
      <c r="D81" s="36">
        <v>4.2308305500722447E-2</v>
      </c>
      <c r="E81" s="36">
        <v>2.2554068338168427E-2</v>
      </c>
      <c r="F81" s="36">
        <v>1.1666466430120245E-2</v>
      </c>
      <c r="G81" s="36">
        <v>-4.882559262564283E-2</v>
      </c>
      <c r="H81" s="36">
        <v>-2.2060096784837852E-2</v>
      </c>
      <c r="I81" s="36">
        <v>-3.3678756492479152E-2</v>
      </c>
      <c r="J81" s="36">
        <v>1.2066854207606064E-2</v>
      </c>
      <c r="K81" s="36">
        <f t="shared" si="5"/>
        <v>-7.9547284479405626E-3</v>
      </c>
    </row>
    <row r="82" spans="1:11" x14ac:dyDescent="0.2">
      <c r="A82" s="35">
        <v>39192</v>
      </c>
      <c r="B82" s="36">
        <v>-1.6388765516080209E-2</v>
      </c>
      <c r="C82" s="36">
        <v>3.7270629396086989E-2</v>
      </c>
      <c r="D82" s="36">
        <v>7.4441622576243524E-2</v>
      </c>
      <c r="E82" s="36">
        <v>7.630449148910208E-2</v>
      </c>
      <c r="F82" s="36">
        <v>6.295179614622004E-2</v>
      </c>
      <c r="G82" s="36">
        <v>5.5734494094541481E-2</v>
      </c>
      <c r="H82" s="36">
        <v>4.3711572282938926E-2</v>
      </c>
      <c r="I82" s="36">
        <v>-1.4446952591079542E-2</v>
      </c>
      <c r="J82" s="36">
        <v>5.7510010172351862E-2</v>
      </c>
      <c r="K82" s="36">
        <f t="shared" si="5"/>
        <v>4.1894576573391122E-2</v>
      </c>
    </row>
    <row r="83" spans="1:11" x14ac:dyDescent="0.2">
      <c r="A83" s="35">
        <v>40277</v>
      </c>
      <c r="B83" s="36">
        <v>-1.6157309119798534E-2</v>
      </c>
      <c r="C83" s="36">
        <v>2.0150483215711817E-2</v>
      </c>
      <c r="D83" s="36">
        <v>-8.4042176640047143E-3</v>
      </c>
      <c r="E83" s="36">
        <v>1.5960524847869154E-2</v>
      </c>
      <c r="F83" s="36">
        <v>2.1285984797375052E-2</v>
      </c>
      <c r="G83" s="36">
        <v>5.3087534026432327E-2</v>
      </c>
      <c r="H83" s="36">
        <v>-2.86184661561605E-2</v>
      </c>
      <c r="I83" s="36">
        <v>-2.3222060981103125E-2</v>
      </c>
      <c r="J83" s="36">
        <v>1.750553220150518E-3</v>
      </c>
      <c r="K83" s="36">
        <f t="shared" si="5"/>
        <v>3.9810492093170381E-3</v>
      </c>
    </row>
    <row r="84" spans="1:11" x14ac:dyDescent="0.2">
      <c r="A84" s="35">
        <v>39598</v>
      </c>
      <c r="B84" s="36">
        <v>-1.5806325021266346E-2</v>
      </c>
      <c r="C84" s="36">
        <v>-1.6846697509861668E-2</v>
      </c>
      <c r="D84" s="36">
        <v>8.3323953907914111E-2</v>
      </c>
      <c r="E84" s="36">
        <v>5.9188388673501513E-2</v>
      </c>
      <c r="F84" s="36">
        <v>0.11763362929056162</v>
      </c>
      <c r="G84" s="36">
        <v>2.5800223886815035E-2</v>
      </c>
      <c r="H84" s="36">
        <v>1.7883759403975223E-3</v>
      </c>
      <c r="I84" s="36">
        <v>-6.2651576233905132E-3</v>
      </c>
      <c r="J84" s="36">
        <v>4.2704048765459253E-2</v>
      </c>
      <c r="K84" s="36">
        <f t="shared" si="5"/>
        <v>3.2387920918455507E-2</v>
      </c>
    </row>
    <row r="85" spans="1:11" x14ac:dyDescent="0.2">
      <c r="A85" s="35">
        <v>40081</v>
      </c>
      <c r="B85" s="36">
        <v>-1.3835994765082155E-2</v>
      </c>
      <c r="C85" s="36">
        <v>2.4948354275131229E-2</v>
      </c>
      <c r="D85" s="36">
        <v>-1.864598249616764E-2</v>
      </c>
      <c r="E85" s="36">
        <v>-2.0485590771137624E-2</v>
      </c>
      <c r="F85" s="36">
        <v>-2.2278259901944823E-2</v>
      </c>
      <c r="G85" s="36">
        <v>-2.3402450182838399E-2</v>
      </c>
      <c r="H85" s="36">
        <v>-3.5533817555527032E-4</v>
      </c>
      <c r="I85" s="36">
        <v>-3.0493868107873443E-2</v>
      </c>
      <c r="J85" s="36">
        <v>4.0179266203348111E-3</v>
      </c>
      <c r="K85" s="36">
        <f t="shared" si="5"/>
        <v>-1.1169016709420313E-2</v>
      </c>
    </row>
    <row r="86" spans="1:11" x14ac:dyDescent="0.2">
      <c r="A86" s="35">
        <v>39808</v>
      </c>
      <c r="B86" s="36">
        <v>-1.3382005389140476E-2</v>
      </c>
      <c r="C86" s="36">
        <v>-4.1706747493557302E-2</v>
      </c>
      <c r="D86" s="36">
        <v>7.1480289510356962E-3</v>
      </c>
      <c r="E86" s="36">
        <v>-8.5890690021336119E-2</v>
      </c>
      <c r="F86" s="36">
        <v>-9.1325488027271168E-2</v>
      </c>
      <c r="G86" s="36">
        <v>-7.886598912382152E-2</v>
      </c>
      <c r="H86" s="36">
        <v>-0.10106420495615542</v>
      </c>
      <c r="I86" s="36">
        <v>-9.9476439795963642E-2</v>
      </c>
      <c r="J86" s="36">
        <v>-6.5059016387368607E-2</v>
      </c>
      <c r="K86" s="36">
        <f t="shared" si="5"/>
        <v>-6.3285065554261583E-2</v>
      </c>
    </row>
    <row r="87" spans="1:11" x14ac:dyDescent="0.2">
      <c r="A87" s="35">
        <v>39486</v>
      </c>
      <c r="B87" s="36">
        <v>-1.1800245865135048E-2</v>
      </c>
      <c r="C87" s="36">
        <v>-4.6608030982144402E-2</v>
      </c>
      <c r="D87" s="36">
        <v>1.4492276627597414E-3</v>
      </c>
      <c r="E87" s="36">
        <v>-6.2626379557587625E-2</v>
      </c>
      <c r="F87" s="36">
        <v>-6.4347283407484954E-2</v>
      </c>
      <c r="G87" s="36">
        <v>-4.8363240084538336E-2</v>
      </c>
      <c r="H87" s="36">
        <v>3.1880449408195621E-2</v>
      </c>
      <c r="I87" s="36">
        <v>-4.627606754516516E-2</v>
      </c>
      <c r="J87" s="36">
        <v>-7.3976331908323284E-2</v>
      </c>
      <c r="K87" s="36">
        <f t="shared" si="5"/>
        <v>-3.562620394324395E-2</v>
      </c>
    </row>
    <row r="88" spans="1:11" x14ac:dyDescent="0.2">
      <c r="A88" s="35">
        <v>40522</v>
      </c>
      <c r="B88" s="36">
        <v>-1.1684290459182175E-2</v>
      </c>
      <c r="C88" s="36">
        <v>-1.0694985442328534E-2</v>
      </c>
      <c r="D88" s="36">
        <v>-7.5123474563321163E-2</v>
      </c>
      <c r="E88" s="36">
        <v>-4.0075117647970046E-2</v>
      </c>
      <c r="F88" s="36">
        <v>-4.0186185469915058E-2</v>
      </c>
      <c r="G88" s="36">
        <v>6.8918033848784782E-2</v>
      </c>
      <c r="H88" s="36">
        <v>8.8398377081302451E-3</v>
      </c>
      <c r="I88" s="36">
        <v>4.8869883934024609E-3</v>
      </c>
      <c r="J88" s="36">
        <v>-6.8977954798931165E-2</v>
      </c>
      <c r="K88" s="36">
        <f t="shared" si="5"/>
        <v>-1.8231193190720835E-2</v>
      </c>
    </row>
    <row r="89" spans="1:11" x14ac:dyDescent="0.2">
      <c r="A89" s="35">
        <v>39213</v>
      </c>
      <c r="B89" s="36">
        <v>-1.1569447377366197E-2</v>
      </c>
      <c r="C89" s="36">
        <v>8.2561817527692007E-3</v>
      </c>
      <c r="D89" s="36">
        <v>1.607401140210098E-2</v>
      </c>
      <c r="E89" s="36">
        <v>5.588001271124042E-2</v>
      </c>
      <c r="F89" s="36">
        <v>2.5134892451642004E-2</v>
      </c>
      <c r="G89" s="36">
        <v>9.04597630291116E-4</v>
      </c>
      <c r="H89" s="36">
        <v>3.7266693103449825E-3</v>
      </c>
      <c r="I89" s="36">
        <v>0.10689731647606715</v>
      </c>
      <c r="J89" s="36">
        <v>1.5050060932248257E-2</v>
      </c>
      <c r="K89" s="36">
        <f t="shared" si="5"/>
        <v>2.4481362206645443E-2</v>
      </c>
    </row>
    <row r="90" spans="1:11" x14ac:dyDescent="0.2">
      <c r="A90" s="35">
        <v>39563</v>
      </c>
      <c r="B90" s="36">
        <v>-1.142722541182258E-2</v>
      </c>
      <c r="C90" s="36">
        <v>-3.5700145449282907E-3</v>
      </c>
      <c r="D90" s="36">
        <v>4.8748002831714154E-2</v>
      </c>
      <c r="E90" s="36">
        <v>2.6659800555079688E-2</v>
      </c>
      <c r="F90" s="36">
        <v>-8.5086212470331015E-3</v>
      </c>
      <c r="G90" s="36">
        <v>-1.3163764349991404E-3</v>
      </c>
      <c r="H90" s="36">
        <v>5.7366802415836977E-2</v>
      </c>
      <c r="I90" s="36">
        <v>7.8643519420503148E-3</v>
      </c>
      <c r="J90" s="36">
        <v>-3.1795558364688246E-2</v>
      </c>
      <c r="K90" s="36">
        <f t="shared" si="5"/>
        <v>9.3347510694484059E-3</v>
      </c>
    </row>
    <row r="91" spans="1:11" x14ac:dyDescent="0.2">
      <c r="A91" s="35">
        <v>40564</v>
      </c>
      <c r="B91" s="36">
        <v>-1.1103305640675507E-2</v>
      </c>
      <c r="C91" s="36">
        <v>1.2576049481240241E-2</v>
      </c>
      <c r="D91" s="36">
        <v>-6.6536610489200301E-2</v>
      </c>
      <c r="E91" s="36">
        <v>-4.3092195647987309E-2</v>
      </c>
      <c r="F91" s="36">
        <v>-5.384979780062786E-2</v>
      </c>
      <c r="G91" s="36">
        <v>-6.0246762653566044E-2</v>
      </c>
      <c r="H91" s="36">
        <v>-2.251985337329054E-2</v>
      </c>
      <c r="I91" s="36">
        <v>-2.9983342587451563E-2</v>
      </c>
      <c r="J91" s="36">
        <v>-4.1203875006138729E-2</v>
      </c>
      <c r="K91" s="36">
        <f t="shared" si="5"/>
        <v>-3.5103121972036203E-2</v>
      </c>
    </row>
    <row r="92" spans="1:11" x14ac:dyDescent="0.2">
      <c r="A92" s="35">
        <v>39927</v>
      </c>
      <c r="B92" s="36">
        <v>-1.023738591249874E-2</v>
      </c>
      <c r="C92" s="36">
        <v>2.1942664305625807E-2</v>
      </c>
      <c r="D92" s="36">
        <v>-4.9087913984889563E-2</v>
      </c>
      <c r="E92" s="36">
        <v>-8.6307258538928619E-4</v>
      </c>
      <c r="F92" s="36">
        <v>7.0691677346290003E-3</v>
      </c>
      <c r="G92" s="36">
        <v>-3.7911574566708082E-3</v>
      </c>
      <c r="H92" s="36">
        <v>-3.0429475237553547E-2</v>
      </c>
      <c r="I92" s="36">
        <v>5.997818977927445E-3</v>
      </c>
      <c r="J92" s="36">
        <v>6.8966902035054872E-2</v>
      </c>
      <c r="K92" s="36">
        <f t="shared" si="5"/>
        <v>1.0629545690497288E-3</v>
      </c>
    </row>
    <row r="93" spans="1:11" x14ac:dyDescent="0.2">
      <c r="A93" s="35">
        <v>40501</v>
      </c>
      <c r="B93" s="36">
        <v>-5.282155503785674E-3</v>
      </c>
      <c r="C93" s="36">
        <v>9.6914916092790664E-3</v>
      </c>
      <c r="D93" s="36">
        <v>1.9944499169565772E-2</v>
      </c>
      <c r="E93" s="36">
        <v>-4.2730537482514926E-3</v>
      </c>
      <c r="F93" s="36">
        <v>-1.1439486497849501E-3</v>
      </c>
      <c r="G93" s="36">
        <v>-2.802292695313921E-2</v>
      </c>
      <c r="H93" s="36">
        <v>-2.5200290580824049E-2</v>
      </c>
      <c r="I93" s="36">
        <v>-1.2252042007001217E-2</v>
      </c>
      <c r="J93" s="36">
        <v>2.0141700285303547E-2</v>
      </c>
      <c r="K93" s="36">
        <f t="shared" si="5"/>
        <v>-2.932676300666705E-3</v>
      </c>
    </row>
    <row r="94" spans="1:11" x14ac:dyDescent="0.2">
      <c r="A94" s="35">
        <v>40417</v>
      </c>
      <c r="B94" s="36">
        <v>-5.2189276708911958E-3</v>
      </c>
      <c r="C94" s="36">
        <v>-2.9371858482906101E-2</v>
      </c>
      <c r="D94" s="36">
        <v>8.9071032770771927E-2</v>
      </c>
      <c r="E94" s="36">
        <v>-2.2738792403826237E-2</v>
      </c>
      <c r="F94" s="36">
        <v>-5.5335740506419623E-3</v>
      </c>
      <c r="G94" s="36">
        <v>-6.5395224292166543E-3</v>
      </c>
      <c r="H94" s="36">
        <v>-2.2163100644903982E-2</v>
      </c>
      <c r="I94" s="36">
        <v>-3.9143730886850185E-2</v>
      </c>
      <c r="J94" s="36">
        <v>-4.0095310480590243E-2</v>
      </c>
      <c r="K94" s="36">
        <f t="shared" si="5"/>
        <v>-9.0806234334029692E-3</v>
      </c>
    </row>
    <row r="95" spans="1:11" x14ac:dyDescent="0.2">
      <c r="A95" s="35">
        <v>39430</v>
      </c>
      <c r="B95" s="36">
        <v>-5.0074152563765063E-3</v>
      </c>
      <c r="C95" s="36">
        <v>-9.6754476336315384E-2</v>
      </c>
      <c r="D95" s="36">
        <v>-0.12836397397049037</v>
      </c>
      <c r="E95" s="36">
        <v>-9.113899698204582E-2</v>
      </c>
      <c r="F95" s="36">
        <v>-9.1902581846269357E-2</v>
      </c>
      <c r="G95" s="36">
        <v>-6.9177319163118201E-2</v>
      </c>
      <c r="H95" s="36">
        <v>-9.3787502992539157E-2</v>
      </c>
      <c r="I95" s="36">
        <v>-4.8479868566613862E-2</v>
      </c>
      <c r="J95" s="36">
        <v>-4.1983280277543882E-2</v>
      </c>
      <c r="K95" s="36">
        <f t="shared" si="5"/>
        <v>-7.405875064997483E-2</v>
      </c>
    </row>
    <row r="96" spans="1:11" x14ac:dyDescent="0.2">
      <c r="A96" s="35">
        <v>39129</v>
      </c>
      <c r="B96" s="36">
        <v>-4.813212134925509E-3</v>
      </c>
      <c r="C96" s="36">
        <v>7.5058788246658931E-2</v>
      </c>
      <c r="D96" s="36">
        <v>2.6015856401313341E-2</v>
      </c>
      <c r="E96" s="36">
        <v>-1.6494046768288119E-2</v>
      </c>
      <c r="F96" s="36">
        <v>-1.4132795527431006E-3</v>
      </c>
      <c r="G96" s="36">
        <v>7.8529044160837225E-2</v>
      </c>
      <c r="H96" s="36">
        <v>0.13639109634180302</v>
      </c>
      <c r="I96" s="36">
        <v>9.3043229310884046E-2</v>
      </c>
      <c r="J96" s="36">
        <v>5.2419484484651238E-2</v>
      </c>
      <c r="K96" s="36">
        <f t="shared" si="5"/>
        <v>4.8743676310460234E-2</v>
      </c>
    </row>
    <row r="97" spans="1:11" x14ac:dyDescent="0.2">
      <c r="A97" s="35">
        <v>39969</v>
      </c>
      <c r="B97" s="36">
        <v>-3.746064161082488E-3</v>
      </c>
      <c r="C97" s="36">
        <v>1.0033787278464457E-2</v>
      </c>
      <c r="D97" s="36">
        <v>6.7227093375408276E-2</v>
      </c>
      <c r="E97" s="36">
        <v>-8.4992004051502156E-3</v>
      </c>
      <c r="F97" s="36">
        <v>5.0292294593056045E-3</v>
      </c>
      <c r="G97" s="36">
        <v>9.7756275385661381E-2</v>
      </c>
      <c r="H97" s="36">
        <v>3.1768691527848968E-2</v>
      </c>
      <c r="I97" s="36">
        <v>1.6313213643570686E-2</v>
      </c>
      <c r="J97" s="36">
        <v>-5.1752157609700504E-3</v>
      </c>
      <c r="K97" s="36">
        <f t="shared" si="5"/>
        <v>2.3409637729113589E-2</v>
      </c>
    </row>
    <row r="98" spans="1:11" x14ac:dyDescent="0.2">
      <c r="A98" s="35">
        <v>40445</v>
      </c>
      <c r="B98" s="36">
        <v>-2.6223189255543487E-3</v>
      </c>
      <c r="C98" s="36">
        <v>7.0779475476090731E-2</v>
      </c>
      <c r="D98" s="36">
        <v>-3.9304706621569499E-2</v>
      </c>
      <c r="E98" s="36">
        <v>1.6853607020211884E-2</v>
      </c>
      <c r="F98" s="36">
        <v>1.3914547370893293E-3</v>
      </c>
      <c r="G98" s="36">
        <v>-6.1252539612722243E-2</v>
      </c>
      <c r="H98" s="36">
        <v>1.7601023352587952E-2</v>
      </c>
      <c r="I98" s="36">
        <v>1.3414634146341612E-2</v>
      </c>
      <c r="J98" s="36">
        <v>7.0750424242560219E-3</v>
      </c>
      <c r="K98" s="36">
        <f t="shared" si="5"/>
        <v>2.6592531588368624E-3</v>
      </c>
    </row>
    <row r="99" spans="1:11" x14ac:dyDescent="0.2">
      <c r="A99" s="35">
        <v>39255</v>
      </c>
      <c r="B99" s="36">
        <v>-1.3589780887317583E-3</v>
      </c>
      <c r="C99" s="36">
        <v>-3.1083611525033316E-2</v>
      </c>
      <c r="D99" s="36">
        <v>-2.7147989492580576E-3</v>
      </c>
      <c r="E99" s="36">
        <v>-4.0421915347990445E-2</v>
      </c>
      <c r="F99" s="36">
        <v>-2.3037689230151377E-2</v>
      </c>
      <c r="G99" s="36">
        <v>-4.5884295114970832E-3</v>
      </c>
      <c r="H99" s="36">
        <v>-5.0179792033204142E-2</v>
      </c>
      <c r="I99" s="36">
        <v>-2.1653172655818783E-2</v>
      </c>
      <c r="J99" s="36">
        <v>-1.4018878622677927E-2</v>
      </c>
      <c r="K99" s="36">
        <f t="shared" si="5"/>
        <v>-2.1004262248640718E-2</v>
      </c>
    </row>
    <row r="100" spans="1:11" x14ac:dyDescent="0.2">
      <c r="A100" s="35">
        <v>39206</v>
      </c>
      <c r="B100" s="36">
        <v>-1.1455122471561979E-3</v>
      </c>
      <c r="C100" s="36">
        <v>5.8480983896305329E-2</v>
      </c>
      <c r="D100" s="36">
        <v>3.2849898320836929E-2</v>
      </c>
      <c r="E100" s="36">
        <v>3.8005642521416895E-2</v>
      </c>
      <c r="F100" s="36">
        <v>4.284211603154426E-2</v>
      </c>
      <c r="G100" s="36">
        <v>2.6002702681109397E-2</v>
      </c>
      <c r="H100" s="36">
        <v>6.6211938487656663E-2</v>
      </c>
      <c r="I100" s="36">
        <v>6.9645742373219299E-2</v>
      </c>
      <c r="J100" s="36">
        <v>5.3683447813377749E-2</v>
      </c>
      <c r="K100" s="36">
        <f t="shared" si="5"/>
        <v>4.2948700242480278E-2</v>
      </c>
    </row>
    <row r="101" spans="1:11" x14ac:dyDescent="0.2">
      <c r="A101" s="35">
        <v>39703</v>
      </c>
      <c r="B101" s="36">
        <v>6.8108664006791329E-4</v>
      </c>
      <c r="C101" s="36">
        <v>-1.7733666478283565E-3</v>
      </c>
      <c r="D101" s="36">
        <v>-7.8701530082827598E-2</v>
      </c>
      <c r="E101" s="36">
        <v>-4.2191669829433551E-2</v>
      </c>
      <c r="F101" s="36">
        <v>-2.7277158605021522E-2</v>
      </c>
      <c r="G101" s="36">
        <v>-5.2011745207276937E-2</v>
      </c>
      <c r="H101" s="36">
        <v>-7.414256737067941E-2</v>
      </c>
      <c r="I101" s="36">
        <v>1.8240343301994297E-2</v>
      </c>
      <c r="J101" s="36">
        <v>-3.8139214763043432E-2</v>
      </c>
      <c r="K101" s="36">
        <f t="shared" si="5"/>
        <v>-3.2809587886865804E-2</v>
      </c>
    </row>
    <row r="102" spans="1:11" x14ac:dyDescent="0.2">
      <c r="A102" s="35">
        <v>40144</v>
      </c>
      <c r="B102" s="36">
        <v>1.3532760915333085E-3</v>
      </c>
      <c r="C102" s="36">
        <v>3.8417568609374226E-4</v>
      </c>
      <c r="D102" s="36">
        <v>6.4898675423229066E-2</v>
      </c>
      <c r="E102" s="36">
        <v>5.9449060280404448E-3</v>
      </c>
      <c r="F102" s="36">
        <v>8.6919939932160427E-3</v>
      </c>
      <c r="G102" s="36">
        <v>-2.6459438790621598E-2</v>
      </c>
      <c r="H102" s="36">
        <v>1.1711952257579731E-2</v>
      </c>
      <c r="I102" s="36">
        <v>-2.9745042486488616E-2</v>
      </c>
      <c r="J102" s="36">
        <v>-4.4992157281336905E-3</v>
      </c>
      <c r="K102" s="36">
        <f t="shared" si="5"/>
        <v>3.5864504829112203E-3</v>
      </c>
    </row>
    <row r="103" spans="1:11" x14ac:dyDescent="0.2">
      <c r="A103" s="35">
        <v>39297</v>
      </c>
      <c r="B103" s="36">
        <v>2.4375968605024343E-3</v>
      </c>
      <c r="C103" s="36">
        <v>1.6764572051613382E-2</v>
      </c>
      <c r="D103" s="36">
        <v>1.2202331633557094E-2</v>
      </c>
      <c r="E103" s="36">
        <v>1.9641499992899322E-2</v>
      </c>
      <c r="F103" s="36">
        <v>3.2047802843411952E-2</v>
      </c>
      <c r="G103" s="36">
        <v>3.0916541484527115E-2</v>
      </c>
      <c r="H103" s="36">
        <v>4.119611122599557E-2</v>
      </c>
      <c r="I103" s="36">
        <v>2.3576351208924157E-3</v>
      </c>
      <c r="J103" s="36">
        <v>3.4829084297527714E-2</v>
      </c>
      <c r="K103" s="36">
        <f t="shared" si="5"/>
        <v>2.137488179926399E-2</v>
      </c>
    </row>
    <row r="104" spans="1:11" x14ac:dyDescent="0.2">
      <c r="A104" s="35">
        <v>40039</v>
      </c>
      <c r="B104" s="36">
        <v>2.524476480601754E-3</v>
      </c>
      <c r="C104" s="36">
        <v>1.3294957472475962E-2</v>
      </c>
      <c r="D104" s="36">
        <v>-2.731158032429034E-2</v>
      </c>
      <c r="E104" s="36">
        <v>-3.5868612674645299E-2</v>
      </c>
      <c r="F104" s="36">
        <v>-7.2471432556149698E-2</v>
      </c>
      <c r="G104" s="36">
        <v>3.9567687580248867E-2</v>
      </c>
      <c r="H104" s="36">
        <v>4.0480628155711414E-2</v>
      </c>
      <c r="I104" s="36">
        <v>-1.3067150663117717E-2</v>
      </c>
      <c r="J104" s="36">
        <v>4.3216819017135873E-2</v>
      </c>
      <c r="K104" s="36">
        <f t="shared" si="5"/>
        <v>-1.0703604545864425E-3</v>
      </c>
    </row>
    <row r="105" spans="1:11" x14ac:dyDescent="0.2">
      <c r="A105" s="35">
        <v>40109</v>
      </c>
      <c r="B105" s="36">
        <v>4.0363569173943823E-3</v>
      </c>
      <c r="C105" s="36">
        <v>2.2483398951955988E-2</v>
      </c>
      <c r="D105" s="36">
        <v>-3.1013962189295467E-2</v>
      </c>
      <c r="E105" s="36">
        <v>-1.7188306033936057E-3</v>
      </c>
      <c r="F105" s="36">
        <v>-5.5538099854992064E-3</v>
      </c>
      <c r="G105" s="36">
        <v>1.2855723875840612E-3</v>
      </c>
      <c r="H105" s="36">
        <v>-2.5275247205809964E-2</v>
      </c>
      <c r="I105" s="36">
        <v>3.1398934679819579E-2</v>
      </c>
      <c r="J105" s="36">
        <v>-6.0463818238897279E-2</v>
      </c>
      <c r="K105" s="36">
        <f t="shared" si="5"/>
        <v>-7.2016581272903221E-3</v>
      </c>
    </row>
    <row r="106" spans="1:11" x14ac:dyDescent="0.2">
      <c r="A106" s="35">
        <v>39458</v>
      </c>
      <c r="B106" s="36">
        <v>4.1368321713790481E-3</v>
      </c>
      <c r="C106" s="36">
        <v>6.5323527568580978E-3</v>
      </c>
      <c r="D106" s="36">
        <v>3.546879246252993E-2</v>
      </c>
      <c r="E106" s="36">
        <v>2.6702455782196734E-2</v>
      </c>
      <c r="F106" s="36">
        <v>2.866157065666554E-3</v>
      </c>
      <c r="G106" s="36">
        <v>2.3412910637743891E-2</v>
      </c>
      <c r="H106" s="36">
        <v>-2.8855522698748911E-2</v>
      </c>
      <c r="I106" s="36">
        <v>4.0434381352668566E-3</v>
      </c>
      <c r="J106" s="36">
        <v>-1.625958678226893E-2</v>
      </c>
      <c r="K106" s="36">
        <f t="shared" si="5"/>
        <v>6.4491138608522448E-3</v>
      </c>
    </row>
    <row r="107" spans="1:11" x14ac:dyDescent="0.2">
      <c r="A107" s="35">
        <v>39717</v>
      </c>
      <c r="B107" s="36">
        <v>4.2943121269104758E-3</v>
      </c>
      <c r="C107" s="36">
        <v>-7.1710947673315692E-2</v>
      </c>
      <c r="D107" s="36">
        <v>5.2068645655111767E-2</v>
      </c>
      <c r="E107" s="36">
        <v>-1.4984611857523174E-2</v>
      </c>
      <c r="F107" s="36">
        <v>-4.2855328750492763E-2</v>
      </c>
      <c r="G107" s="36">
        <v>-0.11596379351497556</v>
      </c>
      <c r="H107" s="36">
        <v>-3.6519765839916195E-2</v>
      </c>
      <c r="I107" s="36">
        <v>-0.17196132597828151</v>
      </c>
      <c r="J107" s="36">
        <v>-1.4201818203655552E-2</v>
      </c>
      <c r="K107" s="36">
        <f t="shared" si="5"/>
        <v>-4.5754827841414963E-2</v>
      </c>
    </row>
    <row r="108" spans="1:11" x14ac:dyDescent="0.2">
      <c r="A108" s="35">
        <v>40389</v>
      </c>
      <c r="B108" s="36">
        <v>4.7254713980396891E-3</v>
      </c>
      <c r="C108" s="36">
        <v>1.3486692153955765E-2</v>
      </c>
      <c r="D108" s="36">
        <v>2.6766022907635491E-2</v>
      </c>
      <c r="E108" s="36">
        <v>4.9759375929099188E-2</v>
      </c>
      <c r="F108" s="36">
        <v>3.0945083813685288E-2</v>
      </c>
      <c r="G108" s="36">
        <v>-2.0198281456964551E-2</v>
      </c>
      <c r="H108" s="36">
        <v>-6.8418536085578158E-2</v>
      </c>
      <c r="I108" s="36">
        <v>-1.0023584905660477E-2</v>
      </c>
      <c r="J108" s="36">
        <v>0.13391263977633769</v>
      </c>
      <c r="K108" s="36">
        <f t="shared" si="5"/>
        <v>1.7882087560244096E-2</v>
      </c>
    </row>
    <row r="109" spans="1:11" x14ac:dyDescent="0.2">
      <c r="A109" s="35">
        <v>40151</v>
      </c>
      <c r="B109" s="36">
        <v>5.1250315513310151E-3</v>
      </c>
      <c r="C109" s="36">
        <v>-1.8575969945122218E-2</v>
      </c>
      <c r="D109" s="36">
        <v>6.2340590823984764E-2</v>
      </c>
      <c r="E109" s="36">
        <v>5.9571375206008081E-2</v>
      </c>
      <c r="F109" s="36">
        <v>6.0355291914108877E-2</v>
      </c>
      <c r="G109" s="36">
        <v>4.2394688286972328E-2</v>
      </c>
      <c r="H109" s="36">
        <v>3.2340422936366062E-2</v>
      </c>
      <c r="I109" s="36">
        <v>3.3576642287783669E-2</v>
      </c>
      <c r="J109" s="36">
        <v>7.6396173972498552E-2</v>
      </c>
      <c r="K109" s="36">
        <f t="shared" si="5"/>
        <v>3.9276543845469754E-2</v>
      </c>
    </row>
    <row r="110" spans="1:11" x14ac:dyDescent="0.2">
      <c r="A110" s="35">
        <v>39101</v>
      </c>
      <c r="B110" s="36">
        <v>6.0183612216589757E-3</v>
      </c>
      <c r="C110" s="36">
        <v>2.0828622293992207E-2</v>
      </c>
      <c r="D110" s="36">
        <v>-2.9146961746141023E-2</v>
      </c>
      <c r="E110" s="36">
        <v>9.1884311378873391E-3</v>
      </c>
      <c r="F110" s="36">
        <v>3.8204941094531181E-2</v>
      </c>
      <c r="G110" s="36">
        <v>-9.744996327801134E-3</v>
      </c>
      <c r="H110" s="36">
        <v>1.0026402499646418E-2</v>
      </c>
      <c r="I110" s="36">
        <v>-1.2878524182206332E-2</v>
      </c>
      <c r="J110" s="36">
        <v>2.4705296623889927E-4</v>
      </c>
      <c r="K110" s="36">
        <f t="shared" si="5"/>
        <v>3.6377838472123067E-3</v>
      </c>
    </row>
    <row r="111" spans="1:11" x14ac:dyDescent="0.2">
      <c r="A111" s="35">
        <v>40536</v>
      </c>
      <c r="B111" s="36">
        <v>7.154931864356489E-3</v>
      </c>
      <c r="C111" s="36">
        <v>1.0548447564867938E-2</v>
      </c>
      <c r="D111" s="36">
        <v>-3.4708874727232074E-2</v>
      </c>
      <c r="E111" s="36">
        <v>2.7202310780677776E-2</v>
      </c>
      <c r="F111" s="36">
        <v>2.8415345837268721E-2</v>
      </c>
      <c r="G111" s="36">
        <v>1.4625221405348901E-2</v>
      </c>
      <c r="H111" s="36">
        <v>-2.2293401437457907E-3</v>
      </c>
      <c r="I111" s="36">
        <v>4.9321824907522724E-3</v>
      </c>
      <c r="J111" s="36">
        <v>7.7854536788784269E-3</v>
      </c>
      <c r="K111" s="36">
        <f t="shared" si="5"/>
        <v>7.0799229092552846E-3</v>
      </c>
    </row>
    <row r="112" spans="1:11" x14ac:dyDescent="0.2">
      <c r="A112" s="35">
        <v>40235</v>
      </c>
      <c r="B112" s="36">
        <v>7.9029575760649669E-3</v>
      </c>
      <c r="C112" s="36">
        <v>-1.408588311358659E-2</v>
      </c>
      <c r="D112" s="36">
        <v>-1.4267224525905453E-2</v>
      </c>
      <c r="E112" s="36">
        <v>-2.5935596637006883E-2</v>
      </c>
      <c r="F112" s="36">
        <v>-1.3602568484869798E-2</v>
      </c>
      <c r="G112" s="36">
        <v>1.7644735137572139E-2</v>
      </c>
      <c r="H112" s="36">
        <v>3.7111166887650412E-2</v>
      </c>
      <c r="I112" s="36">
        <v>-2.1367520865274506E-3</v>
      </c>
      <c r="J112" s="36">
        <v>-3.2218693232239942E-2</v>
      </c>
      <c r="K112" s="36">
        <f t="shared" si="5"/>
        <v>-4.398211077000079E-3</v>
      </c>
    </row>
    <row r="113" spans="1:11" x14ac:dyDescent="0.2">
      <c r="A113" s="35">
        <v>40186</v>
      </c>
      <c r="B113" s="36">
        <v>8.3604594111243644E-3</v>
      </c>
      <c r="C113" s="36">
        <v>8.0749409293062999E-2</v>
      </c>
      <c r="D113" s="36">
        <v>-2.0281115998972903E-2</v>
      </c>
      <c r="E113" s="36">
        <v>2.0373896209600631E-2</v>
      </c>
      <c r="F113" s="36">
        <v>1.477813224973004E-2</v>
      </c>
      <c r="G113" s="36">
        <v>1.500929660400137E-2</v>
      </c>
      <c r="H113" s="36">
        <v>3.0863131706882978E-2</v>
      </c>
      <c r="I113" s="36">
        <v>6.608205450797526E-2</v>
      </c>
      <c r="J113" s="36">
        <v>-7.2832988869748804E-3</v>
      </c>
      <c r="K113" s="36">
        <f t="shared" si="5"/>
        <v>2.3181233322213359E-2</v>
      </c>
    </row>
    <row r="114" spans="1:11" x14ac:dyDescent="0.2">
      <c r="A114" s="35">
        <v>39899</v>
      </c>
      <c r="B114" s="36">
        <v>9.2217692200809998E-3</v>
      </c>
      <c r="C114" s="36">
        <v>1.7436101653494674E-2</v>
      </c>
      <c r="D114" s="36">
        <v>2.478509801453483E-2</v>
      </c>
      <c r="E114" s="36">
        <v>8.7655294147667998E-2</v>
      </c>
      <c r="F114" s="36">
        <v>8.1632424982004861E-2</v>
      </c>
      <c r="G114" s="36">
        <v>0.14838144586176608</v>
      </c>
      <c r="H114" s="36">
        <v>0.15355646043444329</v>
      </c>
      <c r="I114" s="36">
        <v>5.1401869148148809E-2</v>
      </c>
      <c r="J114" s="36">
        <v>3.6937307968787123E-2</v>
      </c>
      <c r="K114" s="36">
        <f t="shared" si="5"/>
        <v>6.7882963405976188E-2</v>
      </c>
    </row>
    <row r="115" spans="1:11" x14ac:dyDescent="0.2">
      <c r="A115" s="35">
        <v>39227</v>
      </c>
      <c r="B115" s="36">
        <v>9.9605588039399402E-3</v>
      </c>
      <c r="C115" s="36">
        <v>-2.8345372394279186E-2</v>
      </c>
      <c r="D115" s="36">
        <v>-1.045491807597212E-2</v>
      </c>
      <c r="E115" s="36">
        <v>-8.3713814797839441E-3</v>
      </c>
      <c r="F115" s="36">
        <v>-3.7157743285621374E-2</v>
      </c>
      <c r="G115" s="36">
        <v>-1.5218941196053506E-2</v>
      </c>
      <c r="H115" s="36">
        <v>-4.4760019205304903E-2</v>
      </c>
      <c r="I115" s="36">
        <v>-2.7629573178374049E-2</v>
      </c>
      <c r="J115" s="36">
        <v>-1.8299258989132178E-2</v>
      </c>
      <c r="K115" s="36">
        <f t="shared" si="5"/>
        <v>-2.0028735703964583E-2</v>
      </c>
    </row>
    <row r="116" spans="1:11" x14ac:dyDescent="0.2">
      <c r="A116" s="35">
        <v>39661</v>
      </c>
      <c r="B116" s="36">
        <v>1.0040644402135321E-2</v>
      </c>
      <c r="C116" s="36">
        <v>2.2243528414898451E-2</v>
      </c>
      <c r="D116" s="36">
        <v>-6.6488007440308458E-2</v>
      </c>
      <c r="E116" s="36">
        <v>9.1236992655946529E-3</v>
      </c>
      <c r="F116" s="36">
        <v>3.3710490371952576E-2</v>
      </c>
      <c r="G116" s="36">
        <v>0.10519677636808053</v>
      </c>
      <c r="H116" s="36">
        <v>5.3334206886239771E-2</v>
      </c>
      <c r="I116" s="36">
        <v>6.0563773406039807E-2</v>
      </c>
      <c r="J116" s="36">
        <v>-1.465492010933467E-2</v>
      </c>
      <c r="K116" s="36">
        <f t="shared" si="5"/>
        <v>2.3672098282904609E-2</v>
      </c>
    </row>
    <row r="117" spans="1:11" x14ac:dyDescent="0.2">
      <c r="A117" s="35">
        <v>39262</v>
      </c>
      <c r="B117" s="36">
        <v>1.0193464912081535E-2</v>
      </c>
      <c r="C117" s="36">
        <v>-1.1399965794303487E-2</v>
      </c>
      <c r="D117" s="36">
        <v>-1.4511850952691627E-2</v>
      </c>
      <c r="E117" s="36">
        <v>-1.2896703315647334E-2</v>
      </c>
      <c r="F117" s="36">
        <v>2.5721479838856534E-3</v>
      </c>
      <c r="G117" s="36">
        <v>3.467362590474312E-2</v>
      </c>
      <c r="H117" s="36">
        <v>3.4781370751034442E-2</v>
      </c>
      <c r="I117" s="36">
        <v>-4.6189376437842213E-3</v>
      </c>
      <c r="J117" s="36">
        <v>3.7379296579244095E-3</v>
      </c>
      <c r="K117" s="36">
        <f t="shared" si="5"/>
        <v>4.7252031550102406E-3</v>
      </c>
    </row>
    <row r="118" spans="1:11" x14ac:dyDescent="0.2">
      <c r="A118" s="35">
        <v>40529</v>
      </c>
      <c r="B118" s="36">
        <v>1.0460139798149162E-2</v>
      </c>
      <c r="C118" s="36">
        <v>-1.6918703964115174E-3</v>
      </c>
      <c r="D118" s="36">
        <v>5.805336971796949E-2</v>
      </c>
      <c r="E118" s="36">
        <v>-6.60148035086351E-3</v>
      </c>
      <c r="F118" s="36">
        <v>3.9797546766738839E-3</v>
      </c>
      <c r="G118" s="36">
        <v>5.0612635365649182E-3</v>
      </c>
      <c r="H118" s="36">
        <v>-4.5544323064172592E-4</v>
      </c>
      <c r="I118" s="36">
        <v>-1.3981762917933157E-2</v>
      </c>
      <c r="J118" s="36">
        <v>3.1914663873733748E-2</v>
      </c>
      <c r="K118" s="36">
        <f t="shared" si="5"/>
        <v>9.6366623159745077E-3</v>
      </c>
    </row>
    <row r="119" spans="1:11" x14ac:dyDescent="0.2">
      <c r="A119" s="35">
        <v>39549</v>
      </c>
      <c r="B119" s="36">
        <v>1.1129464078689559E-2</v>
      </c>
      <c r="C119" s="36">
        <v>-1.0362635404120276E-2</v>
      </c>
      <c r="D119" s="36">
        <v>-2.3453019415054382E-2</v>
      </c>
      <c r="E119" s="36">
        <v>6.3176861762248857E-3</v>
      </c>
      <c r="F119" s="36">
        <v>-2.931399788281038E-3</v>
      </c>
      <c r="G119" s="36">
        <v>-8.696596030657075E-3</v>
      </c>
      <c r="H119" s="36">
        <v>-1.2979919404701001E-2</v>
      </c>
      <c r="I119" s="36">
        <v>3.5696073415355939E-2</v>
      </c>
      <c r="J119" s="36">
        <v>6.1091900558588865E-3</v>
      </c>
      <c r="K119" s="36">
        <f t="shared" si="5"/>
        <v>9.2084533216352021E-5</v>
      </c>
    </row>
    <row r="120" spans="1:11" x14ac:dyDescent="0.2">
      <c r="A120" s="35">
        <v>39976</v>
      </c>
      <c r="B120" s="36">
        <v>1.1178383172607428E-2</v>
      </c>
      <c r="C120" s="36">
        <v>3.2313351667817042E-2</v>
      </c>
      <c r="D120" s="36">
        <v>3.4128500264151769E-2</v>
      </c>
      <c r="E120" s="36">
        <v>3.8624758787080424E-2</v>
      </c>
      <c r="F120" s="36">
        <v>2.1321861481379014E-2</v>
      </c>
      <c r="G120" s="36">
        <v>-3.2658050647735658E-2</v>
      </c>
      <c r="H120" s="36">
        <v>4.593305539835791E-2</v>
      </c>
      <c r="I120" s="36">
        <v>6.0192616365020791E-3</v>
      </c>
      <c r="J120" s="36">
        <v>3.1511946246364775E-2</v>
      </c>
      <c r="K120" s="36">
        <f t="shared" si="5"/>
        <v>2.0928247855524905E-2</v>
      </c>
    </row>
    <row r="121" spans="1:11" x14ac:dyDescent="0.2">
      <c r="A121" s="35">
        <v>40060</v>
      </c>
      <c r="B121" s="36">
        <v>1.1673467082264927E-2</v>
      </c>
      <c r="C121" s="36">
        <v>-3.963749715455627E-3</v>
      </c>
      <c r="D121" s="36">
        <v>-2.9134340853655762E-2</v>
      </c>
      <c r="E121" s="36">
        <v>1.4380518882969422E-2</v>
      </c>
      <c r="F121" s="36">
        <v>-5.3359414641336892E-3</v>
      </c>
      <c r="G121" s="36">
        <v>-1.8707634145656921E-2</v>
      </c>
      <c r="H121" s="36">
        <v>-2.0905059087335823E-2</v>
      </c>
      <c r="I121" s="36">
        <v>1.0052122175294919E-2</v>
      </c>
      <c r="J121" s="36">
        <v>1.1581034860174508E-2</v>
      </c>
      <c r="K121" s="36">
        <f t="shared" si="5"/>
        <v>-3.3729495897008325E-3</v>
      </c>
    </row>
    <row r="122" spans="1:11" x14ac:dyDescent="0.2">
      <c r="A122" s="35">
        <v>39934</v>
      </c>
      <c r="B122" s="36">
        <v>1.4787291296483878E-2</v>
      </c>
      <c r="C122" s="36">
        <v>4.5789998091351619E-3</v>
      </c>
      <c r="D122" s="36">
        <v>7.731030215474495E-2</v>
      </c>
      <c r="E122" s="36">
        <v>3.8710759832573424E-2</v>
      </c>
      <c r="F122" s="36">
        <v>7.0630904451771073E-2</v>
      </c>
      <c r="G122" s="36">
        <v>2.3841439798157348E-2</v>
      </c>
      <c r="H122" s="36">
        <v>-3.9640623703204494E-2</v>
      </c>
      <c r="I122" s="36">
        <v>3.1436314355072471E-2</v>
      </c>
      <c r="J122" s="36">
        <v>3.8850742040711428E-2</v>
      </c>
      <c r="K122" s="36">
        <f t="shared" si="5"/>
        <v>2.8942231046937973E-2</v>
      </c>
    </row>
    <row r="123" spans="1:11" x14ac:dyDescent="0.2">
      <c r="A123" s="35">
        <v>40172</v>
      </c>
      <c r="B123" s="36">
        <v>1.538391211557031E-2</v>
      </c>
      <c r="C123" s="36">
        <v>2.3771359791153756E-2</v>
      </c>
      <c r="D123" s="36">
        <v>5.8647336655419345E-3</v>
      </c>
      <c r="E123" s="36">
        <v>5.1305252378018966E-3</v>
      </c>
      <c r="F123" s="36">
        <v>-9.4254853319371938E-3</v>
      </c>
      <c r="G123" s="36">
        <v>3.7751675485881278E-2</v>
      </c>
      <c r="H123" s="36">
        <v>1.6206582969451669E-2</v>
      </c>
      <c r="I123" s="36">
        <v>2.2469473970622251E-3</v>
      </c>
      <c r="J123" s="36">
        <v>2.0318516468805951E-2</v>
      </c>
      <c r="K123" s="36">
        <f t="shared" si="5"/>
        <v>1.3026338102505764E-2</v>
      </c>
    </row>
    <row r="124" spans="1:11" x14ac:dyDescent="0.2">
      <c r="A124" s="35">
        <v>40347</v>
      </c>
      <c r="B124" s="36">
        <v>1.6015466990676269E-2</v>
      </c>
      <c r="C124" s="36">
        <v>-3.7564841251803102E-3</v>
      </c>
      <c r="D124" s="36">
        <v>4.8251787628388755E-2</v>
      </c>
      <c r="E124" s="36">
        <v>4.35104660402761E-2</v>
      </c>
      <c r="F124" s="36">
        <v>3.1894879857405724E-2</v>
      </c>
      <c r="G124" s="36">
        <v>3.028717002924244E-2</v>
      </c>
      <c r="H124" s="36">
        <v>3.446763943976093E-2</v>
      </c>
      <c r="I124" s="36">
        <v>-5.2527905449770238E-3</v>
      </c>
      <c r="J124" s="36">
        <v>9.1437798396446071E-2</v>
      </c>
      <c r="K124" s="36">
        <f t="shared" si="5"/>
        <v>3.1869694235407531E-2</v>
      </c>
    </row>
    <row r="125" spans="1:11" x14ac:dyDescent="0.2">
      <c r="A125" s="35">
        <v>40088</v>
      </c>
      <c r="B125" s="36">
        <v>1.6986544674854304E-2</v>
      </c>
      <c r="C125" s="36">
        <v>1.8325008609841507E-2</v>
      </c>
      <c r="D125" s="36">
        <v>-3.812491688072826E-3</v>
      </c>
      <c r="E125" s="36">
        <v>8.4495594775301802E-2</v>
      </c>
      <c r="F125" s="36">
        <v>9.0946509153220528E-2</v>
      </c>
      <c r="G125" s="36">
        <v>1.8230174778205762E-2</v>
      </c>
      <c r="H125" s="36">
        <v>-3.2220729583223324E-3</v>
      </c>
      <c r="I125" s="36">
        <v>2.9059829079407677E-2</v>
      </c>
      <c r="J125" s="36">
        <v>4.093610157210166E-2</v>
      </c>
      <c r="K125" s="36">
        <f t="shared" si="5"/>
        <v>3.2435111497415382E-2</v>
      </c>
    </row>
    <row r="126" spans="1:11" x14ac:dyDescent="0.2">
      <c r="A126" s="35">
        <v>39857</v>
      </c>
      <c r="B126" s="36">
        <v>1.7462269941095659E-2</v>
      </c>
      <c r="C126" s="36">
        <v>-5.6027396647301782E-2</v>
      </c>
      <c r="D126" s="36">
        <v>1.2853038722656755E-2</v>
      </c>
      <c r="E126" s="36">
        <v>-4.5017188532832765E-3</v>
      </c>
      <c r="F126" s="36">
        <v>-2.5802502861252248E-2</v>
      </c>
      <c r="G126" s="36">
        <v>-8.2252895603333903E-2</v>
      </c>
      <c r="H126" s="36">
        <v>-9.1790925134654172E-2</v>
      </c>
      <c r="I126" s="36">
        <v>-9.8630136982503475E-2</v>
      </c>
      <c r="J126" s="36">
        <v>-5.6383820387175517E-3</v>
      </c>
      <c r="K126" s="36">
        <f t="shared" si="5"/>
        <v>-3.7143912954705358E-2</v>
      </c>
    </row>
    <row r="127" spans="1:11" x14ac:dyDescent="0.2">
      <c r="A127" s="35">
        <v>39283</v>
      </c>
      <c r="B127" s="36">
        <v>1.7499900704839977E-2</v>
      </c>
      <c r="C127" s="36">
        <v>-5.5928679479217086E-3</v>
      </c>
      <c r="D127" s="36">
        <v>-1.6257333567780984E-2</v>
      </c>
      <c r="E127" s="36">
        <v>4.9411721647571787E-2</v>
      </c>
      <c r="F127" s="36">
        <v>2.0015830693077444E-2</v>
      </c>
      <c r="G127" s="36">
        <v>1.0854154019578727E-2</v>
      </c>
      <c r="H127" s="36">
        <v>3.5887860482308673E-2</v>
      </c>
      <c r="I127" s="36">
        <v>-1.9498607244097337E-2</v>
      </c>
      <c r="J127" s="36">
        <v>-1.905601004986284E-5</v>
      </c>
      <c r="K127" s="36">
        <f t="shared" si="5"/>
        <v>1.025470806858322E-2</v>
      </c>
    </row>
    <row r="128" spans="1:11" x14ac:dyDescent="0.2">
      <c r="A128" s="35">
        <v>39178</v>
      </c>
      <c r="B128" s="36">
        <v>1.7695682376938016E-2</v>
      </c>
      <c r="C128" s="36">
        <v>5.773437479231508E-2</v>
      </c>
      <c r="D128" s="36">
        <v>1.1405251086254713E-2</v>
      </c>
      <c r="E128" s="36">
        <v>1.6927985809201186E-3</v>
      </c>
      <c r="F128" s="36">
        <v>4.0734763581123143E-2</v>
      </c>
      <c r="G128" s="36">
        <v>2.283109114645793E-2</v>
      </c>
      <c r="H128" s="36">
        <v>-2.0917401923641863E-2</v>
      </c>
      <c r="I128" s="36">
        <v>2.0074696552727148E-2</v>
      </c>
      <c r="J128" s="36">
        <v>5.535319686916837E-2</v>
      </c>
      <c r="K128" s="36">
        <f t="shared" si="5"/>
        <v>2.2953754735217383E-2</v>
      </c>
    </row>
    <row r="129" spans="1:11" x14ac:dyDescent="0.2">
      <c r="A129" s="35">
        <v>39990</v>
      </c>
      <c r="B129" s="36">
        <v>1.9589732006748926E-2</v>
      </c>
      <c r="C129" s="36">
        <v>-3.3253869348505626E-2</v>
      </c>
      <c r="D129" s="36">
        <v>-1.7594234367672632E-2</v>
      </c>
      <c r="E129" s="36">
        <v>-5.7207221882869365E-3</v>
      </c>
      <c r="F129" s="36">
        <v>2.0338267959775152E-2</v>
      </c>
      <c r="G129" s="36">
        <v>3.1338618402253694E-2</v>
      </c>
      <c r="H129" s="36">
        <v>6.7139730159680264E-2</v>
      </c>
      <c r="I129" s="36">
        <v>3.7136465305056106E-2</v>
      </c>
      <c r="J129" s="36">
        <v>3.733066742202755E-2</v>
      </c>
      <c r="K129" s="36">
        <f t="shared" si="5"/>
        <v>1.73654472095046E-2</v>
      </c>
    </row>
    <row r="130" spans="1:11" x14ac:dyDescent="0.2">
      <c r="A130" s="35">
        <v>40179</v>
      </c>
      <c r="B130" s="36">
        <v>1.9880539062477019E-2</v>
      </c>
      <c r="C130" s="36">
        <v>2.1126403678619201E-2</v>
      </c>
      <c r="D130" s="36">
        <v>6.6744174697190156E-2</v>
      </c>
      <c r="E130" s="36">
        <v>3.3798513751898032E-2</v>
      </c>
      <c r="F130" s="36">
        <v>4.2248027561326382E-2</v>
      </c>
      <c r="G130" s="36">
        <v>2.2597762656107967E-2</v>
      </c>
      <c r="H130" s="36">
        <v>5.6861152209089189E-2</v>
      </c>
      <c r="I130" s="36">
        <v>1.0123378710092014E-2</v>
      </c>
      <c r="J130" s="36">
        <v>1.1339337179010359E-3</v>
      </c>
      <c r="K130" s="36">
        <f t="shared" si="5"/>
        <v>3.0498492739566282E-2</v>
      </c>
    </row>
    <row r="131" spans="1:11" x14ac:dyDescent="0.2">
      <c r="A131" s="35">
        <v>39493</v>
      </c>
      <c r="B131" s="36">
        <v>2.0303810762848911E-2</v>
      </c>
      <c r="C131" s="36">
        <v>3.2403755363134966E-2</v>
      </c>
      <c r="D131" s="36">
        <v>0.10735973902624127</v>
      </c>
      <c r="E131" s="36">
        <v>9.2112741818682467E-2</v>
      </c>
      <c r="F131" s="36">
        <v>0.12550998488440129</v>
      </c>
      <c r="G131" s="36">
        <v>0.10561416473434924</v>
      </c>
      <c r="H131" s="36">
        <v>2.387660150158457E-2</v>
      </c>
      <c r="I131" s="36">
        <v>0.1036026655462918</v>
      </c>
      <c r="J131" s="36">
        <v>-4.5402059003014092E-3</v>
      </c>
      <c r="K131" s="36">
        <f t="shared" si="5"/>
        <v>6.7353625934606615E-2</v>
      </c>
    </row>
    <row r="132" spans="1:11" x14ac:dyDescent="0.2">
      <c r="A132" s="35">
        <v>39388</v>
      </c>
      <c r="B132" s="36">
        <v>2.1728910583324126E-2</v>
      </c>
      <c r="C132" s="36">
        <v>3.7406347574514456E-2</v>
      </c>
      <c r="D132" s="36">
        <v>2.5087449644236127E-2</v>
      </c>
      <c r="E132" s="36">
        <v>9.0108623036343569E-3</v>
      </c>
      <c r="F132" s="36">
        <v>-2.1858823017474768E-2</v>
      </c>
      <c r="G132" s="36">
        <v>1.4629565244080737E-2</v>
      </c>
      <c r="H132" s="36">
        <v>1.6723940438717198E-2</v>
      </c>
      <c r="I132" s="36">
        <v>-1.2680477096078441E-2</v>
      </c>
      <c r="J132" s="36">
        <v>-6.0842481653437412E-2</v>
      </c>
      <c r="K132" s="36">
        <f t="shared" si="5"/>
        <v>3.2447081657904662E-3</v>
      </c>
    </row>
    <row r="133" spans="1:11" x14ac:dyDescent="0.2">
      <c r="A133" s="35">
        <v>40466</v>
      </c>
      <c r="B133" s="36">
        <v>2.3333487760837171E-2</v>
      </c>
      <c r="C133" s="36">
        <v>3.4252513786259917E-2</v>
      </c>
      <c r="D133" s="36">
        <v>5.3823672384032205E-2</v>
      </c>
      <c r="E133" s="36">
        <v>1.7443622842466852E-2</v>
      </c>
      <c r="F133" s="36">
        <v>1.8714452003606195E-2</v>
      </c>
      <c r="G133" s="36">
        <v>-3.5316856727309592E-3</v>
      </c>
      <c r="H133" s="36">
        <v>2.4861998954758775E-2</v>
      </c>
      <c r="I133" s="36">
        <v>3.4227039361094534E-3</v>
      </c>
      <c r="J133" s="36">
        <v>1.5031518283423037E-3</v>
      </c>
      <c r="K133" s="36">
        <f t="shared" si="5"/>
        <v>1.931183727021106E-2</v>
      </c>
    </row>
    <row r="134" spans="1:11" x14ac:dyDescent="0.2">
      <c r="A134" s="35">
        <v>40130</v>
      </c>
      <c r="B134" s="36">
        <v>2.3346165486321409E-2</v>
      </c>
      <c r="C134" s="36">
        <v>-1.8597878434369827E-2</v>
      </c>
      <c r="D134" s="36">
        <v>1.7779046505242372E-2</v>
      </c>
      <c r="E134" s="36">
        <v>-4.5671150211728032E-4</v>
      </c>
      <c r="F134" s="36">
        <v>3.2735970301715579E-2</v>
      </c>
      <c r="G134" s="36">
        <v>8.5458588139052001E-3</v>
      </c>
      <c r="H134" s="36">
        <v>1.8523537704228446E-2</v>
      </c>
      <c r="I134" s="36">
        <v>-1.4751773054903636E-2</v>
      </c>
      <c r="J134" s="36">
        <v>-3.9840317580867722E-2</v>
      </c>
      <c r="K134" s="36">
        <f t="shared" si="5"/>
        <v>3.0312410943700695E-3</v>
      </c>
    </row>
    <row r="135" spans="1:11" x14ac:dyDescent="0.2">
      <c r="A135" s="35">
        <v>39353</v>
      </c>
      <c r="B135" s="36">
        <v>2.4567920369551022E-2</v>
      </c>
      <c r="C135" s="36">
        <v>0.11851961187185391</v>
      </c>
      <c r="D135" s="36">
        <v>3.9096599498008387E-2</v>
      </c>
      <c r="E135" s="36">
        <v>8.5349719890305362E-2</v>
      </c>
      <c r="F135" s="36">
        <v>9.2477200067064211E-2</v>
      </c>
      <c r="G135" s="36">
        <v>3.868582176076274E-2</v>
      </c>
      <c r="H135" s="36">
        <v>8.6286642182641524E-2</v>
      </c>
      <c r="I135" s="36">
        <v>0.11142631992593756</v>
      </c>
      <c r="J135" s="36">
        <v>-3.2407987286055456E-2</v>
      </c>
      <c r="K135" s="36">
        <f t="shared" si="5"/>
        <v>6.2660605343915696E-2</v>
      </c>
    </row>
    <row r="136" spans="1:11" x14ac:dyDescent="0.2">
      <c r="A136" s="35">
        <v>39108</v>
      </c>
      <c r="B136" s="36">
        <v>2.6662700015596758E-2</v>
      </c>
      <c r="C136" s="36">
        <v>7.3142889954369517E-2</v>
      </c>
      <c r="D136" s="36">
        <v>3.8027101288577704E-2</v>
      </c>
      <c r="E136" s="36">
        <v>-6.8328651354060852E-3</v>
      </c>
      <c r="F136" s="36">
        <v>6.3575000953122957E-3</v>
      </c>
      <c r="G136" s="36">
        <v>7.9631548597776408E-2</v>
      </c>
      <c r="H136" s="36">
        <v>6.7450594984002368E-2</v>
      </c>
      <c r="I136" s="36">
        <v>2.7856135417526625E-2</v>
      </c>
      <c r="J136" s="36">
        <v>-9.2671149993488224E-3</v>
      </c>
      <c r="K136" s="36">
        <f t="shared" si="5"/>
        <v>3.3666465263264993E-2</v>
      </c>
    </row>
    <row r="137" spans="1:11" x14ac:dyDescent="0.2">
      <c r="A137" s="35">
        <v>39136</v>
      </c>
      <c r="B137" s="36">
        <v>2.7023816490485335E-2</v>
      </c>
      <c r="C137" s="36">
        <v>1.7020558385257043E-2</v>
      </c>
      <c r="D137" s="36">
        <v>5.2020386531533229E-2</v>
      </c>
      <c r="E137" s="36">
        <v>-1.2706331368679184E-2</v>
      </c>
      <c r="F137" s="36">
        <v>-1.7416955683561174E-2</v>
      </c>
      <c r="G137" s="36">
        <v>-1.1800030285778337E-3</v>
      </c>
      <c r="H137" s="36">
        <v>-5.0691080194491624E-2</v>
      </c>
      <c r="I137" s="36">
        <v>-1.0476689374346568E-2</v>
      </c>
      <c r="J137" s="36">
        <v>2.8792075647010398E-3</v>
      </c>
      <c r="K137" s="36">
        <f t="shared" ref="K137:K200" si="6">SUMPRODUCT($B$4:$J$4,B137:J137)</f>
        <v>7.1914022570978187E-4</v>
      </c>
    </row>
    <row r="138" spans="1:11" x14ac:dyDescent="0.2">
      <c r="A138" s="35">
        <v>40333</v>
      </c>
      <c r="B138" s="36">
        <v>2.7538686032639054E-2</v>
      </c>
      <c r="C138" s="36">
        <v>-3.4143153958599293E-2</v>
      </c>
      <c r="D138" s="36">
        <v>-6.2156429954440491E-2</v>
      </c>
      <c r="E138" s="36">
        <v>7.9357321408801418E-3</v>
      </c>
      <c r="F138" s="36">
        <v>1.0166431039869341E-2</v>
      </c>
      <c r="G138" s="36">
        <v>-2.5979897906598496E-2</v>
      </c>
      <c r="H138" s="36">
        <v>-3.9963515759202248E-2</v>
      </c>
      <c r="I138" s="36">
        <v>-5.9681697612732121E-2</v>
      </c>
      <c r="J138" s="36">
        <v>-4.9814297671982921E-2</v>
      </c>
      <c r="K138" s="36">
        <f t="shared" si="6"/>
        <v>-2.5119503759533559E-2</v>
      </c>
    </row>
    <row r="139" spans="1:11" x14ac:dyDescent="0.2">
      <c r="A139" s="35">
        <v>40340</v>
      </c>
      <c r="B139" s="36">
        <v>2.8069781324705719E-2</v>
      </c>
      <c r="C139" s="36">
        <v>3.4092450873459114E-2</v>
      </c>
      <c r="D139" s="36">
        <v>4.3184942686563053E-2</v>
      </c>
      <c r="E139" s="36">
        <v>2.0303724151582051E-2</v>
      </c>
      <c r="F139" s="36">
        <v>3.4791095901406943E-2</v>
      </c>
      <c r="G139" s="36">
        <v>5.7511117496413397E-2</v>
      </c>
      <c r="H139" s="36">
        <v>6.4023262872173581E-2</v>
      </c>
      <c r="I139" s="36">
        <v>7.4047954866008514E-2</v>
      </c>
      <c r="J139" s="36">
        <v>5.0041806573864478E-2</v>
      </c>
      <c r="K139" s="36">
        <f t="shared" si="6"/>
        <v>4.5113947792500247E-2</v>
      </c>
    </row>
    <row r="140" spans="1:11" x14ac:dyDescent="0.2">
      <c r="A140" s="35">
        <v>39871</v>
      </c>
      <c r="B140" s="36">
        <v>2.9733074837653813E-2</v>
      </c>
      <c r="C140" s="36">
        <v>-2.9535786149657E-2</v>
      </c>
      <c r="D140" s="36">
        <v>3.8662187706311954E-2</v>
      </c>
      <c r="E140" s="36">
        <v>1.4865136795784141E-2</v>
      </c>
      <c r="F140" s="36">
        <v>-2.0911891234095908E-2</v>
      </c>
      <c r="G140" s="36">
        <v>-5.5618519191541767E-2</v>
      </c>
      <c r="H140" s="36">
        <v>-3.4299622518020274E-2</v>
      </c>
      <c r="I140" s="36">
        <v>-6.7748765006064651E-2</v>
      </c>
      <c r="J140" s="36">
        <v>3.9068281198945738E-2</v>
      </c>
      <c r="K140" s="36">
        <f t="shared" si="6"/>
        <v>-9.5308138855919877E-3</v>
      </c>
    </row>
    <row r="141" spans="1:11" x14ac:dyDescent="0.2">
      <c r="A141" s="35">
        <v>39339</v>
      </c>
      <c r="B141" s="36">
        <v>3.1186484389030874E-2</v>
      </c>
      <c r="C141" s="36">
        <v>4.3766280487067419E-2</v>
      </c>
      <c r="D141" s="36">
        <v>2.9845605231249239E-2</v>
      </c>
      <c r="E141" s="36">
        <v>1.624327600081284E-2</v>
      </c>
      <c r="F141" s="36">
        <v>1.9388138936063674E-2</v>
      </c>
      <c r="G141" s="36">
        <v>-4.0945534918389669E-2</v>
      </c>
      <c r="H141" s="36">
        <v>1.0792640268407995E-2</v>
      </c>
      <c r="I141" s="36">
        <v>4.6218487389318656E-2</v>
      </c>
      <c r="J141" s="36">
        <v>-2.7817522955042957E-3</v>
      </c>
      <c r="K141" s="36">
        <f t="shared" si="6"/>
        <v>1.7077583791723104E-2</v>
      </c>
    </row>
    <row r="142" spans="1:11" x14ac:dyDescent="0.2">
      <c r="A142" s="35">
        <v>39570</v>
      </c>
      <c r="B142" s="36">
        <v>3.1414724054431221E-2</v>
      </c>
      <c r="C142" s="36">
        <v>5.0289450506186412E-2</v>
      </c>
      <c r="D142" s="36">
        <v>8.9398334648986638E-2</v>
      </c>
      <c r="E142" s="36">
        <v>0.10666391579591834</v>
      </c>
      <c r="F142" s="36">
        <v>0.13106955988502</v>
      </c>
      <c r="G142" s="36">
        <v>0.11752760692592473</v>
      </c>
      <c r="H142" s="36">
        <v>7.0028705461615673E-2</v>
      </c>
      <c r="I142" s="36">
        <v>1.3099415169219517E-2</v>
      </c>
      <c r="J142" s="36">
        <v>9.4254424739591947E-2</v>
      </c>
      <c r="K142" s="36">
        <f t="shared" si="6"/>
        <v>7.8186195841463982E-2</v>
      </c>
    </row>
    <row r="143" spans="1:11" x14ac:dyDescent="0.2">
      <c r="A143" s="35">
        <v>40557</v>
      </c>
      <c r="B143" s="36">
        <v>3.1778619488650489E-2</v>
      </c>
      <c r="C143" s="36">
        <v>3.3519839450679781E-2</v>
      </c>
      <c r="D143" s="36">
        <v>5.1051230686237972E-2</v>
      </c>
      <c r="E143" s="36">
        <v>2.4793620714306835E-2</v>
      </c>
      <c r="F143" s="36">
        <v>2.5402920561324684E-2</v>
      </c>
      <c r="G143" s="36">
        <v>6.057407601220248E-3</v>
      </c>
      <c r="H143" s="36">
        <v>-1.1080198708123592E-2</v>
      </c>
      <c r="I143" s="36">
        <v>2.9142857142857231E-2</v>
      </c>
      <c r="J143" s="36">
        <v>-2.4490507473002968E-2</v>
      </c>
      <c r="K143" s="36">
        <f t="shared" si="6"/>
        <v>1.8462130209467142E-2</v>
      </c>
    </row>
    <row r="144" spans="1:11" x14ac:dyDescent="0.2">
      <c r="A144" s="35">
        <v>39710</v>
      </c>
      <c r="B144" s="36">
        <v>3.1999130315253095E-2</v>
      </c>
      <c r="C144" s="36">
        <v>-3.8422581782003029E-2</v>
      </c>
      <c r="D144" s="36">
        <v>5.7842467838300334E-2</v>
      </c>
      <c r="E144" s="36">
        <v>-1.3105828965418027E-2</v>
      </c>
      <c r="F144" s="36">
        <v>8.2424183776475951E-3</v>
      </c>
      <c r="G144" s="36">
        <v>-1.1981191716490706E-2</v>
      </c>
      <c r="H144" s="36">
        <v>-5.2510433407780216E-3</v>
      </c>
      <c r="I144" s="36">
        <v>1.7211099421716582E-2</v>
      </c>
      <c r="J144" s="36">
        <v>2.1994343603731138E-2</v>
      </c>
      <c r="K144" s="36">
        <f t="shared" si="6"/>
        <v>7.6135512078426403E-3</v>
      </c>
    </row>
    <row r="145" spans="1:11" x14ac:dyDescent="0.2">
      <c r="A145" s="35">
        <v>40312</v>
      </c>
      <c r="B145" s="36">
        <v>3.2594995613088332E-2</v>
      </c>
      <c r="C145" s="36">
        <v>2.9456862506549368E-3</v>
      </c>
      <c r="D145" s="36">
        <v>2.1308198523764487E-2</v>
      </c>
      <c r="E145" s="36">
        <v>2.4252751446825142E-2</v>
      </c>
      <c r="F145" s="36">
        <v>1.555990134971204E-2</v>
      </c>
      <c r="G145" s="36">
        <v>9.1924594592871743E-3</v>
      </c>
      <c r="H145" s="36">
        <v>1.7680418650881772E-2</v>
      </c>
      <c r="I145" s="36">
        <v>1.3618677042801612E-2</v>
      </c>
      <c r="J145" s="36">
        <v>4.8519884047109711E-2</v>
      </c>
      <c r="K145" s="36">
        <f t="shared" si="6"/>
        <v>2.0628267231876312E-2</v>
      </c>
    </row>
    <row r="146" spans="1:11" x14ac:dyDescent="0.2">
      <c r="A146" s="35">
        <v>39234</v>
      </c>
      <c r="B146" s="36">
        <v>3.3123155988399211E-2</v>
      </c>
      <c r="C146" s="36">
        <v>8.1896999053201483E-2</v>
      </c>
      <c r="D146" s="36">
        <v>0.1042984989249823</v>
      </c>
      <c r="E146" s="36">
        <v>5.49644338205907E-2</v>
      </c>
      <c r="F146" s="36">
        <v>4.7410622233643417E-2</v>
      </c>
      <c r="G146" s="36">
        <v>9.4005037750995821E-2</v>
      </c>
      <c r="H146" s="36">
        <v>6.6219076488423526E-2</v>
      </c>
      <c r="I146" s="36">
        <v>7.8189300409274548E-2</v>
      </c>
      <c r="J146" s="36">
        <v>5.0532024618694327E-2</v>
      </c>
      <c r="K146" s="36">
        <f t="shared" si="6"/>
        <v>6.7842009485919619E-2</v>
      </c>
    </row>
    <row r="147" spans="1:11" x14ac:dyDescent="0.2">
      <c r="A147" s="35">
        <v>39577</v>
      </c>
      <c r="B147" s="36">
        <v>3.4332848060756593E-2</v>
      </c>
      <c r="C147" s="36">
        <v>-9.3904362818799086E-3</v>
      </c>
      <c r="D147" s="36">
        <v>-5.2428847050239501E-2</v>
      </c>
      <c r="E147" s="36">
        <v>-8.1143105858942494E-2</v>
      </c>
      <c r="F147" s="36">
        <v>-6.9772634061063876E-2</v>
      </c>
      <c r="G147" s="36">
        <v>4.7141268786297381E-2</v>
      </c>
      <c r="H147" s="36">
        <v>4.0482730023827941E-2</v>
      </c>
      <c r="I147" s="36">
        <v>8.8201339183943225E-2</v>
      </c>
      <c r="J147" s="36">
        <v>-7.286673997245488E-2</v>
      </c>
      <c r="K147" s="36">
        <f t="shared" si="6"/>
        <v>-8.3817814235598361E-3</v>
      </c>
    </row>
    <row r="148" spans="1:11" x14ac:dyDescent="0.2">
      <c r="A148" s="35">
        <v>39115</v>
      </c>
      <c r="B148" s="36">
        <v>3.5529685967613155E-2</v>
      </c>
      <c r="C148" s="36">
        <v>2.4847760267115847E-2</v>
      </c>
      <c r="D148" s="36">
        <v>1.3049512816769325E-2</v>
      </c>
      <c r="E148" s="36">
        <v>-1.7138498559057684E-2</v>
      </c>
      <c r="F148" s="36">
        <v>1.1938278149264285E-2</v>
      </c>
      <c r="G148" s="36">
        <v>3.5221336595097255E-2</v>
      </c>
      <c r="H148" s="36">
        <v>7.590012700218797E-2</v>
      </c>
      <c r="I148" s="36">
        <v>0.16397941680034175</v>
      </c>
      <c r="J148" s="36">
        <v>-4.2298486844820175E-2</v>
      </c>
      <c r="K148" s="36">
        <f t="shared" si="6"/>
        <v>3.3444336586810258E-2</v>
      </c>
    </row>
    <row r="149" spans="1:11" x14ac:dyDescent="0.2">
      <c r="A149" s="35">
        <v>40291</v>
      </c>
      <c r="B149" s="36">
        <v>3.5750480089758736E-2</v>
      </c>
      <c r="C149" s="36">
        <v>-2.9552569596668826E-2</v>
      </c>
      <c r="D149" s="36">
        <v>4.0079626131831581E-2</v>
      </c>
      <c r="E149" s="36">
        <v>-1.3090626048818848E-2</v>
      </c>
      <c r="F149" s="36">
        <v>-1.4136080896199603E-2</v>
      </c>
      <c r="G149" s="36">
        <v>1.3558134608410146E-2</v>
      </c>
      <c r="H149" s="36">
        <v>-3.1266668608305188E-2</v>
      </c>
      <c r="I149" s="36">
        <v>-8.2219938065745176E-3</v>
      </c>
      <c r="J149" s="36">
        <v>5.3873279503594405E-2</v>
      </c>
      <c r="K149" s="36">
        <f t="shared" si="6"/>
        <v>5.2209868909877978E-3</v>
      </c>
    </row>
    <row r="150" spans="1:11" x14ac:dyDescent="0.2">
      <c r="A150" s="35">
        <v>39801</v>
      </c>
      <c r="B150" s="36">
        <v>3.5827373722605083E-2</v>
      </c>
      <c r="C150" s="36">
        <v>8.5600206555942488E-3</v>
      </c>
      <c r="D150" s="36">
        <v>-9.6822109776150245E-2</v>
      </c>
      <c r="E150" s="36">
        <v>-2.9082182609432596E-2</v>
      </c>
      <c r="F150" s="36">
        <v>-3.7545580271559714E-2</v>
      </c>
      <c r="G150" s="36">
        <v>2.5566871917270446E-3</v>
      </c>
      <c r="H150" s="36">
        <v>4.1214747888759527E-2</v>
      </c>
      <c r="I150" s="36">
        <v>0.10495867769680282</v>
      </c>
      <c r="J150" s="36">
        <v>-3.2416220493530497E-2</v>
      </c>
      <c r="K150" s="36">
        <f t="shared" si="6"/>
        <v>-3.0536790406498083E-4</v>
      </c>
    </row>
    <row r="151" spans="1:11" x14ac:dyDescent="0.2">
      <c r="A151" s="35">
        <v>40102</v>
      </c>
      <c r="B151" s="36">
        <v>3.6463916118847806E-2</v>
      </c>
      <c r="C151" s="36">
        <v>6.4084005653243375E-2</v>
      </c>
      <c r="D151" s="36">
        <v>7.1698182160995147E-2</v>
      </c>
      <c r="E151" s="36">
        <v>3.6307188612362873E-2</v>
      </c>
      <c r="F151" s="36">
        <v>3.173718509978584E-2</v>
      </c>
      <c r="G151" s="36">
        <v>0.12840848722999929</v>
      </c>
      <c r="H151" s="36">
        <v>7.0170041080697229E-2</v>
      </c>
      <c r="I151" s="36">
        <v>8.7500000080093551E-2</v>
      </c>
      <c r="J151" s="36">
        <v>5.0148613307281827E-2</v>
      </c>
      <c r="K151" s="36">
        <f t="shared" si="6"/>
        <v>6.4051107509041402E-2</v>
      </c>
    </row>
    <row r="152" spans="1:11" x14ac:dyDescent="0.2">
      <c r="A152" s="35">
        <v>40137</v>
      </c>
      <c r="B152" s="36">
        <v>3.7077331551397974E-2</v>
      </c>
      <c r="C152" s="36">
        <v>3.4242712508843476E-2</v>
      </c>
      <c r="D152" s="36">
        <v>1.3812270898980048E-2</v>
      </c>
      <c r="E152" s="36">
        <v>2.4466625275343548E-3</v>
      </c>
      <c r="F152" s="36">
        <v>-2.3263911818907065E-2</v>
      </c>
      <c r="G152" s="36">
        <v>2.6790758639007272E-2</v>
      </c>
      <c r="H152" s="36">
        <v>8.7464568410084709E-3</v>
      </c>
      <c r="I152" s="36">
        <v>1.6412323684617605E-2</v>
      </c>
      <c r="J152" s="36">
        <v>4.9100186263569254E-2</v>
      </c>
      <c r="K152" s="36">
        <f t="shared" si="6"/>
        <v>1.8372028290771308E-2</v>
      </c>
    </row>
    <row r="153" spans="1:11" x14ac:dyDescent="0.2">
      <c r="A153" s="35">
        <v>40067</v>
      </c>
      <c r="B153" s="36">
        <v>3.7434647296391149E-2</v>
      </c>
      <c r="C153" s="36">
        <v>5.190345815558748E-2</v>
      </c>
      <c r="D153" s="36">
        <v>5.834459138146908E-2</v>
      </c>
      <c r="E153" s="36">
        <v>5.7270484705446323E-2</v>
      </c>
      <c r="F153" s="36">
        <v>6.1204743123950564E-2</v>
      </c>
      <c r="G153" s="36">
        <v>6.8067120990606023E-2</v>
      </c>
      <c r="H153" s="36">
        <v>3.6216613572905849E-2</v>
      </c>
      <c r="I153" s="36">
        <v>2.6907482450685406E-2</v>
      </c>
      <c r="J153" s="36">
        <v>3.4192561933660957E-2</v>
      </c>
      <c r="K153" s="36">
        <f t="shared" si="6"/>
        <v>4.794428327114908E-2</v>
      </c>
    </row>
    <row r="154" spans="1:11" x14ac:dyDescent="0.2">
      <c r="A154" s="35">
        <v>39185</v>
      </c>
      <c r="B154" s="36">
        <v>3.7890535225355675E-2</v>
      </c>
      <c r="C154" s="36">
        <v>3.8220792673797237E-2</v>
      </c>
      <c r="D154" s="36">
        <v>4.1850306151894244E-2</v>
      </c>
      <c r="E154" s="36">
        <v>-1.0624351098147876E-2</v>
      </c>
      <c r="F154" s="36">
        <v>1.750656166766346E-2</v>
      </c>
      <c r="G154" s="36">
        <v>3.8630630839523207E-2</v>
      </c>
      <c r="H154" s="36">
        <v>-5.9566050569568709E-3</v>
      </c>
      <c r="I154" s="36">
        <v>1.3729977110982918E-2</v>
      </c>
      <c r="J154" s="36">
        <v>-4.7942312427429051E-2</v>
      </c>
      <c r="K154" s="36">
        <f t="shared" si="6"/>
        <v>1.3699244948130471E-2</v>
      </c>
    </row>
    <row r="155" spans="1:11" x14ac:dyDescent="0.2">
      <c r="A155" s="35">
        <v>40368</v>
      </c>
      <c r="B155" s="36">
        <v>3.8020286936289033E-2</v>
      </c>
      <c r="C155" s="36">
        <v>3.4313764992015841E-2</v>
      </c>
      <c r="D155" s="36">
        <v>-5.1751679383366788E-3</v>
      </c>
      <c r="E155" s="36">
        <v>9.634459390669943E-2</v>
      </c>
      <c r="F155" s="36">
        <v>8.9464647772222003E-2</v>
      </c>
      <c r="G155" s="36">
        <v>5.2199345599609835E-2</v>
      </c>
      <c r="H155" s="36">
        <v>7.0012618024683823E-2</v>
      </c>
      <c r="I155" s="36">
        <v>7.5396825396825559E-2</v>
      </c>
      <c r="J155" s="36">
        <v>-1.5022186823569492E-2</v>
      </c>
      <c r="K155" s="36">
        <f t="shared" si="6"/>
        <v>4.8390130265961416E-2</v>
      </c>
    </row>
    <row r="156" spans="1:11" x14ac:dyDescent="0.2">
      <c r="A156" s="35">
        <v>39276</v>
      </c>
      <c r="B156" s="36">
        <v>3.9149434260244316E-2</v>
      </c>
      <c r="C156" s="36">
        <v>7.5119588257850062E-2</v>
      </c>
      <c r="D156" s="36">
        <v>7.5749989125254878E-3</v>
      </c>
      <c r="E156" s="36">
        <v>9.6787966949805154E-2</v>
      </c>
      <c r="F156" s="36">
        <v>7.1206568347232851E-2</v>
      </c>
      <c r="G156" s="36">
        <v>1.4719203879785415E-2</v>
      </c>
      <c r="H156" s="36">
        <v>3.1176558781515883E-2</v>
      </c>
      <c r="I156" s="36">
        <v>8.6643965189579147E-2</v>
      </c>
      <c r="J156" s="36">
        <v>-1.7827273248046681E-6</v>
      </c>
      <c r="K156" s="36">
        <f t="shared" si="6"/>
        <v>4.6926029355669828E-2</v>
      </c>
    </row>
    <row r="157" spans="1:11" x14ac:dyDescent="0.2">
      <c r="A157" s="35">
        <v>39332</v>
      </c>
      <c r="B157" s="36">
        <v>3.9990825768644156E-2</v>
      </c>
      <c r="C157" s="36">
        <v>6.0704928784734567E-2</v>
      </c>
      <c r="D157" s="36">
        <v>-3.8653169132167257E-2</v>
      </c>
      <c r="E157" s="36">
        <v>-2.1405892706802987E-2</v>
      </c>
      <c r="F157" s="36">
        <v>-4.0133708089737492E-2</v>
      </c>
      <c r="G157" s="36">
        <v>-2.334996162145327E-2</v>
      </c>
      <c r="H157" s="36">
        <v>-2.0814135030628445E-2</v>
      </c>
      <c r="I157" s="36">
        <v>1.2586420847897491E-2</v>
      </c>
      <c r="J157" s="36">
        <v>-1.3620741439098952E-2</v>
      </c>
      <c r="K157" s="36">
        <f t="shared" si="6"/>
        <v>-4.9656625639278142E-3</v>
      </c>
    </row>
    <row r="158" spans="1:11" x14ac:dyDescent="0.2">
      <c r="A158" s="35">
        <v>39913</v>
      </c>
      <c r="B158" s="36">
        <v>4.0590439287134142E-2</v>
      </c>
      <c r="C158" s="36">
        <v>3.3191805118992619E-2</v>
      </c>
      <c r="D158" s="36">
        <v>-2.9267840064234142E-2</v>
      </c>
      <c r="E158" s="36">
        <v>7.2874023708716165E-2</v>
      </c>
      <c r="F158" s="36">
        <v>5.932909782407314E-2</v>
      </c>
      <c r="G158" s="36">
        <v>1.8214601502270354E-2</v>
      </c>
      <c r="H158" s="36">
        <v>1.0551976297847656E-2</v>
      </c>
      <c r="I158" s="36">
        <v>3.0070754713017657E-2</v>
      </c>
      <c r="J158" s="36">
        <v>4.3227051369027041E-2</v>
      </c>
      <c r="K158" s="36">
        <f t="shared" si="6"/>
        <v>3.0972670173985438E-2</v>
      </c>
    </row>
    <row r="159" spans="1:11" x14ac:dyDescent="0.2">
      <c r="A159" s="35">
        <v>39738</v>
      </c>
      <c r="B159" s="36">
        <v>4.2679987311057488E-2</v>
      </c>
      <c r="C159" s="36">
        <v>6.7288199123788583E-2</v>
      </c>
      <c r="D159" s="36">
        <v>0.21843919300082235</v>
      </c>
      <c r="E159" s="36">
        <v>0.17714221749307868</v>
      </c>
      <c r="F159" s="36">
        <v>9.6571157561116908E-2</v>
      </c>
      <c r="G159" s="36">
        <v>3.9010466232383516E-2</v>
      </c>
      <c r="H159" s="36">
        <v>0.10864432464399609</v>
      </c>
      <c r="I159" s="36">
        <v>0.18728522337382311</v>
      </c>
      <c r="J159" s="36">
        <v>9.5571982719781151E-2</v>
      </c>
      <c r="K159" s="36">
        <f t="shared" si="6"/>
        <v>0.11472549868718909</v>
      </c>
    </row>
    <row r="160" spans="1:11" x14ac:dyDescent="0.2">
      <c r="A160" s="35">
        <v>39591</v>
      </c>
      <c r="B160" s="36">
        <v>4.2881082433190588E-2</v>
      </c>
      <c r="C160" s="36">
        <v>-4.8677075621018591E-2</v>
      </c>
      <c r="D160" s="36">
        <v>-4.3066351520456743E-2</v>
      </c>
      <c r="E160" s="36">
        <v>-2.3161522885488336E-2</v>
      </c>
      <c r="F160" s="36">
        <v>-3.0717563638685996E-2</v>
      </c>
      <c r="G160" s="36">
        <v>1.0881978951861384E-2</v>
      </c>
      <c r="H160" s="36">
        <v>-5.4782566299653994E-2</v>
      </c>
      <c r="I160" s="36">
        <v>-2.8661169994225362E-2</v>
      </c>
      <c r="J160" s="36">
        <v>-0.10858037175712353</v>
      </c>
      <c r="K160" s="36">
        <f t="shared" si="6"/>
        <v>-3.1539463552840818E-2</v>
      </c>
    </row>
    <row r="161" spans="1:11" x14ac:dyDescent="0.2">
      <c r="A161" s="35">
        <v>39535</v>
      </c>
      <c r="B161" s="36">
        <v>4.4335630488136497E-2</v>
      </c>
      <c r="C161" s="36">
        <v>0.13366457772873283</v>
      </c>
      <c r="D161" s="36">
        <v>2.2122823139366619E-2</v>
      </c>
      <c r="E161" s="36">
        <v>-1.4348735799671575E-2</v>
      </c>
      <c r="F161" s="36">
        <v>-1.9366851178541738E-2</v>
      </c>
      <c r="G161" s="36">
        <v>3.4213167142511237E-3</v>
      </c>
      <c r="H161" s="36">
        <v>4.5234682097651446E-3</v>
      </c>
      <c r="I161" s="36">
        <v>7.597073736228155E-3</v>
      </c>
      <c r="J161" s="36">
        <v>-3.6903906654750691E-2</v>
      </c>
      <c r="K161" s="36">
        <f t="shared" si="6"/>
        <v>1.6114543538208664E-2</v>
      </c>
    </row>
    <row r="162" spans="1:11" x14ac:dyDescent="0.2">
      <c r="A162" s="35">
        <v>40032</v>
      </c>
      <c r="B162" s="36">
        <v>4.4392975908608412E-2</v>
      </c>
      <c r="C162" s="36">
        <v>4.7066513072062867E-2</v>
      </c>
      <c r="D162" s="36">
        <v>7.0761002825963135E-2</v>
      </c>
      <c r="E162" s="36">
        <v>6.4104197776890387E-2</v>
      </c>
      <c r="F162" s="36">
        <v>9.1984345826111563E-2</v>
      </c>
      <c r="G162" s="36">
        <v>2.8031920558601698E-2</v>
      </c>
      <c r="H162" s="36">
        <v>7.9169668234801316E-2</v>
      </c>
      <c r="I162" s="36">
        <v>7.6171874985553223E-2</v>
      </c>
      <c r="J162" s="36">
        <v>7.5270415059459694E-2</v>
      </c>
      <c r="K162" s="36">
        <f t="shared" si="6"/>
        <v>6.4099468772958607E-2</v>
      </c>
    </row>
    <row r="163" spans="1:11" x14ac:dyDescent="0.2">
      <c r="A163" s="35">
        <v>40123</v>
      </c>
      <c r="B163" s="36">
        <v>4.4455094224529187E-2</v>
      </c>
      <c r="C163" s="36">
        <v>7.0777678211706149E-2</v>
      </c>
      <c r="D163" s="36">
        <v>3.0323070537693696E-2</v>
      </c>
      <c r="E163" s="36">
        <v>2.8247698057473476E-2</v>
      </c>
      <c r="F163" s="36">
        <v>0.10771473528852177</v>
      </c>
      <c r="G163" s="36">
        <v>5.0705421785153429E-2</v>
      </c>
      <c r="H163" s="36">
        <v>5.4917910343648797E-2</v>
      </c>
      <c r="I163" s="36">
        <v>6.3027744276128186E-2</v>
      </c>
      <c r="J163" s="36">
        <v>6.1850014254676802E-2</v>
      </c>
      <c r="K163" s="36">
        <f t="shared" si="6"/>
        <v>5.688535167142595E-2</v>
      </c>
    </row>
    <row r="164" spans="1:11" x14ac:dyDescent="0.2">
      <c r="A164" s="35">
        <v>40046</v>
      </c>
      <c r="B164" s="36">
        <v>4.4567064888732098E-2</v>
      </c>
      <c r="C164" s="36">
        <v>-1.1862863600165285E-2</v>
      </c>
      <c r="D164" s="36">
        <v>-1.0084608220559271E-2</v>
      </c>
      <c r="E164" s="36">
        <v>2.3385842259286579E-2</v>
      </c>
      <c r="F164" s="36">
        <v>3.489364936483861E-2</v>
      </c>
      <c r="G164" s="36">
        <v>-1.0037719191157488E-2</v>
      </c>
      <c r="H164" s="36">
        <v>-1.5984288368526402E-3</v>
      </c>
      <c r="I164" s="36">
        <v>1.5079073191543221E-2</v>
      </c>
      <c r="J164" s="36">
        <v>1.3710740412654344E-2</v>
      </c>
      <c r="K164" s="36">
        <f t="shared" si="6"/>
        <v>1.0893660554810369E-2</v>
      </c>
    </row>
    <row r="165" spans="1:11" x14ac:dyDescent="0.2">
      <c r="A165" s="35">
        <v>40382</v>
      </c>
      <c r="B165" s="36">
        <v>4.5680118487761392E-2</v>
      </c>
      <c r="C165" s="36">
        <v>0.13617528524473979</v>
      </c>
      <c r="D165" s="36">
        <v>3.5333114225067894E-2</v>
      </c>
      <c r="E165" s="36">
        <v>7.8569850086405157E-2</v>
      </c>
      <c r="F165" s="36">
        <v>7.7971807488751224E-2</v>
      </c>
      <c r="G165" s="36">
        <v>0.13825559080822497</v>
      </c>
      <c r="H165" s="36">
        <v>0.1372163988526785</v>
      </c>
      <c r="I165" s="36">
        <v>0.16244002741603844</v>
      </c>
      <c r="J165" s="36">
        <v>1.8368306112961641E-2</v>
      </c>
      <c r="K165" s="36">
        <f t="shared" si="6"/>
        <v>9.2214166408084067E-2</v>
      </c>
    </row>
    <row r="166" spans="1:11" x14ac:dyDescent="0.2">
      <c r="A166" s="35">
        <v>40249</v>
      </c>
      <c r="B166" s="36">
        <v>4.5879263909103192E-2</v>
      </c>
      <c r="C166" s="36">
        <v>-9.4599412462867301E-3</v>
      </c>
      <c r="D166" s="36">
        <v>-4.1865977732705433E-3</v>
      </c>
      <c r="E166" s="36">
        <v>6.4907117117389149E-3</v>
      </c>
      <c r="F166" s="36">
        <v>1.3041161817209695E-2</v>
      </c>
      <c r="G166" s="36">
        <v>1.9908444196107426E-2</v>
      </c>
      <c r="H166" s="36">
        <v>3.5942306179822241E-2</v>
      </c>
      <c r="I166" s="36">
        <v>9.0960612078552938E-2</v>
      </c>
      <c r="J166" s="36">
        <v>-1.4604410098704017E-2</v>
      </c>
      <c r="K166" s="36">
        <f t="shared" si="6"/>
        <v>2.0439239291021746E-2</v>
      </c>
    </row>
    <row r="167" spans="1:11" x14ac:dyDescent="0.2">
      <c r="A167" s="35">
        <v>39437</v>
      </c>
      <c r="B167" s="36">
        <v>4.6759485243933079E-2</v>
      </c>
      <c r="C167" s="36">
        <v>2.4827589466848737E-2</v>
      </c>
      <c r="D167" s="36">
        <v>-7.8706677024977911E-2</v>
      </c>
      <c r="E167" s="36">
        <v>-3.2193782031710136E-3</v>
      </c>
      <c r="F167" s="36">
        <v>-3.3895273974187973E-3</v>
      </c>
      <c r="G167" s="36">
        <v>5.9786919731391143E-2</v>
      </c>
      <c r="H167" s="36">
        <v>-6.5164666612772565E-2</v>
      </c>
      <c r="I167" s="36">
        <v>8.5368862571529092E-2</v>
      </c>
      <c r="J167" s="36">
        <v>3.9517882803495061E-3</v>
      </c>
      <c r="K167" s="36">
        <f t="shared" si="6"/>
        <v>7.8008194017895214E-3</v>
      </c>
    </row>
    <row r="168" spans="1:11" x14ac:dyDescent="0.2">
      <c r="A168" s="35">
        <v>40228</v>
      </c>
      <c r="B168" s="36">
        <v>4.7350506493836993E-2</v>
      </c>
      <c r="C168" s="36">
        <v>8.7486889692679745E-2</v>
      </c>
      <c r="D168" s="36">
        <v>1.2777319701869906E-2</v>
      </c>
      <c r="E168" s="36">
        <v>4.2969840602377109E-2</v>
      </c>
      <c r="F168" s="36">
        <v>3.9474602490341043E-2</v>
      </c>
      <c r="G168" s="36">
        <v>2.6632117111581925E-2</v>
      </c>
      <c r="H168" s="36">
        <v>0.10538991893642634</v>
      </c>
      <c r="I168" s="36">
        <v>4.5309508574118265E-2</v>
      </c>
      <c r="J168" s="36">
        <v>7.4926902042644752E-2</v>
      </c>
      <c r="K168" s="36">
        <f t="shared" si="6"/>
        <v>5.3585485987256827E-2</v>
      </c>
    </row>
    <row r="169" spans="1:11" x14ac:dyDescent="0.2">
      <c r="A169" s="35">
        <v>39626</v>
      </c>
      <c r="B169" s="36">
        <v>4.8026451509220587E-2</v>
      </c>
      <c r="C169" s="36">
        <v>4.4395570874303861E-3</v>
      </c>
      <c r="D169" s="36">
        <v>-2.9565722956545124E-3</v>
      </c>
      <c r="E169" s="36">
        <v>-4.952641038998E-2</v>
      </c>
      <c r="F169" s="36">
        <v>-5.454091110714164E-2</v>
      </c>
      <c r="G169" s="36">
        <v>-4.2297013047081188E-2</v>
      </c>
      <c r="H169" s="36">
        <v>-1.5395675861720052E-2</v>
      </c>
      <c r="I169" s="36">
        <v>2.4373095853819634E-2</v>
      </c>
      <c r="J169" s="36">
        <v>-8.1027161680548604E-2</v>
      </c>
      <c r="K169" s="36">
        <f t="shared" si="6"/>
        <v>-1.8765305496406915E-2</v>
      </c>
    </row>
    <row r="170" spans="1:11" x14ac:dyDescent="0.2">
      <c r="A170" s="35">
        <v>39500</v>
      </c>
      <c r="B170" s="36">
        <v>4.8049984711798499E-2</v>
      </c>
      <c r="C170" s="36">
        <v>0.13234154931221417</v>
      </c>
      <c r="D170" s="36">
        <v>4.2598862420572474E-2</v>
      </c>
      <c r="E170" s="36">
        <v>7.882986855857009E-2</v>
      </c>
      <c r="F170" s="36">
        <v>7.4421912373156693E-2</v>
      </c>
      <c r="G170" s="36">
        <v>9.1456049803506578E-2</v>
      </c>
      <c r="H170" s="36">
        <v>0.15405376322842831</v>
      </c>
      <c r="I170" s="36">
        <v>0.12991791687541376</v>
      </c>
      <c r="J170" s="36">
        <v>5.141376560711363E-2</v>
      </c>
      <c r="K170" s="36">
        <f t="shared" si="6"/>
        <v>8.922259605816503E-2</v>
      </c>
    </row>
    <row r="171" spans="1:11" x14ac:dyDescent="0.2">
      <c r="A171" s="35">
        <v>39150</v>
      </c>
      <c r="B171" s="36">
        <v>4.9672294029209293E-2</v>
      </c>
      <c r="C171" s="36">
        <v>7.0384680798982552E-2</v>
      </c>
      <c r="D171" s="36">
        <v>2.2719679485064485E-2</v>
      </c>
      <c r="E171" s="36">
        <v>7.1261825588063571E-2</v>
      </c>
      <c r="F171" s="36">
        <v>6.4378779331280875E-2</v>
      </c>
      <c r="G171" s="36">
        <v>6.1259237047156613E-2</v>
      </c>
      <c r="H171" s="36">
        <v>8.8202468843202403E-2</v>
      </c>
      <c r="I171" s="36">
        <v>9.5295175307207436E-2</v>
      </c>
      <c r="J171" s="36">
        <v>1.2560456148385194E-2</v>
      </c>
      <c r="K171" s="36">
        <f t="shared" si="6"/>
        <v>5.9520113679877175E-2</v>
      </c>
    </row>
    <row r="172" spans="1:11" x14ac:dyDescent="0.2">
      <c r="A172" s="35">
        <v>40018</v>
      </c>
      <c r="B172" s="36">
        <v>4.9703636748465702E-2</v>
      </c>
      <c r="C172" s="36">
        <v>8.4827532709094461E-2</v>
      </c>
      <c r="D172" s="36">
        <v>1.7405063319795629E-2</v>
      </c>
      <c r="E172" s="36">
        <v>7.2977608706281921E-2</v>
      </c>
      <c r="F172" s="36">
        <v>0.10986683546229756</v>
      </c>
      <c r="G172" s="36">
        <v>8.2837787420625114E-2</v>
      </c>
      <c r="H172" s="36">
        <v>0.10672530001399796</v>
      </c>
      <c r="I172" s="36">
        <v>9.6187943262288661E-2</v>
      </c>
      <c r="J172" s="36">
        <v>-1.1457491684098669E-2</v>
      </c>
      <c r="K172" s="36">
        <f t="shared" si="6"/>
        <v>6.7668145393016951E-2</v>
      </c>
    </row>
    <row r="173" spans="1:11" x14ac:dyDescent="0.2">
      <c r="A173" s="35">
        <v>40242</v>
      </c>
      <c r="B173" s="36">
        <v>5.127418133379192E-2</v>
      </c>
      <c r="C173" s="36">
        <v>8.2334482063083442E-2</v>
      </c>
      <c r="D173" s="36">
        <v>5.161251318252124E-2</v>
      </c>
      <c r="E173" s="36">
        <v>4.2621354339836576E-2</v>
      </c>
      <c r="F173" s="36">
        <v>3.8656753735381556E-2</v>
      </c>
      <c r="G173" s="36">
        <v>4.2935461380761042E-2</v>
      </c>
      <c r="H173" s="36">
        <v>7.3856647664573838E-2</v>
      </c>
      <c r="I173" s="36">
        <v>7.9535025977784168E-2</v>
      </c>
      <c r="J173" s="36">
        <v>9.0593651522600072E-2</v>
      </c>
      <c r="K173" s="36">
        <f t="shared" si="6"/>
        <v>6.1484969910357096E-2</v>
      </c>
    </row>
    <row r="174" spans="1:11" x14ac:dyDescent="0.2">
      <c r="A174" s="35">
        <v>40396</v>
      </c>
      <c r="B174" s="36">
        <v>5.2438923729591184E-2</v>
      </c>
      <c r="C174" s="36">
        <v>3.3397149279617525E-2</v>
      </c>
      <c r="D174" s="36">
        <v>-3.8789057668298567E-5</v>
      </c>
      <c r="E174" s="36">
        <v>-1.317447899045196E-2</v>
      </c>
      <c r="F174" s="36">
        <v>-3.0696367472415297E-2</v>
      </c>
      <c r="G174" s="36">
        <v>4.5632624252301988E-2</v>
      </c>
      <c r="H174" s="36">
        <v>2.0962999803061991E-2</v>
      </c>
      <c r="I174" s="36">
        <v>3.5735556879094785E-2</v>
      </c>
      <c r="J174" s="36">
        <v>-1.6284691232983444E-3</v>
      </c>
      <c r="K174" s="36">
        <f t="shared" si="6"/>
        <v>1.584609848721151E-2</v>
      </c>
    </row>
    <row r="175" spans="1:11" x14ac:dyDescent="0.2">
      <c r="A175" s="35">
        <v>40074</v>
      </c>
      <c r="B175" s="36">
        <v>5.3095069853519854E-2</v>
      </c>
      <c r="C175" s="36">
        <v>4.5544149512333154E-2</v>
      </c>
      <c r="D175" s="36">
        <v>2.0954667804337747E-3</v>
      </c>
      <c r="E175" s="36">
        <v>5.1115901626619387E-2</v>
      </c>
      <c r="F175" s="36">
        <v>4.4200646826638726E-2</v>
      </c>
      <c r="G175" s="36">
        <v>5.7301361136090988E-2</v>
      </c>
      <c r="H175" s="36">
        <v>5.6663457832951424E-2</v>
      </c>
      <c r="I175" s="36">
        <v>8.2914572881398835E-2</v>
      </c>
      <c r="J175" s="36">
        <v>2.4562530131842803E-2</v>
      </c>
      <c r="K175" s="36">
        <f t="shared" si="6"/>
        <v>4.6383489696241204E-2</v>
      </c>
    </row>
    <row r="176" spans="1:11" x14ac:dyDescent="0.2">
      <c r="A176" s="35">
        <v>39171</v>
      </c>
      <c r="B176" s="36">
        <v>5.4288641303447571E-2</v>
      </c>
      <c r="C176" s="36">
        <v>1.5099309624934689E-2</v>
      </c>
      <c r="D176" s="36">
        <v>-2.6565834990391912E-3</v>
      </c>
      <c r="E176" s="36">
        <v>9.5015000268621821E-3</v>
      </c>
      <c r="F176" s="36">
        <v>-3.0405922298550912E-2</v>
      </c>
      <c r="G176" s="36">
        <v>1.7185225967403957E-2</v>
      </c>
      <c r="H176" s="36">
        <v>6.4620999948331564E-2</v>
      </c>
      <c r="I176" s="36">
        <v>4.6904315064781607E-3</v>
      </c>
      <c r="J176" s="36">
        <v>-7.8206705774077456E-2</v>
      </c>
      <c r="K176" s="36">
        <f t="shared" si="6"/>
        <v>6.0123872351233332E-3</v>
      </c>
    </row>
    <row r="177" spans="1:11" x14ac:dyDescent="0.2">
      <c r="A177" s="35">
        <v>39444</v>
      </c>
      <c r="B177" s="36">
        <v>5.4482456241666609E-2</v>
      </c>
      <c r="C177" s="36">
        <v>1.3284984419480145E-2</v>
      </c>
      <c r="D177" s="36">
        <v>1.8986308479326711E-2</v>
      </c>
      <c r="E177" s="36">
        <v>2.4901235562805046E-2</v>
      </c>
      <c r="F177" s="36">
        <v>-7.7426379106198852E-3</v>
      </c>
      <c r="G177" s="36">
        <v>-5.8072062829003061E-3</v>
      </c>
      <c r="H177" s="36">
        <v>7.9728080703127924E-2</v>
      </c>
      <c r="I177" s="36">
        <v>3.8809082470887428E-2</v>
      </c>
      <c r="J177" s="36">
        <v>-6.7955891300260987E-2</v>
      </c>
      <c r="K177" s="36">
        <f t="shared" si="6"/>
        <v>1.6519060415808261E-2</v>
      </c>
    </row>
    <row r="178" spans="1:11" x14ac:dyDescent="0.2">
      <c r="A178" s="35">
        <v>39822</v>
      </c>
      <c r="B178" s="36">
        <v>5.4553475613264638E-2</v>
      </c>
      <c r="C178" s="36">
        <v>9.7789407480358095E-2</v>
      </c>
      <c r="D178" s="36">
        <v>3.8515588280392324E-3</v>
      </c>
      <c r="E178" s="36">
        <v>-1.1327313365409373E-2</v>
      </c>
      <c r="F178" s="36">
        <v>7.2061590866261361E-3</v>
      </c>
      <c r="G178" s="36">
        <v>0.18444254352437955</v>
      </c>
      <c r="H178" s="36">
        <v>8.9823260844700561E-2</v>
      </c>
      <c r="I178" s="36">
        <v>0.17334304442307955</v>
      </c>
      <c r="J178" s="36">
        <v>-4.4178527763035477E-2</v>
      </c>
      <c r="K178" s="36">
        <f t="shared" si="6"/>
        <v>6.171645092345953E-2</v>
      </c>
    </row>
    <row r="179" spans="1:11" x14ac:dyDescent="0.2">
      <c r="A179" s="35">
        <v>40326</v>
      </c>
      <c r="B179" s="36">
        <v>5.7125641334190756E-2</v>
      </c>
      <c r="C179" s="36">
        <v>6.8674976535464408E-2</v>
      </c>
      <c r="D179" s="36">
        <v>8.72404373744309E-3</v>
      </c>
      <c r="E179" s="36">
        <v>2.5961107539275189E-3</v>
      </c>
      <c r="F179" s="36">
        <v>2.9450367297591172E-2</v>
      </c>
      <c r="G179" s="36">
        <v>5.3567002497530755E-2</v>
      </c>
      <c r="H179" s="36">
        <v>2.4125763759259931E-2</v>
      </c>
      <c r="I179" s="36">
        <v>4.6495489243580844E-2</v>
      </c>
      <c r="J179" s="36">
        <v>4.3548329716273509E-2</v>
      </c>
      <c r="K179" s="36">
        <f t="shared" si="6"/>
        <v>3.7141588233641609E-2</v>
      </c>
    </row>
    <row r="180" spans="1:11" x14ac:dyDescent="0.2">
      <c r="A180" s="35">
        <v>39220</v>
      </c>
      <c r="B180" s="36">
        <v>5.7616986511275295E-2</v>
      </c>
      <c r="C180" s="36">
        <v>1.3601105682980936E-2</v>
      </c>
      <c r="D180" s="36">
        <v>3.7027755485924935E-2</v>
      </c>
      <c r="E180" s="36">
        <v>6.7072030235783994E-2</v>
      </c>
      <c r="F180" s="36">
        <v>8.2046241773806233E-2</v>
      </c>
      <c r="G180" s="36">
        <v>7.7110948693427231E-2</v>
      </c>
      <c r="H180" s="36">
        <v>0.11698056189349926</v>
      </c>
      <c r="I180" s="36">
        <v>5.14926868467247E-2</v>
      </c>
      <c r="J180" s="36">
        <v>2.912659158700141E-2</v>
      </c>
      <c r="K180" s="36">
        <f t="shared" si="6"/>
        <v>5.9113522357728106E-2</v>
      </c>
    </row>
    <row r="181" spans="1:11" x14ac:dyDescent="0.2">
      <c r="A181" s="35">
        <v>39906</v>
      </c>
      <c r="B181" s="36">
        <v>5.8342231295514864E-2</v>
      </c>
      <c r="C181" s="36">
        <v>8.0921775679135069E-2</v>
      </c>
      <c r="D181" s="36">
        <v>0.14402766780362977</v>
      </c>
      <c r="E181" s="36">
        <v>9.3216325332058037E-2</v>
      </c>
      <c r="F181" s="36">
        <v>8.5235207083731154E-2</v>
      </c>
      <c r="G181" s="36">
        <v>0.12753288464563786</v>
      </c>
      <c r="H181" s="36">
        <v>9.4488231270578302E-2</v>
      </c>
      <c r="I181" s="36">
        <v>0.14024472233676022</v>
      </c>
      <c r="J181" s="36">
        <v>2.04017543055444E-2</v>
      </c>
      <c r="K181" s="36">
        <f t="shared" si="6"/>
        <v>9.3814039852512729E-2</v>
      </c>
    </row>
    <row r="182" spans="1:11" x14ac:dyDescent="0.2">
      <c r="A182" s="35">
        <v>39360</v>
      </c>
      <c r="B182" s="36">
        <v>5.8480612973909572E-2</v>
      </c>
      <c r="C182" s="36">
        <v>-3.444908675699221E-3</v>
      </c>
      <c r="D182" s="36">
        <v>1.3809900453902605E-2</v>
      </c>
      <c r="E182" s="36">
        <v>8.6404225369792309E-2</v>
      </c>
      <c r="F182" s="36">
        <v>8.8063688256899419E-2</v>
      </c>
      <c r="G182" s="36">
        <v>8.1970796715722605E-2</v>
      </c>
      <c r="H182" s="36">
        <v>9.5823602989129841E-2</v>
      </c>
      <c r="I182" s="36">
        <v>6.834940437424486E-2</v>
      </c>
      <c r="J182" s="36">
        <v>0.19706095619714242</v>
      </c>
      <c r="K182" s="36">
        <f t="shared" si="6"/>
        <v>7.6272180758575434E-2</v>
      </c>
    </row>
    <row r="183" spans="1:11" x14ac:dyDescent="0.2">
      <c r="A183" s="35">
        <v>39325</v>
      </c>
      <c r="B183" s="36">
        <v>6.1813655423445281E-2</v>
      </c>
      <c r="C183" s="36">
        <v>5.1472539983654628E-2</v>
      </c>
      <c r="D183" s="36">
        <v>2.3348108461672092E-2</v>
      </c>
      <c r="E183" s="36">
        <v>3.265170402511243E-2</v>
      </c>
      <c r="F183" s="36">
        <v>3.0063573876049986E-2</v>
      </c>
      <c r="G183" s="36">
        <v>6.7815421943035067E-2</v>
      </c>
      <c r="H183" s="36">
        <v>7.4984721472028171E-2</v>
      </c>
      <c r="I183" s="36">
        <v>3.790248390473757E-2</v>
      </c>
      <c r="J183" s="36">
        <v>-1.6528836618223009E-2</v>
      </c>
      <c r="K183" s="36">
        <f t="shared" si="6"/>
        <v>4.0387446681585011E-2</v>
      </c>
    </row>
    <row r="184" spans="1:11" x14ac:dyDescent="0.2">
      <c r="A184" s="35">
        <v>40452</v>
      </c>
      <c r="B184" s="36">
        <v>6.4783528718602337E-2</v>
      </c>
      <c r="C184" s="36">
        <v>6.5975628470275688E-2</v>
      </c>
      <c r="D184" s="36">
        <v>6.8249290381590666E-2</v>
      </c>
      <c r="E184" s="36">
        <v>8.1689402126005672E-2</v>
      </c>
      <c r="F184" s="36">
        <v>7.5285620585460108E-2</v>
      </c>
      <c r="G184" s="36">
        <v>2.5976790661977868E-2</v>
      </c>
      <c r="H184" s="36">
        <v>3.7377875504795099E-2</v>
      </c>
      <c r="I184" s="36">
        <v>6.8592057761732883E-2</v>
      </c>
      <c r="J184" s="36">
        <v>3.1631623206396488E-2</v>
      </c>
      <c r="K184" s="36">
        <f t="shared" si="6"/>
        <v>5.7723317915010564E-2</v>
      </c>
    </row>
    <row r="185" spans="1:11" x14ac:dyDescent="0.2">
      <c r="A185" s="35">
        <v>40480</v>
      </c>
      <c r="B185" s="36">
        <v>6.6673741064806682E-2</v>
      </c>
      <c r="C185" s="36">
        <v>-1.114657358727026E-2</v>
      </c>
      <c r="D185" s="36">
        <v>4.2163227717550017E-2</v>
      </c>
      <c r="E185" s="36">
        <v>-2.0560032462610386E-2</v>
      </c>
      <c r="F185" s="36">
        <v>-2.1973716738776131E-2</v>
      </c>
      <c r="G185" s="36">
        <v>6.6376424243996604E-2</v>
      </c>
      <c r="H185" s="36">
        <v>3.0052815414545898E-2</v>
      </c>
      <c r="I185" s="36">
        <v>-1.1834319526626968E-3</v>
      </c>
      <c r="J185" s="36">
        <v>3.1841783092396055E-2</v>
      </c>
      <c r="K185" s="36">
        <f t="shared" si="6"/>
        <v>2.0247334707588511E-2</v>
      </c>
    </row>
    <row r="186" spans="1:11" x14ac:dyDescent="0.2">
      <c r="A186" s="35">
        <v>39472</v>
      </c>
      <c r="B186" s="36">
        <v>6.6829937761988353E-2</v>
      </c>
      <c r="C186" s="36">
        <v>-6.935440220338919E-2</v>
      </c>
      <c r="D186" s="36">
        <v>-4.6349039377473457E-2</v>
      </c>
      <c r="E186" s="36">
        <v>1.3161382500600059E-2</v>
      </c>
      <c r="F186" s="36">
        <v>4.4675581171222625E-2</v>
      </c>
      <c r="G186" s="36">
        <v>-8.4849378009117463E-3</v>
      </c>
      <c r="H186" s="36">
        <v>-6.1141645164956952E-2</v>
      </c>
      <c r="I186" s="36">
        <v>6.9285803971185556E-2</v>
      </c>
      <c r="J186" s="36">
        <v>2.6583127888538241E-2</v>
      </c>
      <c r="K186" s="36">
        <f t="shared" si="6"/>
        <v>3.9113653517698684E-3</v>
      </c>
    </row>
    <row r="187" spans="1:11" x14ac:dyDescent="0.2">
      <c r="A187" s="35">
        <v>40270</v>
      </c>
      <c r="B187" s="36">
        <v>6.7258543445329097E-2</v>
      </c>
      <c r="C187" s="36">
        <v>5.9641472086280074E-2</v>
      </c>
      <c r="D187" s="36">
        <v>1.4466892493176287E-2</v>
      </c>
      <c r="E187" s="36">
        <v>8.8327047623902685E-2</v>
      </c>
      <c r="F187" s="36">
        <v>7.4099614495769586E-2</v>
      </c>
      <c r="G187" s="36">
        <v>0.13127235657330333</v>
      </c>
      <c r="H187" s="36">
        <v>0.14055175926398755</v>
      </c>
      <c r="I187" s="36">
        <v>8.2765846004109328E-2</v>
      </c>
      <c r="J187" s="36">
        <v>1.4458276179185941E-2</v>
      </c>
      <c r="K187" s="36">
        <f t="shared" si="6"/>
        <v>7.4752724887136385E-2</v>
      </c>
    </row>
    <row r="188" spans="1:11" x14ac:dyDescent="0.2">
      <c r="A188" s="35">
        <v>40515</v>
      </c>
      <c r="B188" s="36">
        <v>6.8244239824109029E-2</v>
      </c>
      <c r="C188" s="36">
        <v>5.2657875089450419E-2</v>
      </c>
      <c r="D188" s="36">
        <v>5.7904334928367177E-2</v>
      </c>
      <c r="E188" s="36">
        <v>1.3995077824024361E-2</v>
      </c>
      <c r="F188" s="36">
        <v>8.2953942902196966E-3</v>
      </c>
      <c r="G188" s="36">
        <v>7.4488448078822087E-2</v>
      </c>
      <c r="H188" s="36">
        <v>-7.5990712440195639E-3</v>
      </c>
      <c r="I188" s="36">
        <v>1.8034825870646937E-2</v>
      </c>
      <c r="J188" s="36">
        <v>6.7844308230031236E-2</v>
      </c>
      <c r="K188" s="36">
        <f t="shared" si="6"/>
        <v>3.9314449594262467E-2</v>
      </c>
    </row>
    <row r="189" spans="1:11" x14ac:dyDescent="0.2">
      <c r="A189" s="35">
        <v>39367</v>
      </c>
      <c r="B189" s="36">
        <v>6.8869802014134118E-2</v>
      </c>
      <c r="C189" s="36">
        <v>1.7883311023728688E-2</v>
      </c>
      <c r="D189" s="36">
        <v>-2.647740317152155E-2</v>
      </c>
      <c r="E189" s="36">
        <v>-2.213044732002819E-3</v>
      </c>
      <c r="F189" s="36">
        <v>-1.5175945931284842E-2</v>
      </c>
      <c r="G189" s="36">
        <v>5.3149509797813146E-2</v>
      </c>
      <c r="H189" s="36">
        <v>-1.1252183570357359E-2</v>
      </c>
      <c r="I189" s="36">
        <v>2.6679054990954753E-2</v>
      </c>
      <c r="J189" s="36">
        <v>-9.7946790465564051E-2</v>
      </c>
      <c r="K189" s="36">
        <f t="shared" si="6"/>
        <v>1.5016620361004984E-3</v>
      </c>
    </row>
    <row r="190" spans="1:11" x14ac:dyDescent="0.2">
      <c r="A190" s="35">
        <v>40095</v>
      </c>
      <c r="B190" s="36">
        <v>7.062514826814921E-2</v>
      </c>
      <c r="C190" s="36">
        <v>8.7320745770727001E-2</v>
      </c>
      <c r="D190" s="36">
        <v>5.5153706226633258E-2</v>
      </c>
      <c r="E190" s="36">
        <v>3.9778668304884662E-2</v>
      </c>
      <c r="F190" s="36">
        <v>2.6165966998633095E-2</v>
      </c>
      <c r="G190" s="36">
        <v>0.1143319449326938</v>
      </c>
      <c r="H190" s="36">
        <v>0.10129993308128146</v>
      </c>
      <c r="I190" s="36">
        <v>8.9700996663271554E-2</v>
      </c>
      <c r="J190" s="36">
        <v>3.981854636282435E-2</v>
      </c>
      <c r="K190" s="36">
        <f t="shared" si="6"/>
        <v>6.9348137449270833E-2</v>
      </c>
    </row>
    <row r="191" spans="1:11" x14ac:dyDescent="0.2">
      <c r="A191" s="35">
        <v>39892</v>
      </c>
      <c r="B191" s="36">
        <v>7.1257206167507151E-2</v>
      </c>
      <c r="C191" s="36">
        <v>3.8886710295573564E-2</v>
      </c>
      <c r="D191" s="36">
        <v>2.9293885652641186E-2</v>
      </c>
      <c r="E191" s="36">
        <v>1.0790643085049831E-2</v>
      </c>
      <c r="F191" s="36">
        <v>3.6714376450364884E-2</v>
      </c>
      <c r="G191" s="36">
        <v>1.0107311027158341E-2</v>
      </c>
      <c r="H191" s="36">
        <v>7.2161753251900829E-2</v>
      </c>
      <c r="I191" s="36">
        <v>5.9405940594525572E-2</v>
      </c>
      <c r="J191" s="36">
        <v>3.8558018211292976E-2</v>
      </c>
      <c r="K191" s="36">
        <f t="shared" si="6"/>
        <v>4.0793236350171194E-2</v>
      </c>
    </row>
    <row r="192" spans="1:11" x14ac:dyDescent="0.2">
      <c r="A192" s="35">
        <v>39269</v>
      </c>
      <c r="B192" s="36">
        <v>7.2784994993590493E-2</v>
      </c>
      <c r="C192" s="36">
        <v>8.6024949870109405E-2</v>
      </c>
      <c r="D192" s="36">
        <v>4.0636919867972701E-2</v>
      </c>
      <c r="E192" s="36">
        <v>1.4189898101623801E-2</v>
      </c>
      <c r="F192" s="36">
        <v>1.5845569407499857E-2</v>
      </c>
      <c r="G192" s="36">
        <v>5.1899651181354776E-2</v>
      </c>
      <c r="H192" s="36">
        <v>4.2392686374627127E-2</v>
      </c>
      <c r="I192" s="36">
        <v>2.2041763338394114E-2</v>
      </c>
      <c r="J192" s="36">
        <v>-3.4232573540640715E-2</v>
      </c>
      <c r="K192" s="36">
        <f t="shared" si="6"/>
        <v>3.461696680095247E-2</v>
      </c>
    </row>
    <row r="193" spans="1:11" x14ac:dyDescent="0.2">
      <c r="A193" s="35">
        <v>40487</v>
      </c>
      <c r="B193" s="36">
        <v>7.3194886222186104E-2</v>
      </c>
      <c r="C193" s="36">
        <v>4.5974239276255977E-2</v>
      </c>
      <c r="D193" s="36">
        <v>-5.5869133736786815E-3</v>
      </c>
      <c r="E193" s="36">
        <v>6.6848561309617929E-2</v>
      </c>
      <c r="F193" s="36">
        <v>6.1544500876379769E-2</v>
      </c>
      <c r="G193" s="36">
        <v>1.2677816815711181E-2</v>
      </c>
      <c r="H193" s="36">
        <v>6.2763153943507427E-2</v>
      </c>
      <c r="I193" s="36">
        <v>6.5165876777251275E-2</v>
      </c>
      <c r="J193" s="36">
        <v>1.1638106530934571E-2</v>
      </c>
      <c r="K193" s="36">
        <f t="shared" si="6"/>
        <v>4.37978673728142E-2</v>
      </c>
    </row>
    <row r="194" spans="1:11" x14ac:dyDescent="0.2">
      <c r="A194" s="35">
        <v>39955</v>
      </c>
      <c r="B194" s="36">
        <v>7.5172178796579586E-2</v>
      </c>
      <c r="C194" s="36">
        <v>6.586094778811892E-2</v>
      </c>
      <c r="D194" s="36">
        <v>-2.1143364170250582E-2</v>
      </c>
      <c r="E194" s="36">
        <v>7.6890647523803174E-2</v>
      </c>
      <c r="F194" s="36">
        <v>9.5582353499668232E-2</v>
      </c>
      <c r="G194" s="36">
        <v>8.3935154420406138E-2</v>
      </c>
      <c r="H194" s="36">
        <v>0.11033755172908132</v>
      </c>
      <c r="I194" s="36">
        <v>0.10020876825885697</v>
      </c>
      <c r="J194" s="36">
        <v>-2.0549080358342607E-3</v>
      </c>
      <c r="K194" s="36">
        <f t="shared" si="6"/>
        <v>6.4970094541938722E-2</v>
      </c>
    </row>
    <row r="195" spans="1:11" x14ac:dyDescent="0.2">
      <c r="A195" s="35">
        <v>40221</v>
      </c>
      <c r="B195" s="36">
        <v>7.7102235154090551E-2</v>
      </c>
      <c r="C195" s="36">
        <v>5.2206039880082426E-2</v>
      </c>
      <c r="D195" s="36">
        <v>3.5497045451183533E-2</v>
      </c>
      <c r="E195" s="36">
        <v>5.7384029349801649E-2</v>
      </c>
      <c r="F195" s="36">
        <v>7.0254141772602946E-2</v>
      </c>
      <c r="G195" s="36">
        <v>6.2668466393539082E-2</v>
      </c>
      <c r="H195" s="36">
        <v>-2.8193584045869611E-2</v>
      </c>
      <c r="I195" s="36">
        <v>6.2733129856540157E-2</v>
      </c>
      <c r="J195" s="36">
        <v>1.4110557652708786E-3</v>
      </c>
      <c r="K195" s="36">
        <f t="shared" si="6"/>
        <v>4.3447050369031549E-2</v>
      </c>
    </row>
    <row r="196" spans="1:11" x14ac:dyDescent="0.2">
      <c r="A196" s="35">
        <v>39962</v>
      </c>
      <c r="B196" s="36">
        <v>7.7231320789134431E-2</v>
      </c>
      <c r="C196" s="36">
        <v>2.9409352930308549E-2</v>
      </c>
      <c r="D196" s="36">
        <v>5.9832673006983472E-2</v>
      </c>
      <c r="E196" s="36">
        <v>8.8539569417654451E-2</v>
      </c>
      <c r="F196" s="36">
        <v>7.925076090176511E-2</v>
      </c>
      <c r="G196" s="36">
        <v>0.18674994771388076</v>
      </c>
      <c r="H196" s="36">
        <v>0.17169157360509235</v>
      </c>
      <c r="I196" s="36">
        <v>0.16318785578373018</v>
      </c>
      <c r="J196" s="36">
        <v>-1.4048731970356323E-2</v>
      </c>
      <c r="K196" s="36">
        <f t="shared" si="6"/>
        <v>9.3528904193997245E-2</v>
      </c>
    </row>
    <row r="197" spans="1:11" x14ac:dyDescent="0.2">
      <c r="A197" s="35">
        <v>39843</v>
      </c>
      <c r="B197" s="36">
        <v>7.9641527359128786E-2</v>
      </c>
      <c r="C197" s="36">
        <v>8.3687421640887619E-2</v>
      </c>
      <c r="D197" s="36">
        <v>-5.846984602043304E-4</v>
      </c>
      <c r="E197" s="36">
        <v>2.1116091455750134E-3</v>
      </c>
      <c r="F197" s="36">
        <v>2.2338687534152329E-2</v>
      </c>
      <c r="G197" s="36">
        <v>-1.7130043476196583E-2</v>
      </c>
      <c r="H197" s="36">
        <v>3.7663554567450096E-2</v>
      </c>
      <c r="I197" s="36">
        <v>1.138647020030268E-2</v>
      </c>
      <c r="J197" s="36">
        <v>-5.7317442018724074E-2</v>
      </c>
      <c r="K197" s="36">
        <f t="shared" si="6"/>
        <v>1.7975656309302479E-2</v>
      </c>
    </row>
    <row r="198" spans="1:11" x14ac:dyDescent="0.2">
      <c r="A198" s="35">
        <v>40543</v>
      </c>
      <c r="B198" s="36">
        <v>8.0287008550611841E-2</v>
      </c>
      <c r="C198" s="36">
        <v>-1.2242109129749087E-2</v>
      </c>
      <c r="D198" s="36">
        <v>1.5902303426038534E-2</v>
      </c>
      <c r="E198" s="36">
        <v>1.7144702683246634E-2</v>
      </c>
      <c r="F198" s="36">
        <v>3.1247345751312331E-2</v>
      </c>
      <c r="G198" s="36">
        <v>1.2178106663120831E-3</v>
      </c>
      <c r="H198" s="36">
        <v>3.9992512287661909E-2</v>
      </c>
      <c r="I198" s="36">
        <v>2.2699386503067544E-2</v>
      </c>
      <c r="J198" s="36">
        <v>3.5391455908451719E-2</v>
      </c>
      <c r="K198" s="36">
        <f t="shared" si="6"/>
        <v>2.5735250289476541E-2</v>
      </c>
    </row>
    <row r="199" spans="1:11" x14ac:dyDescent="0.2">
      <c r="A199" s="35">
        <v>39584</v>
      </c>
      <c r="B199" s="36">
        <v>8.7341783095582479E-2</v>
      </c>
      <c r="C199" s="36">
        <v>0.11093352730123279</v>
      </c>
      <c r="D199" s="36">
        <v>8.0393160503022476E-2</v>
      </c>
      <c r="E199" s="36">
        <v>3.4307291038823483E-2</v>
      </c>
      <c r="F199" s="36">
        <v>3.3096682163244052E-2</v>
      </c>
      <c r="G199" s="36">
        <v>0.12386999575082552</v>
      </c>
      <c r="H199" s="36">
        <v>0.11898314675178859</v>
      </c>
      <c r="I199" s="36">
        <v>8.0840229162672347E-2</v>
      </c>
      <c r="J199" s="36">
        <v>0.12811176461335311</v>
      </c>
      <c r="K199" s="36">
        <f t="shared" si="6"/>
        <v>8.8644199180278535E-2</v>
      </c>
    </row>
    <row r="200" spans="1:11" x14ac:dyDescent="0.2">
      <c r="A200" s="35">
        <v>39479</v>
      </c>
      <c r="B200" s="36">
        <v>9.0988869111835666E-2</v>
      </c>
      <c r="C200" s="36">
        <v>0.10213927536003992</v>
      </c>
      <c r="D200" s="36">
        <v>-4.390355853486954E-2</v>
      </c>
      <c r="E200" s="36">
        <v>-1.8250531401123999E-2</v>
      </c>
      <c r="F200" s="36">
        <v>-3.5630154991105598E-2</v>
      </c>
      <c r="G200" s="36">
        <v>7.2790420352171217E-2</v>
      </c>
      <c r="H200" s="36">
        <v>0.18588427300524557</v>
      </c>
      <c r="I200" s="36">
        <v>0.18206362247458333</v>
      </c>
      <c r="J200" s="36">
        <v>8.2141309958740027E-2</v>
      </c>
      <c r="K200" s="36">
        <f t="shared" si="6"/>
        <v>6.8684633664775896E-2</v>
      </c>
    </row>
    <row r="201" spans="1:11" x14ac:dyDescent="0.2">
      <c r="A201" s="35">
        <v>39682</v>
      </c>
      <c r="B201" s="36">
        <v>9.1652622475319204E-2</v>
      </c>
      <c r="C201" s="36">
        <v>7.8546063549691833E-2</v>
      </c>
      <c r="D201" s="36">
        <v>2.4209377649661204E-2</v>
      </c>
      <c r="E201" s="36">
        <v>1.7980394603507154E-2</v>
      </c>
      <c r="F201" s="36">
        <v>2.3583440126410359E-2</v>
      </c>
      <c r="G201" s="36">
        <v>7.2325315582004043E-2</v>
      </c>
      <c r="H201" s="36">
        <v>7.1406643192569147E-2</v>
      </c>
      <c r="I201" s="36">
        <v>6.5865696198261103E-2</v>
      </c>
      <c r="J201" s="36">
        <v>4.7712643446830461E-2</v>
      </c>
      <c r="K201" s="36">
        <f t="shared" ref="K201:K219" si="7">SUMPRODUCT($B$4:$J$4,B201:J201)</f>
        <v>5.4803652067174691E-2</v>
      </c>
    </row>
    <row r="202" spans="1:11" x14ac:dyDescent="0.2">
      <c r="A202" s="35">
        <v>39556</v>
      </c>
      <c r="B202" s="36">
        <v>9.7837256717602669E-2</v>
      </c>
      <c r="C202" s="36">
        <v>4.4082511049720711E-2</v>
      </c>
      <c r="D202" s="36">
        <v>7.7526836809886021E-2</v>
      </c>
      <c r="E202" s="36">
        <v>8.146007652469528E-2</v>
      </c>
      <c r="F202" s="36">
        <v>0.10420559928855515</v>
      </c>
      <c r="G202" s="36">
        <v>3.6069368041220559E-2</v>
      </c>
      <c r="H202" s="36">
        <v>3.7921683774742379E-2</v>
      </c>
      <c r="I202" s="36">
        <v>6.8439192542249089E-2</v>
      </c>
      <c r="J202" s="36">
        <v>-4.0355223472780775E-2</v>
      </c>
      <c r="K202" s="36">
        <f t="shared" si="7"/>
        <v>5.63485091717515E-2</v>
      </c>
    </row>
    <row r="203" spans="1:11" x14ac:dyDescent="0.2">
      <c r="A203" s="35">
        <v>40424</v>
      </c>
      <c r="B203" s="36">
        <v>0.10083990848062427</v>
      </c>
      <c r="C203" s="36">
        <v>3.3853559477204115E-2</v>
      </c>
      <c r="D203" s="36">
        <v>5.3684669428298419E-4</v>
      </c>
      <c r="E203" s="36">
        <v>2.204580197163539E-2</v>
      </c>
      <c r="F203" s="36">
        <v>3.3285922581549096E-2</v>
      </c>
      <c r="G203" s="36">
        <v>2.2015472012632448E-2</v>
      </c>
      <c r="H203" s="36">
        <v>3.047217715021523E-3</v>
      </c>
      <c r="I203" s="36">
        <v>4.0101845957988477E-2</v>
      </c>
      <c r="J203" s="36">
        <v>3.9219476519825901E-2</v>
      </c>
      <c r="K203" s="36">
        <f t="shared" si="7"/>
        <v>3.2768506311735904E-2</v>
      </c>
    </row>
    <row r="204" spans="1:11" x14ac:dyDescent="0.2">
      <c r="A204" s="35">
        <v>39248</v>
      </c>
      <c r="B204" s="36">
        <v>0.1010063214484017</v>
      </c>
      <c r="C204" s="36">
        <v>6.1286508117628889E-2</v>
      </c>
      <c r="D204" s="36">
        <v>0.10007294459810338</v>
      </c>
      <c r="E204" s="36">
        <v>7.4275674355948562E-2</v>
      </c>
      <c r="F204" s="36">
        <v>6.5540345308345377E-2</v>
      </c>
      <c r="G204" s="36">
        <v>7.2207430240763829E-2</v>
      </c>
      <c r="H204" s="36">
        <v>6.6386842552697792E-2</v>
      </c>
      <c r="I204" s="36">
        <v>3.508088091568954E-2</v>
      </c>
      <c r="J204" s="36">
        <v>6.2026143163557396E-2</v>
      </c>
      <c r="K204" s="36">
        <f t="shared" si="7"/>
        <v>7.0868811376896268E-2</v>
      </c>
    </row>
    <row r="205" spans="1:11" x14ac:dyDescent="0.2">
      <c r="A205" s="35">
        <v>39346</v>
      </c>
      <c r="B205" s="36">
        <v>0.10124669945831317</v>
      </c>
      <c r="C205" s="36">
        <v>0.10775547931988098</v>
      </c>
      <c r="D205" s="36">
        <v>7.005365522545752E-2</v>
      </c>
      <c r="E205" s="36">
        <v>8.2820798588843281E-2</v>
      </c>
      <c r="F205" s="36">
        <v>6.9784485386325257E-2</v>
      </c>
      <c r="G205" s="36">
        <v>9.4609913774694812E-2</v>
      </c>
      <c r="H205" s="36">
        <v>8.6866417726578521E-2</v>
      </c>
      <c r="I205" s="36">
        <v>6.1746987950437274E-2</v>
      </c>
      <c r="J205" s="36">
        <v>0.19142525737842195</v>
      </c>
      <c r="K205" s="36">
        <f t="shared" si="7"/>
        <v>9.6247007093274647E-2</v>
      </c>
    </row>
    <row r="206" spans="1:11" x14ac:dyDescent="0.2">
      <c r="A206" s="35">
        <v>39850</v>
      </c>
      <c r="B206" s="36">
        <v>0.10678413723783527</v>
      </c>
      <c r="C206" s="36">
        <v>0.18537945720033455</v>
      </c>
      <c r="D206" s="36">
        <v>3.3620121182605003E-2</v>
      </c>
      <c r="E206" s="36">
        <v>0.11298080716541088</v>
      </c>
      <c r="F206" s="36">
        <v>0.143943655702438</v>
      </c>
      <c r="G206" s="36">
        <v>0.17867498592920586</v>
      </c>
      <c r="H206" s="36">
        <v>0.13381926574708436</v>
      </c>
      <c r="I206" s="36">
        <v>0.20860927152235148</v>
      </c>
      <c r="J206" s="36">
        <v>9.9297351794472619E-2</v>
      </c>
      <c r="K206" s="36">
        <f t="shared" si="7"/>
        <v>0.13366541584182109</v>
      </c>
    </row>
    <row r="207" spans="1:11" x14ac:dyDescent="0.2">
      <c r="A207" s="35">
        <v>40011</v>
      </c>
      <c r="B207" s="36">
        <v>0.10884582662599923</v>
      </c>
      <c r="C207" s="36">
        <v>0.12373660677288333</v>
      </c>
      <c r="D207" s="36">
        <v>4.0410136749177032E-2</v>
      </c>
      <c r="E207" s="36">
        <v>0.11011685208184346</v>
      </c>
      <c r="F207" s="36">
        <v>8.7944962882427952E-2</v>
      </c>
      <c r="G207" s="36">
        <v>0.13438832758037791</v>
      </c>
      <c r="H207" s="36">
        <v>6.9711248382227434E-2</v>
      </c>
      <c r="I207" s="36">
        <v>0.11023622039600099</v>
      </c>
      <c r="J207" s="36">
        <v>0.15501356989986045</v>
      </c>
      <c r="K207" s="36">
        <f t="shared" si="7"/>
        <v>0.10447885677729565</v>
      </c>
    </row>
    <row r="208" spans="1:11" x14ac:dyDescent="0.2">
      <c r="A208" s="35">
        <v>39542</v>
      </c>
      <c r="B208" s="36">
        <v>0.10955219552792869</v>
      </c>
      <c r="C208" s="36">
        <v>5.1292871384131931E-2</v>
      </c>
      <c r="D208" s="36">
        <v>0.11541157917635941</v>
      </c>
      <c r="E208" s="36">
        <v>8.2009888334872993E-2</v>
      </c>
      <c r="F208" s="36">
        <v>7.4829417672671164E-2</v>
      </c>
      <c r="G208" s="36">
        <v>0.17867853215714219</v>
      </c>
      <c r="H208" s="36">
        <v>0.10257460650171822</v>
      </c>
      <c r="I208" s="36">
        <v>9.5224797568376776E-2</v>
      </c>
      <c r="J208" s="36">
        <v>0.13464004274814437</v>
      </c>
      <c r="K208" s="36">
        <f t="shared" si="7"/>
        <v>0.10490216774202651</v>
      </c>
    </row>
    <row r="209" spans="1:11" x14ac:dyDescent="0.2">
      <c r="A209" s="35">
        <v>39164</v>
      </c>
      <c r="B209" s="36">
        <v>0.10992918765177925</v>
      </c>
      <c r="C209" s="36">
        <v>3.7079431684106774E-2</v>
      </c>
      <c r="D209" s="36">
        <v>6.8020617203775113E-2</v>
      </c>
      <c r="E209" s="36">
        <v>0.10230269198446139</v>
      </c>
      <c r="F209" s="36">
        <v>9.2291198569160196E-2</v>
      </c>
      <c r="G209" s="36">
        <v>0.10979354690406107</v>
      </c>
      <c r="H209" s="36">
        <v>0.11424439722363441</v>
      </c>
      <c r="I209" s="36">
        <v>0.13949759487192903</v>
      </c>
      <c r="J209" s="36">
        <v>0.11620992592755727</v>
      </c>
      <c r="K209" s="36">
        <f t="shared" si="7"/>
        <v>9.8808850573473619E-2</v>
      </c>
    </row>
    <row r="210" spans="1:11" x14ac:dyDescent="0.2">
      <c r="A210" s="35">
        <v>39318</v>
      </c>
      <c r="B210" s="36">
        <v>0.11231921626004515</v>
      </c>
      <c r="C210" s="36">
        <v>0.17942168960445859</v>
      </c>
      <c r="D210" s="36">
        <v>0.11190899229163553</v>
      </c>
      <c r="E210" s="36">
        <v>7.0190095608785835E-2</v>
      </c>
      <c r="F210" s="36">
        <v>0.11639483982224948</v>
      </c>
      <c r="G210" s="36">
        <v>0.16099648339176847</v>
      </c>
      <c r="H210" s="36">
        <v>0.14162741551465005</v>
      </c>
      <c r="I210" s="36">
        <v>0.16781263430210691</v>
      </c>
      <c r="J210" s="36">
        <v>4.0810751079599285E-4</v>
      </c>
      <c r="K210" s="36">
        <f t="shared" si="7"/>
        <v>0.11788592959545172</v>
      </c>
    </row>
    <row r="211" spans="1:11" x14ac:dyDescent="0.2">
      <c r="A211" s="35">
        <v>39885</v>
      </c>
      <c r="B211" s="36">
        <v>0.1145310544606504</v>
      </c>
      <c r="C211" s="36">
        <v>3.4018611304963017E-2</v>
      </c>
      <c r="D211" s="36">
        <v>3.5120294006007344E-2</v>
      </c>
      <c r="E211" s="36">
        <v>7.3928970695639334E-2</v>
      </c>
      <c r="F211" s="36">
        <v>0.12263301356899026</v>
      </c>
      <c r="G211" s="36">
        <v>4.9946672263506055E-2</v>
      </c>
      <c r="H211" s="36">
        <v>4.1353267824616492E-2</v>
      </c>
      <c r="I211" s="36">
        <v>8.4355828222894655E-2</v>
      </c>
      <c r="J211" s="36">
        <v>8.2060282276809712E-2</v>
      </c>
      <c r="K211" s="36">
        <f t="shared" si="7"/>
        <v>7.0876022202734992E-2</v>
      </c>
    </row>
    <row r="212" spans="1:11" x14ac:dyDescent="0.2">
      <c r="A212" s="35">
        <v>39423</v>
      </c>
      <c r="B212" s="36">
        <v>0.12731933700567744</v>
      </c>
      <c r="C212" s="36">
        <v>4.4776005517945229E-2</v>
      </c>
      <c r="D212" s="36">
        <v>4.9201044722817264E-2</v>
      </c>
      <c r="E212" s="36">
        <v>8.5878794970611655E-2</v>
      </c>
      <c r="F212" s="36">
        <v>3.1000714778866113E-2</v>
      </c>
      <c r="G212" s="36">
        <v>4.815359184189244E-2</v>
      </c>
      <c r="H212" s="36">
        <v>-8.2152289651931569E-4</v>
      </c>
      <c r="I212" s="36">
        <v>0.10765830195968029</v>
      </c>
      <c r="J212" s="36">
        <v>2.3946728907206033E-2</v>
      </c>
      <c r="K212" s="36">
        <f t="shared" si="7"/>
        <v>5.7451253945388477E-2</v>
      </c>
    </row>
    <row r="213" spans="1:11" x14ac:dyDescent="0.2">
      <c r="A213" s="35">
        <v>39815</v>
      </c>
      <c r="B213" s="36">
        <v>0.13053601947639198</v>
      </c>
      <c r="C213" s="36">
        <v>0.11105591695860562</v>
      </c>
      <c r="D213" s="36">
        <v>9.5457680995546509E-2</v>
      </c>
      <c r="E213" s="36">
        <v>0.13581830681880544</v>
      </c>
      <c r="F213" s="36">
        <v>0.13400092616105197</v>
      </c>
      <c r="G213" s="36">
        <v>0.11521843267408878</v>
      </c>
      <c r="H213" s="36">
        <v>0.18050462201662931</v>
      </c>
      <c r="I213" s="36">
        <v>0.14036544850691224</v>
      </c>
      <c r="J213" s="36">
        <v>8.3727881674739713E-2</v>
      </c>
      <c r="K213" s="36">
        <f t="shared" si="7"/>
        <v>0.12517472963991594</v>
      </c>
    </row>
    <row r="214" spans="1:11" x14ac:dyDescent="0.2">
      <c r="A214" s="35">
        <v>39395</v>
      </c>
      <c r="B214" s="36">
        <v>0.14079704048772634</v>
      </c>
      <c r="C214" s="36">
        <v>-8.5974225802697406E-3</v>
      </c>
      <c r="D214" s="36">
        <v>2.4891180665886373E-2</v>
      </c>
      <c r="E214" s="36">
        <v>-8.0484296967345492E-2</v>
      </c>
      <c r="F214" s="36">
        <v>-7.09095448670089E-2</v>
      </c>
      <c r="G214" s="36">
        <v>-3.1500830211999224E-2</v>
      </c>
      <c r="H214" s="36">
        <v>-3.3395150393286395E-2</v>
      </c>
      <c r="I214" s="36">
        <v>-6.9557477146734284E-2</v>
      </c>
      <c r="J214" s="36">
        <v>-3.7262496761952799E-2</v>
      </c>
      <c r="K214" s="36">
        <f t="shared" si="7"/>
        <v>-1.8444710652800737E-2</v>
      </c>
    </row>
    <row r="215" spans="1:11" x14ac:dyDescent="0.2">
      <c r="A215" s="35">
        <v>39381</v>
      </c>
      <c r="B215" s="36">
        <v>0.14204918564647126</v>
      </c>
      <c r="C215" s="36">
        <v>5.6114401618908537E-2</v>
      </c>
      <c r="D215" s="36">
        <v>2.2314024317210048E-2</v>
      </c>
      <c r="E215" s="36">
        <v>9.5012208007039869E-2</v>
      </c>
      <c r="F215" s="36">
        <v>9.3454369331654727E-2</v>
      </c>
      <c r="G215" s="36">
        <v>4.6431442590989913E-2</v>
      </c>
      <c r="H215" s="36">
        <v>6.2931657883044861E-2</v>
      </c>
      <c r="I215" s="36">
        <v>4.5412783827893974E-2</v>
      </c>
      <c r="J215" s="36">
        <v>-2.2012480978612674E-2</v>
      </c>
      <c r="K215" s="36">
        <f t="shared" si="7"/>
        <v>6.0183713498375119E-2</v>
      </c>
    </row>
    <row r="216" spans="1:11" x14ac:dyDescent="0.2">
      <c r="A216" s="35">
        <v>39941</v>
      </c>
      <c r="B216" s="36">
        <v>0.1727435130376665</v>
      </c>
      <c r="C216" s="36">
        <v>0.12796580028044502</v>
      </c>
      <c r="D216" s="36">
        <v>1.669428333100639E-2</v>
      </c>
      <c r="E216" s="36">
        <v>0.1243745444971627</v>
      </c>
      <c r="F216" s="36">
        <v>4.9161304946060906E-2</v>
      </c>
      <c r="G216" s="36">
        <v>0.23165638860689503</v>
      </c>
      <c r="H216" s="36">
        <v>0.14106862232058348</v>
      </c>
      <c r="I216" s="36">
        <v>0.14474728755586885</v>
      </c>
      <c r="J216" s="36">
        <v>0.11196259507905787</v>
      </c>
      <c r="K216" s="36">
        <f t="shared" si="7"/>
        <v>0.12447358913564237</v>
      </c>
    </row>
    <row r="217" spans="1:11" x14ac:dyDescent="0.2">
      <c r="A217" s="35">
        <v>39780</v>
      </c>
      <c r="B217" s="36">
        <v>0.23584198053589764</v>
      </c>
      <c r="C217" s="36">
        <v>0.22909902693455486</v>
      </c>
      <c r="D217" s="36">
        <v>3.7703887485123343E-2</v>
      </c>
      <c r="E217" s="36">
        <v>0.32174679929610456</v>
      </c>
      <c r="F217" s="36">
        <v>0.36080969307127519</v>
      </c>
      <c r="G217" s="36">
        <v>0.34697131378806889</v>
      </c>
      <c r="H217" s="36">
        <v>0.2698475889955278</v>
      </c>
      <c r="I217" s="36">
        <v>0.28142380420209701</v>
      </c>
      <c r="J217" s="36">
        <v>3.4520578371498835E-2</v>
      </c>
      <c r="K217" s="36">
        <f t="shared" si="7"/>
        <v>0.2353058751347645</v>
      </c>
    </row>
    <row r="218" spans="1:11" x14ac:dyDescent="0.2">
      <c r="A218" s="35">
        <v>39752</v>
      </c>
      <c r="B218" s="36">
        <v>0.24846871948890034</v>
      </c>
      <c r="C218" s="36">
        <v>0.25860856323964393</v>
      </c>
      <c r="D218" s="36">
        <v>0.21237936268870466</v>
      </c>
      <c r="E218" s="36">
        <v>0.36999547311559411</v>
      </c>
      <c r="F218" s="36">
        <v>0.45473347245203405</v>
      </c>
      <c r="G218" s="36">
        <v>0.31639876767834629</v>
      </c>
      <c r="H218" s="36">
        <v>0.28004633307967297</v>
      </c>
      <c r="I218" s="36">
        <v>0.31021194606789154</v>
      </c>
      <c r="J218" s="36">
        <v>0.17898587842350341</v>
      </c>
      <c r="K218" s="36">
        <f t="shared" si="7"/>
        <v>0.29217394815362979</v>
      </c>
    </row>
    <row r="219" spans="1:11" x14ac:dyDescent="0.2">
      <c r="A219" s="35">
        <v>39794</v>
      </c>
      <c r="B219" s="36">
        <v>0.30089100231054006</v>
      </c>
      <c r="C219" s="36">
        <v>0.21791669907164335</v>
      </c>
      <c r="D219" s="36">
        <v>9.9830420712421174E-3</v>
      </c>
      <c r="E219" s="36">
        <v>0.11944535116460273</v>
      </c>
      <c r="F219" s="36">
        <v>0.15292396214337609</v>
      </c>
      <c r="G219" s="36">
        <v>0.23154368423833566</v>
      </c>
      <c r="H219" s="36">
        <v>0.2944046973507437</v>
      </c>
      <c r="I219" s="36">
        <v>0.24999999998853747</v>
      </c>
      <c r="J219" s="36">
        <v>-6.9670503662401138E-4</v>
      </c>
      <c r="K219" s="36">
        <f t="shared" si="7"/>
        <v>0.17513934356989633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Reed Bergmann</dc:creator>
  <cp:lastModifiedBy>Daniel Reed Bergmann</cp:lastModifiedBy>
  <dcterms:created xsi:type="dcterms:W3CDTF">2024-09-12T22:03:06Z</dcterms:created>
  <dcterms:modified xsi:type="dcterms:W3CDTF">2024-09-12T22:03:42Z</dcterms:modified>
</cp:coreProperties>
</file>