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nn\Documents\Research\reynolds_scales_project\"/>
    </mc:Choice>
  </mc:AlternateContent>
  <xr:revisionPtr revIDLastSave="0" documentId="13_ncr:1_{83FCBA28-228B-4A6B-8A0E-25BE775C5218}" xr6:coauthVersionLast="47" xr6:coauthVersionMax="47" xr10:uidLastSave="{00000000-0000-0000-0000-000000000000}"/>
  <bookViews>
    <workbookView xWindow="-120" yWindow="-120" windowWidth="20730" windowHeight="11760" xr2:uid="{B5665DF4-5FD7-481A-8EA8-547E3D9467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K8" i="1" s="1"/>
  <c r="M8" i="1" s="1"/>
  <c r="G11" i="1"/>
  <c r="L11" i="1" s="1"/>
  <c r="N11" i="1" s="1"/>
  <c r="L13" i="1"/>
  <c r="N13" i="1" s="1"/>
  <c r="K13" i="1"/>
  <c r="M13" i="1" s="1"/>
  <c r="K6" i="1"/>
  <c r="L8" i="1" l="1"/>
  <c r="N8" i="1" s="1"/>
  <c r="K11" i="1"/>
  <c r="M11" i="1" s="1"/>
</calcChain>
</file>

<file path=xl/sharedStrings.xml><?xml version="1.0" encoding="utf-8"?>
<sst xmlns="http://schemas.openxmlformats.org/spreadsheetml/2006/main" count="94" uniqueCount="75">
  <si>
    <t>Paper</t>
  </si>
  <si>
    <t>Spacecraft</t>
  </si>
  <si>
    <t>ACE</t>
  </si>
  <si>
    <t>Phillips2022</t>
  </si>
  <si>
    <t>Codes available?</t>
  </si>
  <si>
    <t>No</t>
  </si>
  <si>
    <t>Zhou2020</t>
  </si>
  <si>
    <t>interval size</t>
  </si>
  <si>
    <t>Weygand2007</t>
  </si>
  <si>
    <t>Wrench2022</t>
  </si>
  <si>
    <t>6 hours</t>
  </si>
  <si>
    <t>Wind</t>
  </si>
  <si>
    <t>15min</t>
  </si>
  <si>
    <t>PSP (0.17AU)</t>
  </si>
  <si>
    <t>Matthaeus2005</t>
  </si>
  <si>
    <t>Bandyopadhyay2020</t>
  </si>
  <si>
    <t>MMS</t>
  </si>
  <si>
    <t>24 hours (ACE-Wind), 2 hours (Cluster)</t>
  </si>
  <si>
    <t xml:space="preserve">Weygand2009 </t>
  </si>
  <si>
    <t>Notes</t>
  </si>
  <si>
    <t>Cartagena-Sanchez2022</t>
  </si>
  <si>
    <t>Chuychai2014 + Matthaeus 2008</t>
  </si>
  <si>
    <t>Nominal U (km/s)</t>
  </si>
  <si>
    <r>
      <t>r</t>
    </r>
    <r>
      <rPr>
        <b/>
        <vertAlign val="subscript"/>
        <sz val="11"/>
        <color theme="1"/>
        <rFont val="Calibri"/>
        <family val="2"/>
      </rPr>
      <t>max</t>
    </r>
    <r>
      <rPr>
        <b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(km)</t>
    </r>
  </si>
  <si>
    <r>
      <t>τ</t>
    </r>
    <r>
      <rPr>
        <b/>
        <vertAlign val="subscript"/>
        <sz val="11"/>
        <color theme="1"/>
        <rFont val="Calibri"/>
        <family val="2"/>
      </rPr>
      <t>min</t>
    </r>
    <r>
      <rPr>
        <b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(lags)</t>
    </r>
  </si>
  <si>
    <r>
      <t>τ</t>
    </r>
    <r>
      <rPr>
        <b/>
        <vertAlign val="subscript"/>
        <sz val="11"/>
        <color theme="1"/>
        <rFont val="Calibri"/>
        <family val="2"/>
      </rPr>
      <t>max</t>
    </r>
    <r>
      <rPr>
        <b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(lags)</t>
    </r>
  </si>
  <si>
    <r>
      <t>t</t>
    </r>
    <r>
      <rPr>
        <b/>
        <vertAlign val="subscript"/>
        <sz val="11"/>
        <color theme="1"/>
        <rFont val="Calibri"/>
        <family val="2"/>
      </rPr>
      <t>min</t>
    </r>
    <r>
      <rPr>
        <b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(s)</t>
    </r>
  </si>
  <si>
    <r>
      <t>t</t>
    </r>
    <r>
      <rPr>
        <b/>
        <vertAlign val="subscript"/>
        <sz val="11"/>
        <color theme="1"/>
        <rFont val="Calibri"/>
        <family val="2"/>
      </rPr>
      <t>max</t>
    </r>
    <r>
      <rPr>
        <b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(s)</t>
    </r>
  </si>
  <si>
    <r>
      <t>r</t>
    </r>
    <r>
      <rPr>
        <b/>
        <vertAlign val="subscript"/>
        <sz val="11"/>
        <color theme="1"/>
        <rFont val="Calibri"/>
        <family val="2"/>
      </rPr>
      <t>min</t>
    </r>
    <r>
      <rPr>
        <b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(km)</t>
    </r>
  </si>
  <si>
    <r>
      <t>E(</t>
    </r>
    <r>
      <rPr>
        <b/>
        <sz val="11"/>
        <color theme="1"/>
        <rFont val="Calibri"/>
        <family val="2"/>
      </rPr>
      <t>λ</t>
    </r>
    <r>
      <rPr>
        <b/>
        <vertAlign val="subscript"/>
        <sz val="11"/>
        <color theme="1"/>
        <rFont val="Calibri"/>
        <family val="2"/>
      </rPr>
      <t>T</t>
    </r>
    <r>
      <rPr>
        <b/>
        <sz val="11"/>
        <color theme="1"/>
        <rFont val="Calibri"/>
        <family val="2"/>
      </rPr>
      <t>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(km)</t>
    </r>
  </si>
  <si>
    <r>
      <t>E(</t>
    </r>
    <r>
      <rPr>
        <b/>
        <sz val="11"/>
        <color theme="1"/>
        <rFont val="Calibri"/>
        <family val="2"/>
      </rPr>
      <t>λ</t>
    </r>
    <r>
      <rPr>
        <b/>
        <vertAlign val="subscript"/>
        <sz val="11"/>
        <color theme="1"/>
        <rFont val="Calibri"/>
        <family val="2"/>
      </rPr>
      <t>C</t>
    </r>
    <r>
      <rPr>
        <b/>
        <sz val="11"/>
        <color theme="1"/>
        <rFont val="Calibri"/>
        <family val="2"/>
      </rPr>
      <t>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(km)</t>
    </r>
  </si>
  <si>
    <r>
      <rPr>
        <b/>
        <sz val="11"/>
        <color theme="1"/>
        <rFont val="Calibri"/>
        <family val="2"/>
      </rPr>
      <t>λ</t>
    </r>
    <r>
      <rPr>
        <b/>
        <vertAlign val="subscript"/>
        <sz val="11"/>
        <color theme="1"/>
        <rFont val="Calibri"/>
        <family val="2"/>
      </rPr>
      <t>C</t>
    </r>
    <r>
      <rPr>
        <b/>
        <sz val="11"/>
        <color theme="1"/>
        <rFont val="Calibri"/>
        <family val="2"/>
      </rPr>
      <t xml:space="preserve"> method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</si>
  <si>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eff</t>
    </r>
  </si>
  <si>
    <t>Cluster</t>
  </si>
  <si>
    <t>Year</t>
  </si>
  <si>
    <t>Extended RE, showing caveats wrt spectral index and added correction factor</t>
  </si>
  <si>
    <r>
      <t>First implemented Richardson extrapolation technique (RE), found that λ</t>
    </r>
    <r>
      <rPr>
        <i/>
        <vertAlign val="subscript"/>
        <sz val="11"/>
        <color theme="1"/>
        <rFont val="Calibri"/>
        <family val="2"/>
        <scheme val="minor"/>
      </rPr>
      <t>T</t>
    </r>
    <r>
      <rPr>
        <i/>
        <sz val="11"/>
        <color theme="1"/>
        <rFont val="Calibri"/>
        <family val="2"/>
        <scheme val="minor"/>
      </rPr>
      <t xml:space="preserve"> converged</t>
    </r>
  </si>
  <si>
    <t>Plasma wind-tunnel</t>
  </si>
  <si>
    <t>1000-5000</t>
  </si>
  <si>
    <t>270 (single fit)</t>
  </si>
  <si>
    <r>
      <t xml:space="preserve">Spectral break </t>
    </r>
    <r>
      <rPr>
        <sz val="11"/>
        <color theme="1"/>
        <rFont val="Calibri"/>
        <family val="2"/>
        <scheme val="minor"/>
      </rPr>
      <t>(Hz)</t>
    </r>
  </si>
  <si>
    <t>Yes</t>
  </si>
  <si>
    <t>200 (single fit)</t>
  </si>
  <si>
    <t>Used RE, investigated relationship of each scale with sunspot number</t>
  </si>
  <si>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>(s)</t>
    </r>
  </si>
  <si>
    <t>Used Re on PSP data</t>
  </si>
  <si>
    <t>Exponential fit up to ~90s (26,000 lags)</t>
  </si>
  <si>
    <t>NA</t>
  </si>
  <si>
    <t>Ace + Wind (1AU, large r), Cluster (1AU, small r)</t>
  </si>
  <si>
    <t>Exponential fit up to ~50min</t>
  </si>
  <si>
    <t>Cluster, ACE, Geotail, IMP8, Interball, Wind</t>
  </si>
  <si>
    <r>
      <t xml:space="preserve">Two </t>
    </r>
    <r>
      <rPr>
        <sz val="11"/>
        <color theme="1"/>
        <rFont val="Calibri"/>
        <family val="2"/>
        <scheme val="minor"/>
      </rPr>
      <t>exponential fits</t>
    </r>
  </si>
  <si>
    <t>1100-2900</t>
  </si>
  <si>
    <t>1,500,000-2,700,000</t>
  </si>
  <si>
    <t xml:space="preserve">Exponential fit up to 2,232,300km </t>
  </si>
  <si>
    <t>24 hours (ACE-Wind), 1-35 hours (Cluster)</t>
  </si>
  <si>
    <t>First determination of Taylor and correlation scale from two-point, single-time measurements</t>
  </si>
  <si>
    <t>Standard deviation</t>
  </si>
  <si>
    <t>Did not use RE (multi-spacecraft)</t>
  </si>
  <si>
    <t>λT uncertainty method</t>
  </si>
  <si>
    <t>λC uncertainty method</t>
  </si>
  <si>
    <t>Determined from residuals from the robust fit of the exponential function</t>
  </si>
  <si>
    <t>Same as above</t>
  </si>
  <si>
    <t>Standard deviation given by the fit</t>
  </si>
  <si>
    <t>Estimated by the standard deviation between the fit and the computed correlation function points</t>
  </si>
  <si>
    <t>Used RE on lab plasma data, checked for convergence: calculated final est as mean of tau_max estimates</t>
  </si>
  <si>
    <t>Standard deviation of τmax estimates</t>
  </si>
  <si>
    <t>lll</t>
  </si>
  <si>
    <t>Used RE, investigated relationship of each scale with angle from mean field and wind speed -&gt; turb is isotropic</t>
  </si>
  <si>
    <t>Time period</t>
  </si>
  <si>
    <t>2001-2017</t>
  </si>
  <si>
    <t>60 (Ace-Wind), 4 (Cluster)</t>
  </si>
  <si>
    <r>
      <t xml:space="preserve">Exp fit up to ~132min </t>
    </r>
    <r>
      <rPr>
        <sz val="11"/>
        <color theme="1"/>
        <rFont val="Calibri"/>
        <family val="2"/>
        <scheme val="minor"/>
      </rPr>
      <t>(132 lags) THEN 1/e</t>
    </r>
  </si>
  <si>
    <t>5 hours in 2019</t>
  </si>
  <si>
    <t>6 (single fit)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</si>
</sst>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3" fontId="0" fillId="0" borderId="0" xfId="0" applyNumberFormat="1"/>
    <xf numFmtId="0" fontId="4" fillId="0" borderId="0" xfId="0" applyFont="1"/>
    <xf numFmtId="0" fontId="0" fillId="2" borderId="0" xfId="0" applyFill="1" applyAlignment="1">
      <alignment wrapText="1"/>
    </xf>
    <xf numFmtId="0" fontId="0" fillId="2" borderId="0" xfId="0" applyFont="1" applyFill="1"/>
    <xf numFmtId="0" fontId="0" fillId="2" borderId="0" xfId="0" applyFill="1"/>
    <xf numFmtId="2" fontId="0" fillId="2" borderId="0" xfId="0" applyNumberFormat="1" applyFill="1"/>
    <xf numFmtId="2" fontId="0" fillId="2" borderId="0" xfId="0" applyNumberFormat="1" applyFont="1" applyFill="1"/>
    <xf numFmtId="0" fontId="0" fillId="0" borderId="0" xfId="0" applyFont="1" applyAlignment="1">
      <alignment wrapText="1"/>
    </xf>
    <xf numFmtId="3" fontId="0" fillId="0" borderId="0" xfId="0" applyNumberFormat="1" applyFont="1"/>
    <xf numFmtId="3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3" fontId="0" fillId="0" borderId="0" xfId="0" applyNumberFormat="1" applyFont="1" applyAlignment="1">
      <alignment wrapText="1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0" fillId="0" borderId="0" xfId="0" applyFont="1" applyAlignment="1">
      <alignment wrapText="1"/>
    </xf>
    <xf numFmtId="0" fontId="1" fillId="0" borderId="0" xfId="0" applyFont="1" applyAlignment="1">
      <alignment wrapText="1"/>
    </xf>
    <xf numFmtId="3" fontId="1" fillId="0" borderId="0" xfId="0" applyNumberFormat="1" applyFont="1"/>
    <xf numFmtId="16" fontId="0" fillId="0" borderId="0" xfId="0" applyNumberFormat="1" applyFont="1" applyAlignment="1">
      <alignment wrapText="1"/>
    </xf>
  </cellXfs>
  <cellStyles count="1">
    <cellStyle name="Normal" xfId="0" builtinId="0"/>
  </cellStyles>
  <dxfs count="4">
    <dxf>
      <font>
        <b/>
      </font>
    </dxf>
    <dxf>
      <numFmt numFmtId="2" formatCode="0.0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469024</xdr:colOff>
      <xdr:row>5</xdr:row>
      <xdr:rowOff>166851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224A8C-425B-EAF8-BD7C-17AF2CF571A3}"/>
            </a:ext>
          </a:extLst>
        </xdr:cNvPr>
        <xdr:cNvSpPr txBox="1"/>
      </xdr:nvSpPr>
      <xdr:spPr>
        <a:xfrm>
          <a:off x="11964714" y="188135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NZ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4E9D57-C9F8-4527-9EDC-3AF0981C9A3B}" name="Table1" displayName="Table1" ref="B4:V13" totalsRowShown="0" headerRowDxfId="3">
  <autoFilter ref="B4:V13" xr:uid="{884E9D57-C9F8-4527-9EDC-3AF0981C9A3B}"/>
  <sortState xmlns:xlrd2="http://schemas.microsoft.com/office/spreadsheetml/2017/richdata2" ref="B5:V12">
    <sortCondition ref="D4:D12"/>
  </sortState>
  <tableColumns count="21">
    <tableColumn id="1" xr3:uid="{A06FF71A-7BDD-481B-B7A2-E7E1505F5720}" name="Notes" dataDxfId="2"/>
    <tableColumn id="2" xr3:uid="{B7C659B4-7198-47B0-B3B1-8728D05651B1}" name="Paper"/>
    <tableColumn id="18" xr3:uid="{0A04C35A-4C35-4BFB-968E-4915FAF87AB2}" name="Year"/>
    <tableColumn id="3" xr3:uid="{F0C9D24A-4A6D-4A26-9F3C-0686545E3554}" name="Spacecraft"/>
    <tableColumn id="21" xr3:uid="{43631105-8802-4184-83ED-BE39C5475D4F}" name="Time period"/>
    <tableColumn id="4" xr3:uid="{564E9A15-799B-4F7D-A9A8-AC54EC1B33B2}" name="δt (s)" dataDxfId="1"/>
    <tableColumn id="5" xr3:uid="{FF7CADF6-7DE7-4482-9CFC-CB2F056F5744}" name="interval size"/>
    <tableColumn id="6" xr3:uid="{58A1A75A-4237-4078-8CCC-8EE6F8DBBFEB}" name="τmin (lags)"/>
    <tableColumn id="7" xr3:uid="{B35BF1C0-83B5-43AD-B658-568CE845170D}" name="τmax (lags)"/>
    <tableColumn id="8" xr3:uid="{C902418E-C7C7-4267-8ABF-E6609592D369}" name="tmin (s)"/>
    <tableColumn id="9" xr3:uid="{D0A49FE7-56D7-4B08-AA97-56FE175E6334}" name="tmax (s)"/>
    <tableColumn id="10" xr3:uid="{265CBCE4-6C54-48C3-B09D-DF785BC1DAB7}" name="rmin (km)"/>
    <tableColumn id="11" xr3:uid="{D0AA9246-E571-4819-80B0-32688EA18DFE}" name="rmax (km)"/>
    <tableColumn id="12" xr3:uid="{FD6D4CF3-52CB-4821-B004-19FA47EA4AAE}" name="E(λT) (km)" dataDxfId="0"/>
    <tableColumn id="19" xr3:uid="{4BD6DB7F-05FD-41C2-B5C9-9FB88C80C7F0}" name="λT uncertainty method"/>
    <tableColumn id="13" xr3:uid="{901F2829-2A3D-423C-849B-63958F4A4380}" name="λC method"/>
    <tableColumn id="14" xr3:uid="{4F04D84E-D778-4500-9ADF-207BD294B078}" name="E(λC) (km)"/>
    <tableColumn id="20" xr3:uid="{0B035F98-0EE5-4B67-8AF7-4C6E6C32F795}" name="λC uncertainty method"/>
    <tableColumn id="15" xr3:uid="{C75FFF69-7105-4E5A-93B8-044C0895374D}" name="Reff"/>
    <tableColumn id="16" xr3:uid="{9818B2FF-FE47-4AB8-9F56-5ED57C1E2130}" name="Spectral break (Hz)"/>
    <tableColumn id="17" xr3:uid="{7D05FFEC-F73E-431A-822E-901189C5FC0D}" name="Codes available?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73F98-E0A2-4F09-B044-3CEA5EE2AD97}">
  <dimension ref="A2:V23"/>
  <sheetViews>
    <sheetView tabSelected="1" topLeftCell="C4" zoomScaleNormal="100" workbookViewId="0">
      <selection activeCell="J11" sqref="J11"/>
    </sheetView>
  </sheetViews>
  <sheetFormatPr defaultRowHeight="15" x14ac:dyDescent="0.25"/>
  <cols>
    <col min="1" max="1" width="16.7109375" bestFit="1" customWidth="1"/>
    <col min="2" max="2" width="52.140625" bestFit="1" customWidth="1"/>
    <col min="3" max="3" width="29.28515625" bestFit="1" customWidth="1"/>
    <col min="4" max="4" width="7.28515625" bestFit="1" customWidth="1"/>
    <col min="5" max="5" width="25.140625" style="4" customWidth="1"/>
    <col min="6" max="6" width="15" bestFit="1" customWidth="1"/>
    <col min="7" max="7" width="14.7109375" customWidth="1"/>
    <col min="8" max="8" width="20" bestFit="1" customWidth="1"/>
    <col min="9" max="9" width="12" bestFit="1" customWidth="1"/>
    <col min="10" max="10" width="8.85546875" bestFit="1" customWidth="1"/>
    <col min="11" max="11" width="9.28515625" bestFit="1" customWidth="1"/>
    <col min="12" max="13" width="13.7109375" bestFit="1" customWidth="1"/>
    <col min="14" max="14" width="12" bestFit="1" customWidth="1"/>
    <col min="15" max="15" width="35" bestFit="1" customWidth="1"/>
    <col min="16" max="16" width="35.5703125" bestFit="1" customWidth="1"/>
    <col min="17" max="17" width="26.42578125" bestFit="1" customWidth="1"/>
    <col min="18" max="18" width="34.7109375" bestFit="1" customWidth="1"/>
    <col min="19" max="19" width="18.28515625" bestFit="1" customWidth="1"/>
  </cols>
  <sheetData>
    <row r="2" spans="1:22" x14ac:dyDescent="0.25">
      <c r="A2" t="s">
        <v>22</v>
      </c>
      <c r="B2">
        <v>400</v>
      </c>
      <c r="C2" s="2"/>
    </row>
    <row r="3" spans="1:22" x14ac:dyDescent="0.25">
      <c r="C3" s="2"/>
    </row>
    <row r="4" spans="1:22" ht="18" x14ac:dyDescent="0.35">
      <c r="B4" s="1" t="s">
        <v>19</v>
      </c>
      <c r="C4" s="1" t="s">
        <v>0</v>
      </c>
      <c r="D4" s="1" t="s">
        <v>34</v>
      </c>
      <c r="E4" s="1" t="s">
        <v>1</v>
      </c>
      <c r="F4" s="1" t="s">
        <v>69</v>
      </c>
      <c r="G4" s="5" t="s">
        <v>44</v>
      </c>
      <c r="H4" s="1" t="s">
        <v>7</v>
      </c>
      <c r="I4" s="12" t="s">
        <v>24</v>
      </c>
      <c r="J4" s="12" t="s">
        <v>25</v>
      </c>
      <c r="K4" s="12" t="s">
        <v>26</v>
      </c>
      <c r="L4" s="12" t="s">
        <v>27</v>
      </c>
      <c r="M4" s="12" t="s">
        <v>28</v>
      </c>
      <c r="N4" s="12" t="s">
        <v>23</v>
      </c>
      <c r="O4" s="1" t="s">
        <v>29</v>
      </c>
      <c r="P4" s="1" t="s">
        <v>59</v>
      </c>
      <c r="Q4" s="12" t="s">
        <v>31</v>
      </c>
      <c r="R4" s="1" t="s">
        <v>30</v>
      </c>
      <c r="S4" s="12" t="s">
        <v>60</v>
      </c>
      <c r="T4" s="1" t="s">
        <v>32</v>
      </c>
      <c r="U4" s="1" t="s">
        <v>40</v>
      </c>
      <c r="V4" s="1" t="s">
        <v>4</v>
      </c>
    </row>
    <row r="5" spans="1:22" ht="34.5" customHeight="1" x14ac:dyDescent="0.25">
      <c r="B5" s="10" t="s">
        <v>56</v>
      </c>
      <c r="C5" t="s">
        <v>14</v>
      </c>
      <c r="D5">
        <v>2005</v>
      </c>
      <c r="E5" s="18" t="s">
        <v>48</v>
      </c>
      <c r="F5" s="18"/>
      <c r="G5" s="21" t="s">
        <v>71</v>
      </c>
      <c r="H5" s="18" t="s">
        <v>55</v>
      </c>
      <c r="M5" t="s">
        <v>39</v>
      </c>
      <c r="N5" t="s">
        <v>47</v>
      </c>
      <c r="O5" s="1">
        <v>2478</v>
      </c>
      <c r="P5" s="6"/>
      <c r="Q5" s="9" t="s">
        <v>54</v>
      </c>
      <c r="R5" s="11">
        <v>1200000</v>
      </c>
      <c r="S5" s="11"/>
      <c r="T5" s="11">
        <v>230000</v>
      </c>
      <c r="V5" t="s">
        <v>5</v>
      </c>
    </row>
    <row r="6" spans="1:22" ht="33" x14ac:dyDescent="0.35">
      <c r="B6" s="10" t="s">
        <v>36</v>
      </c>
      <c r="C6" s="6" t="s">
        <v>8</v>
      </c>
      <c r="D6" s="6">
        <v>2007</v>
      </c>
      <c r="E6" s="6" t="s">
        <v>33</v>
      </c>
      <c r="F6" s="6"/>
      <c r="G6" s="8">
        <v>30</v>
      </c>
      <c r="H6" s="6"/>
      <c r="I6" s="6">
        <v>3</v>
      </c>
      <c r="J6" s="6"/>
      <c r="K6" s="6">
        <f>I6*G6</f>
        <v>90</v>
      </c>
      <c r="L6" s="6"/>
      <c r="M6">
        <v>100</v>
      </c>
      <c r="N6" s="11">
        <v>10000</v>
      </c>
      <c r="O6" s="1">
        <v>2400</v>
      </c>
      <c r="P6" s="6" t="s">
        <v>57</v>
      </c>
      <c r="Q6" t="s">
        <v>47</v>
      </c>
      <c r="R6" t="s">
        <v>47</v>
      </c>
      <c r="T6" s="11">
        <v>260000</v>
      </c>
      <c r="V6" t="s">
        <v>5</v>
      </c>
    </row>
    <row r="7" spans="1:22" ht="32.25" customHeight="1" x14ac:dyDescent="0.25">
      <c r="B7" s="10" t="s">
        <v>68</v>
      </c>
      <c r="C7" t="s">
        <v>18</v>
      </c>
      <c r="D7">
        <v>2009</v>
      </c>
      <c r="E7" s="9" t="s">
        <v>50</v>
      </c>
      <c r="F7" s="9"/>
      <c r="G7" s="4">
        <v>30</v>
      </c>
      <c r="O7" s="24" t="s">
        <v>52</v>
      </c>
      <c r="P7" t="s">
        <v>62</v>
      </c>
      <c r="Q7" s="26" t="s">
        <v>51</v>
      </c>
      <c r="R7" s="20" t="s">
        <v>53</v>
      </c>
      <c r="S7" s="20" t="s">
        <v>61</v>
      </c>
      <c r="V7" t="s">
        <v>5</v>
      </c>
    </row>
    <row r="8" spans="1:22" ht="33" customHeight="1" x14ac:dyDescent="0.25">
      <c r="B8" s="10" t="s">
        <v>35</v>
      </c>
      <c r="C8" t="s">
        <v>21</v>
      </c>
      <c r="D8">
        <v>2014</v>
      </c>
      <c r="E8" t="s">
        <v>2</v>
      </c>
      <c r="G8" s="4">
        <f>1/3</f>
        <v>0.33333333333333331</v>
      </c>
      <c r="I8">
        <v>4</v>
      </c>
      <c r="J8">
        <v>25</v>
      </c>
      <c r="K8" s="4">
        <f>I8*G8</f>
        <v>1.3333333333333333</v>
      </c>
      <c r="L8" s="4">
        <f>J8*G8</f>
        <v>8.3333333333333321</v>
      </c>
      <c r="M8" s="4">
        <f>K8*$B$2</f>
        <v>533.33333333333326</v>
      </c>
      <c r="N8" s="4">
        <f>L8*$B$2</f>
        <v>3333.333333333333</v>
      </c>
      <c r="O8" s="24" t="s">
        <v>38</v>
      </c>
      <c r="P8" t="s">
        <v>47</v>
      </c>
      <c r="Q8" s="3"/>
      <c r="R8" t="s">
        <v>47</v>
      </c>
      <c r="S8" t="s">
        <v>47</v>
      </c>
      <c r="T8" t="s">
        <v>47</v>
      </c>
      <c r="U8">
        <v>0.5</v>
      </c>
      <c r="V8" t="s">
        <v>5</v>
      </c>
    </row>
    <row r="9" spans="1:22" ht="32.25" customHeight="1" x14ac:dyDescent="0.25">
      <c r="A9" t="s">
        <v>67</v>
      </c>
      <c r="B9" s="10" t="s">
        <v>43</v>
      </c>
      <c r="C9" s="6" t="s">
        <v>6</v>
      </c>
      <c r="D9" s="6">
        <v>2020</v>
      </c>
      <c r="E9" s="18" t="s">
        <v>48</v>
      </c>
      <c r="F9" s="18" t="s">
        <v>70</v>
      </c>
      <c r="G9" s="8">
        <v>60</v>
      </c>
      <c r="H9" s="18" t="s">
        <v>17</v>
      </c>
      <c r="I9" s="6"/>
      <c r="J9" s="6"/>
      <c r="K9" s="6"/>
      <c r="L9" s="6"/>
      <c r="M9" s="6"/>
      <c r="N9" s="6"/>
      <c r="O9" s="6">
        <v>2459.3000000000002</v>
      </c>
      <c r="P9" s="6" t="s">
        <v>47</v>
      </c>
      <c r="Q9" s="28" t="s">
        <v>72</v>
      </c>
      <c r="R9" s="19">
        <v>1136000</v>
      </c>
      <c r="S9" s="19" t="s">
        <v>47</v>
      </c>
      <c r="T9" s="6"/>
      <c r="U9" s="6"/>
      <c r="V9" s="6" t="s">
        <v>5</v>
      </c>
    </row>
    <row r="10" spans="1:22" ht="15" customHeight="1" x14ac:dyDescent="0.25">
      <c r="B10" s="25" t="s">
        <v>58</v>
      </c>
      <c r="C10" s="1" t="s">
        <v>15</v>
      </c>
      <c r="D10" s="1">
        <v>2020</v>
      </c>
      <c r="E10" s="1" t="s">
        <v>16</v>
      </c>
      <c r="F10" s="1" t="s">
        <v>73</v>
      </c>
      <c r="G10" s="5"/>
      <c r="H10" s="1"/>
      <c r="I10" s="1" t="s">
        <v>74</v>
      </c>
      <c r="J10" s="1"/>
      <c r="K10" s="1"/>
      <c r="L10" s="1"/>
      <c r="M10" s="1" t="s">
        <v>42</v>
      </c>
      <c r="N10" s="1" t="s">
        <v>47</v>
      </c>
      <c r="O10" s="1">
        <v>7000</v>
      </c>
      <c r="P10" s="1" t="s">
        <v>47</v>
      </c>
      <c r="Q10" s="26" t="s">
        <v>49</v>
      </c>
      <c r="R10" s="27">
        <v>320000</v>
      </c>
      <c r="S10" s="27" t="s">
        <v>47</v>
      </c>
      <c r="T10" s="1"/>
      <c r="U10" s="1"/>
      <c r="V10" s="1" t="s">
        <v>5</v>
      </c>
    </row>
    <row r="11" spans="1:22" ht="90" x14ac:dyDescent="0.25">
      <c r="B11" s="10" t="s">
        <v>45</v>
      </c>
      <c r="C11" s="6" t="s">
        <v>3</v>
      </c>
      <c r="D11" s="6">
        <v>2022</v>
      </c>
      <c r="E11" s="6" t="s">
        <v>13</v>
      </c>
      <c r="F11" s="6"/>
      <c r="G11" s="7">
        <f>1/293</f>
        <v>3.4129692832764505E-3</v>
      </c>
      <c r="H11" s="6" t="s">
        <v>12</v>
      </c>
      <c r="I11" s="6">
        <v>3</v>
      </c>
      <c r="J11" s="6">
        <v>20</v>
      </c>
      <c r="K11" s="8">
        <f>I11*G11</f>
        <v>1.0238907849829351E-2</v>
      </c>
      <c r="L11" s="8">
        <f>J11*G11</f>
        <v>6.8259385665529013E-2</v>
      </c>
      <c r="M11" s="4">
        <f>K11*$B$2</f>
        <v>4.0955631399317403</v>
      </c>
      <c r="N11" s="4">
        <f>L11*$B$2</f>
        <v>27.303754266211605</v>
      </c>
      <c r="O11" s="1">
        <v>180</v>
      </c>
      <c r="P11" s="6" t="s">
        <v>63</v>
      </c>
      <c r="Q11" s="9" t="s">
        <v>46</v>
      </c>
      <c r="R11" s="19">
        <v>21000</v>
      </c>
      <c r="S11" s="22" t="s">
        <v>64</v>
      </c>
      <c r="T11" s="11">
        <v>12000</v>
      </c>
      <c r="U11">
        <v>2</v>
      </c>
      <c r="V11" s="6" t="s">
        <v>5</v>
      </c>
    </row>
    <row r="12" spans="1:22" ht="30" x14ac:dyDescent="0.25">
      <c r="B12" s="10" t="s">
        <v>65</v>
      </c>
      <c r="C12" t="s">
        <v>20</v>
      </c>
      <c r="D12">
        <v>2022</v>
      </c>
      <c r="E12" s="9" t="s">
        <v>37</v>
      </c>
      <c r="F12" s="9"/>
      <c r="G12" s="4"/>
      <c r="O12" s="1"/>
      <c r="P12" t="s">
        <v>66</v>
      </c>
      <c r="V12" t="s">
        <v>5</v>
      </c>
    </row>
    <row r="13" spans="1:22" x14ac:dyDescent="0.25">
      <c r="B13" s="13"/>
      <c r="C13" s="14" t="s">
        <v>9</v>
      </c>
      <c r="D13" s="15">
        <v>2022</v>
      </c>
      <c r="E13" s="16" t="s">
        <v>11</v>
      </c>
      <c r="F13" s="16"/>
      <c r="G13" s="17">
        <v>9.0909090909090912E-2</v>
      </c>
      <c r="H13" s="17" t="s">
        <v>10</v>
      </c>
      <c r="I13" s="14">
        <v>20</v>
      </c>
      <c r="J13" s="14">
        <v>50</v>
      </c>
      <c r="K13" s="17">
        <f>I13*G13</f>
        <v>1.8181818181818183</v>
      </c>
      <c r="L13" s="17">
        <f>J13*G13</f>
        <v>4.5454545454545459</v>
      </c>
      <c r="M13" s="17">
        <f>K13*$B$2</f>
        <v>727.27272727272737</v>
      </c>
      <c r="N13" s="17">
        <f>L13*$B$2</f>
        <v>1818.1818181818182</v>
      </c>
      <c r="O13" s="23">
        <v>2800</v>
      </c>
      <c r="P13" s="14"/>
      <c r="Q13" s="15"/>
      <c r="R13" s="15"/>
      <c r="S13" s="15"/>
      <c r="T13" s="15"/>
      <c r="U13" s="15"/>
      <c r="V13" s="15" t="s">
        <v>41</v>
      </c>
    </row>
    <row r="23" spans="14:18" x14ac:dyDescent="0.25">
      <c r="N23" s="6"/>
      <c r="O23" s="6"/>
      <c r="P23" s="6"/>
      <c r="Q23" s="6"/>
      <c r="R23" s="6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Wrench</dc:creator>
  <cp:lastModifiedBy>Daniel Wrench</cp:lastModifiedBy>
  <dcterms:created xsi:type="dcterms:W3CDTF">2022-09-01T23:16:39Z</dcterms:created>
  <dcterms:modified xsi:type="dcterms:W3CDTF">2022-09-06T22:03:54Z</dcterms:modified>
</cp:coreProperties>
</file>