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3AFF94A6-90E6-4D63-9EE5-8D866DE782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_Match_LookUp" sheetId="4" r:id="rId1"/>
    <sheet name="Date_Conditional_Statements" sheetId="2" r:id="rId2"/>
  </sheets>
  <externalReferences>
    <externalReference r:id="rId3"/>
  </externalReferences>
  <definedNames>
    <definedName name="_xlnm._FilterDatabase" localSheetId="1" hidden="1">Date_Conditional_Statements!$A$1:$R$200</definedName>
    <definedName name="AgeSlabsData">[1]Sheet3!$E$5:$F$10</definedName>
    <definedName name="Field_Staff">#REF!</definedName>
    <definedName name="Jr_Mg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" i="2"/>
  <c r="N42" i="2"/>
  <c r="N18" i="2"/>
  <c r="N3" i="2"/>
  <c r="N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J9" i="4"/>
  <c r="J7" i="4" s="1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5" i="4" l="1"/>
  <c r="J8" i="4"/>
  <c r="J6" i="4"/>
</calcChain>
</file>

<file path=xl/sharedStrings.xml><?xml version="1.0" encoding="utf-8"?>
<sst xmlns="http://schemas.openxmlformats.org/spreadsheetml/2006/main" count="1728" uniqueCount="429">
  <si>
    <t>Order ID</t>
  </si>
  <si>
    <t>Order Date</t>
  </si>
  <si>
    <t>Customer Name</t>
  </si>
  <si>
    <t>Region</t>
  </si>
  <si>
    <t>Customer Segment</t>
  </si>
  <si>
    <t>Product Category</t>
  </si>
  <si>
    <t>Product Sub-Category</t>
  </si>
  <si>
    <t>Product Name</t>
  </si>
  <si>
    <t>Order Quantity</t>
  </si>
  <si>
    <t>Unit Price</t>
  </si>
  <si>
    <t>Sales</t>
  </si>
  <si>
    <t>Order Priority</t>
  </si>
  <si>
    <t>Product Container</t>
  </si>
  <si>
    <t>Discount %</t>
  </si>
  <si>
    <t>Final Sales Price</t>
  </si>
  <si>
    <t>Shipping Mode</t>
  </si>
  <si>
    <t>Delivery No. of Days</t>
  </si>
  <si>
    <t>Delivery Date</t>
  </si>
  <si>
    <t>Roy Skaria</t>
  </si>
  <si>
    <t>West</t>
  </si>
  <si>
    <t>Corporate</t>
  </si>
  <si>
    <t>Technology</t>
  </si>
  <si>
    <t>Computer Peripherals</t>
  </si>
  <si>
    <t>Zoom V.92 USB External Faxmodem</t>
  </si>
  <si>
    <t>Low</t>
  </si>
  <si>
    <t>Large Box</t>
  </si>
  <si>
    <t>1) Discount %</t>
  </si>
  <si>
    <t>Office Supplies</t>
  </si>
  <si>
    <t>Paper</t>
  </si>
  <si>
    <t>Unpadded Memo Slips</t>
  </si>
  <si>
    <t>Jumbo Drum</t>
  </si>
  <si>
    <t>In N column, enter Discount % based on these criteria: -</t>
  </si>
  <si>
    <t>North</t>
  </si>
  <si>
    <t>Pens &amp; Art Supplies</t>
  </si>
  <si>
    <t>Prismacolor Color Pencil Set</t>
  </si>
  <si>
    <t>Medium</t>
  </si>
  <si>
    <t>Small Box</t>
  </si>
  <si>
    <t>If Sales Amount &gt; 1 Lakh, give 5% discount,</t>
  </si>
  <si>
    <t>Dario Medina</t>
  </si>
  <si>
    <t>East</t>
  </si>
  <si>
    <t>Small Business</t>
  </si>
  <si>
    <t>Storage &amp; Organization</t>
  </si>
  <si>
    <t>Sterilite Officeware Hinged File Box</t>
  </si>
  <si>
    <t>Critical</t>
  </si>
  <si>
    <t>If Sales Amount &gt; 50 Thousand, give 2% discount</t>
  </si>
  <si>
    <t>Resi Polking</t>
  </si>
  <si>
    <t>Copiers and Fax</t>
  </si>
  <si>
    <t>Canon PC-428 Personal Copier</t>
  </si>
  <si>
    <t>Medium Box</t>
  </si>
  <si>
    <t>Else give 0% discount</t>
  </si>
  <si>
    <t>Ralph Knight</t>
  </si>
  <si>
    <t>Consumer</t>
  </si>
  <si>
    <t>Telephones and Communication</t>
  </si>
  <si>
    <t>600 Series Flip</t>
  </si>
  <si>
    <t>Small Pack</t>
  </si>
  <si>
    <t>Deborah Brumfield</t>
  </si>
  <si>
    <t>Furniture</t>
  </si>
  <si>
    <t>Chairs &amp; Chairmats</t>
  </si>
  <si>
    <t>Hon GuestStacker Chair</t>
  </si>
  <si>
    <t>2) Final Sales Price</t>
  </si>
  <si>
    <t>Eva Jacobs</t>
  </si>
  <si>
    <t>Home Office</t>
  </si>
  <si>
    <t>Office Machines</t>
  </si>
  <si>
    <t>Lexmark Z54se Color Inkjet Printer</t>
  </si>
  <si>
    <t>Calculate Final Sales Price in column O</t>
  </si>
  <si>
    <t>Jill Matthias</t>
  </si>
  <si>
    <t>Polycom ViewStation™ Adapter H323 Videoconferencing Unit</t>
  </si>
  <si>
    <t>Envelopes</t>
  </si>
  <si>
    <t>Multimedia Mailers</t>
  </si>
  <si>
    <t>3) Shipping Mode 1</t>
  </si>
  <si>
    <t>Binney &amp; Smith inkTank™ Erasable Desk Highlighter, Chisel Tip, Yellow, 12/Box</t>
  </si>
  <si>
    <t>In P Column, enter Shipping Mode based on these Criteria</t>
  </si>
  <si>
    <t>Chuck Clark</t>
  </si>
  <si>
    <t>Park Ridge™ Embossed Executive Business Envelopes</t>
  </si>
  <si>
    <t>Wrap Bag</t>
  </si>
  <si>
    <t>Air -&gt;</t>
  </si>
  <si>
    <t>Newell 310</t>
  </si>
  <si>
    <t xml:space="preserve">Rail -&gt; </t>
  </si>
  <si>
    <t>Steve Chapman</t>
  </si>
  <si>
    <t>Office Furnishings</t>
  </si>
  <si>
    <t>Eldon Advantage® Foldable Chair Mats for Low Pile Carpets</t>
  </si>
  <si>
    <t>Not Specified</t>
  </si>
  <si>
    <t>Road -&gt;</t>
  </si>
  <si>
    <t>Order Priority is Low OR Product Category is Furniture</t>
  </si>
  <si>
    <t>Snap-A-Way® Black Print Carbonless Ruled Speed Letter, Triplicate</t>
  </si>
  <si>
    <t>Recycled Steel Personal File for Standard File Folders</t>
  </si>
  <si>
    <t>4) Delivery No. of Days</t>
  </si>
  <si>
    <t>Ken Black</t>
  </si>
  <si>
    <t>Electrix Fluorescent Magnifier Lamps &amp; Weighted Base</t>
  </si>
  <si>
    <t>Calculate Delivery No. of Days based on these Criteria, and enter in Q column. All criteria must be made in a single formula.</t>
  </si>
  <si>
    <t>Jill Fjeld</t>
  </si>
  <si>
    <t>Luxo Adjustable Task Clamp Lamp</t>
  </si>
  <si>
    <t>Jumbo Box</t>
  </si>
  <si>
    <t>Lexmark Z55se Color Inkjet Printer</t>
  </si>
  <si>
    <t>Air -&gt; 2 days</t>
  </si>
  <si>
    <t>Mark Van Huff</t>
  </si>
  <si>
    <t>Tennsco Snap-Together Open Shelving Units, Starter Sets and Add-On Units</t>
  </si>
  <si>
    <t>Rail -&gt; 4 days</t>
  </si>
  <si>
    <t>Alejandro Ballentine</t>
  </si>
  <si>
    <t>Lumber Crayons</t>
  </si>
  <si>
    <t>Road -&gt; 10 days</t>
  </si>
  <si>
    <t>Prang Colored Pencils</t>
  </si>
  <si>
    <t>Sonia Sunley</t>
  </si>
  <si>
    <t>Motorola SB4200 Cable Modem</t>
  </si>
  <si>
    <t>Pete Armstrong</t>
  </si>
  <si>
    <t>South</t>
  </si>
  <si>
    <t>Wirebound Voice Message Log Book</t>
  </si>
  <si>
    <t>High</t>
  </si>
  <si>
    <t>Gary Hansen</t>
  </si>
  <si>
    <t>Aluminum Document Frame</t>
  </si>
  <si>
    <t>Scot Coram</t>
  </si>
  <si>
    <t>Hewlett-Packard 2600DN Business Color Inkjet Printer</t>
  </si>
  <si>
    <t>Scissors, Rulers and Trimmers</t>
  </si>
  <si>
    <t>Acme® Box Cutter Scissors</t>
  </si>
  <si>
    <t>George Zrebassa</t>
  </si>
  <si>
    <t>Xerox 1888</t>
  </si>
  <si>
    <t>Harold Dahlen</t>
  </si>
  <si>
    <t>Carina Double Wide Media Storage Towers in Natural &amp; Black</t>
  </si>
  <si>
    <t>Xerox 188</t>
  </si>
  <si>
    <t>Binders and Binder Accessories</t>
  </si>
  <si>
    <t>Fellowes Black Plastic Comb Bindings</t>
  </si>
  <si>
    <t>I888 World Phone</t>
  </si>
  <si>
    <t>Portfile® Personal File Boxes</t>
  </si>
  <si>
    <t>Max Engle</t>
  </si>
  <si>
    <t>Fellowes Twister Kit, Gray/Clear, 3/pkg</t>
  </si>
  <si>
    <t>Labels</t>
  </si>
  <si>
    <t>Avery 493</t>
  </si>
  <si>
    <t>Newell 309</t>
  </si>
  <si>
    <t>Harold Engle</t>
  </si>
  <si>
    <t>Xerox 197</t>
  </si>
  <si>
    <t>Tables</t>
  </si>
  <si>
    <t>Bretford CR4500 Series Slim Rectangular Table</t>
  </si>
  <si>
    <t>Patrick Jones</t>
  </si>
  <si>
    <t>Appliances</t>
  </si>
  <si>
    <t>Hoover Commercial Soft Guard Upright Vacuum And Disposable Filtration Bags</t>
  </si>
  <si>
    <t>Hoover WindTunnel™ Plus Canister Vacuum</t>
  </si>
  <si>
    <t>Brian Moss</t>
  </si>
  <si>
    <t>Eureka Sanitaire ® Multi-Pro Heavy-Duty Upright, Disposable Bags</t>
  </si>
  <si>
    <t>Cardinal Holdit Business Card Pockets</t>
  </si>
  <si>
    <t>Roger Demir</t>
  </si>
  <si>
    <t>Boston 16765 Mini Stand Up Battery Pencil Sharpener</t>
  </si>
  <si>
    <t>Don Jones</t>
  </si>
  <si>
    <t>Fellowes Basic 104-Key Keyboard, Platinum</t>
  </si>
  <si>
    <t>Dionis Lloyd</t>
  </si>
  <si>
    <t>GBC Standard Plastic Binding Systems Combs</t>
  </si>
  <si>
    <t>Staples 6 Outlet Surge</t>
  </si>
  <si>
    <t>Angle-D Binders with Locking Rings, Label Holders</t>
  </si>
  <si>
    <t>Kristen Hastings</t>
  </si>
  <si>
    <t>Avery 510</t>
  </si>
  <si>
    <t>Justin Ellison</t>
  </si>
  <si>
    <t>Hoover Portapower™ Portable Vacuum</t>
  </si>
  <si>
    <t>Dean Katz</t>
  </si>
  <si>
    <t>Bretford Rectangular Conference Table Tops</t>
  </si>
  <si>
    <t>Lauren Leatherbury</t>
  </si>
  <si>
    <t>Acco Pressboard Covers with Storage Hooks, 14 7/8" x 11", Light Blue</t>
  </si>
  <si>
    <t>Tensor Computer Mounted Lamp</t>
  </si>
  <si>
    <t>Global Adaptabilities™ Conference Tables</t>
  </si>
  <si>
    <t>Michael Dominguez</t>
  </si>
  <si>
    <t>Bell Sonecor JB700 Caller ID</t>
  </si>
  <si>
    <t>Kelly Andreada</t>
  </si>
  <si>
    <t>5170i</t>
  </si>
  <si>
    <t>Tony Sayre</t>
  </si>
  <si>
    <t>Rubber Bands</t>
  </si>
  <si>
    <t>Staples Metal Binder Clips</t>
  </si>
  <si>
    <t>Rogers® Profile Extra Capacity Storage Tub</t>
  </si>
  <si>
    <t>Darrin Sayre</t>
  </si>
  <si>
    <t>Sauder Facets Collection Locker/File Cabinet, Sky Alder Finish</t>
  </si>
  <si>
    <t>Keith Herrera</t>
  </si>
  <si>
    <t>Bevis 36 x 72 Conference Tables</t>
  </si>
  <si>
    <t>Craig Molinari</t>
  </si>
  <si>
    <t>Maxell 3.5" DS/HD IBM-Formatted Diskettes, 10/Pack</t>
  </si>
  <si>
    <t>Iceberg OfficeWorks 42" Round Tables</t>
  </si>
  <si>
    <t>Helen Andreada</t>
  </si>
  <si>
    <t>Electrix 20W Halogen Replacement Bulb for Zoom-In Desk Lamp</t>
  </si>
  <si>
    <t>Allen Rosenblatt</t>
  </si>
  <si>
    <t>Hewlett-Packard Deskjet 5550 Color Inkjet Printer</t>
  </si>
  <si>
    <t>Maria Bertelson</t>
  </si>
  <si>
    <t>Hon 2090 “Pillow Soft” Series Mid Back Swivel/Tilt Chairs</t>
  </si>
  <si>
    <t>Hewlett-Packard cp1700 [D, PS] Series Color Inkjet Printers</t>
  </si>
  <si>
    <t>Alan Haines</t>
  </si>
  <si>
    <t>Newell 312</t>
  </si>
  <si>
    <t>Ed Braxton</t>
  </si>
  <si>
    <t>#6 3/4 Gummed Flap White Envelopes</t>
  </si>
  <si>
    <t>Hanging Personal Folder File</t>
  </si>
  <si>
    <t>Maribeth Yedwab</t>
  </si>
  <si>
    <t>Tenex Personal Project File with Scoop Front Design, Black</t>
  </si>
  <si>
    <t>Tamara Willingham</t>
  </si>
  <si>
    <t>Black Print Carbonless Snap-Off® Rapid Letter, 8 1/2" x 7"</t>
  </si>
  <si>
    <t>Andy Reiter</t>
  </si>
  <si>
    <t>Xerox 1922</t>
  </si>
  <si>
    <t>Michelle Tran</t>
  </si>
  <si>
    <t>Nu-Dell Float Frame 11 x 14 1/2</t>
  </si>
  <si>
    <t>Evan Bailliet</t>
  </si>
  <si>
    <t>Global Leather and Oak Executive Chair, Black</t>
  </si>
  <si>
    <t>Logitech Cordless Access Keyboard</t>
  </si>
  <si>
    <t>Valerie Takahito</t>
  </si>
  <si>
    <t>Giulietta Dortch</t>
  </si>
  <si>
    <t>Newell 336</t>
  </si>
  <si>
    <t>Mitch Gastineau</t>
  </si>
  <si>
    <t>Cardinal Slant-D® Ring Binder, Heavy Gauge Vinyl</t>
  </si>
  <si>
    <t>Seth Thomas 12" Clock w/ Goldtone Case</t>
  </si>
  <si>
    <t>Peter Fuller</t>
  </si>
  <si>
    <t>Wilson Jones 1" Hanging DublLock® Ring Binders</t>
  </si>
  <si>
    <t>Panasonic KX-P3626 Dot Matrix Printer</t>
  </si>
  <si>
    <t>Bookcases</t>
  </si>
  <si>
    <t>O'Sullivan 3-Shelf Heavy-Duty Bookcases</t>
  </si>
  <si>
    <t>Global Stack Chair without Arms, Black</t>
  </si>
  <si>
    <t>Arianne Irving</t>
  </si>
  <si>
    <t>Xerox 215</t>
  </si>
  <si>
    <t>Timeport L7089</t>
  </si>
  <si>
    <t>Adam Hart</t>
  </si>
  <si>
    <t>Harmony HEPA Quiet Air Purifiers</t>
  </si>
  <si>
    <t>Clay Cheatham</t>
  </si>
  <si>
    <t>Canon PC940 Copier</t>
  </si>
  <si>
    <t>Fred McMath</t>
  </si>
  <si>
    <t>Strathmore Photo Mount Cards</t>
  </si>
  <si>
    <t>Quincy Jones</t>
  </si>
  <si>
    <t>Staples Colored Bar Computer Paper</t>
  </si>
  <si>
    <t>It's Hot Message Books with Stickers, 2 3/4" x 5"</t>
  </si>
  <si>
    <t>Mike Vittorini</t>
  </si>
  <si>
    <t>Newell 35</t>
  </si>
  <si>
    <t>Xerox 1939</t>
  </si>
  <si>
    <t>Pierre Wener</t>
  </si>
  <si>
    <t>Xerox 1937</t>
  </si>
  <si>
    <t>Telephone Message Books with Fax/Mobile Section, 4 1/4" x 6"</t>
  </si>
  <si>
    <t>Muhammed Lee</t>
  </si>
  <si>
    <t>Avery 491</t>
  </si>
  <si>
    <t>Andrew Roberts</t>
  </si>
  <si>
    <t>GBC VeloBinder Electric Binding Machine</t>
  </si>
  <si>
    <t>Julie Kriz</t>
  </si>
  <si>
    <t>Fellowes Staxonsteel® Drawer Files</t>
  </si>
  <si>
    <t>Linda Southworth</t>
  </si>
  <si>
    <t>Global Deluxe Stacking Chair, Gray</t>
  </si>
  <si>
    <t>Avery Hi-Liter® Smear-Safe Highlighters</t>
  </si>
  <si>
    <t>Michael Oakman</t>
  </si>
  <si>
    <t>V70</t>
  </si>
  <si>
    <t>Anthony Rawles</t>
  </si>
  <si>
    <t>V66</t>
  </si>
  <si>
    <t>Ivan Liston</t>
  </si>
  <si>
    <t>Carina Mini System Audio Rack, Model AR050B</t>
  </si>
  <si>
    <t>Bush Advantage Collection® Round Conference Table</t>
  </si>
  <si>
    <t>SAFCO PlanMaster Heigh-Adjustable Drafting Table Base, 43w x 30d x 30-37h, Black</t>
  </si>
  <si>
    <t>Jennifer Halladay</t>
  </si>
  <si>
    <t>Panasonic KX-P1150 Dot Matrix Printer</t>
  </si>
  <si>
    <t>Aaron Smayling</t>
  </si>
  <si>
    <t>Master Giant Foot® Doorstop, Safety Yellow</t>
  </si>
  <si>
    <t>Recycled Eldon Regeneration Jumbo File</t>
  </si>
  <si>
    <t>Dennis Pardue</t>
  </si>
  <si>
    <t>Staples Surge Protector 6 outlet</t>
  </si>
  <si>
    <t>Berol Giant Pencil Sharpener</t>
  </si>
  <si>
    <t>Hon 61000 Series Interactive Training Tables</t>
  </si>
  <si>
    <t>Maureen Gastineau</t>
  </si>
  <si>
    <t>Hot File® 7-Pocket, Floor Stand</t>
  </si>
  <si>
    <t>Skye Norling</t>
  </si>
  <si>
    <t>Personal Creations™ Ink Jet Cards and Labels</t>
  </si>
  <si>
    <t>Jack Lebron</t>
  </si>
  <si>
    <t>TI 36X Solar Scientific Calculator</t>
  </si>
  <si>
    <t>V 3600 Series</t>
  </si>
  <si>
    <t>Shahid Shariari</t>
  </si>
  <si>
    <t>Greg Tran</t>
  </si>
  <si>
    <t>Global Troy™ Executive Leather Low-Back Tilter</t>
  </si>
  <si>
    <t>Accessory13</t>
  </si>
  <si>
    <t>Bill Donatelli</t>
  </si>
  <si>
    <t>Tyvek® Side-Opening Peel &amp; Seel® Expanding Envelopes</t>
  </si>
  <si>
    <t>Nora Pelletier</t>
  </si>
  <si>
    <t>Avery 494</t>
  </si>
  <si>
    <t>Alex Avila</t>
  </si>
  <si>
    <t>Verbatim DVD-R 4.7GB authoring disc</t>
  </si>
  <si>
    <t>TOPS Money Receipt Book, Consecutively Numbered in Red,</t>
  </si>
  <si>
    <t>Todd Boyes</t>
  </si>
  <si>
    <t>Universal Premium White Copier/Laser Paper (20Lb. and 87 Bright)</t>
  </si>
  <si>
    <t>Bill Shonely</t>
  </si>
  <si>
    <t>Round Ring Binders</t>
  </si>
  <si>
    <t>Denise Leinenbach</t>
  </si>
  <si>
    <t>Tripp Lite Isotel 6 Outlet Surge Protector with Fax/Modem Protection</t>
  </si>
  <si>
    <t>Tom Stivers</t>
  </si>
  <si>
    <t>Thais Sissman</t>
  </si>
  <si>
    <t>Accessory8</t>
  </si>
  <si>
    <t>Microsoft Internet Keyboard</t>
  </si>
  <si>
    <t>T39m</t>
  </si>
  <si>
    <t>Computer Printout Paper with Letter-Trim Perforations</t>
  </si>
  <si>
    <t>Newell 335</t>
  </si>
  <si>
    <t>Quartet Omega® Colored Chalk, 12/Pack</t>
  </si>
  <si>
    <t>Ross DeVincentis</t>
  </si>
  <si>
    <t>Cynthia Delaney</t>
  </si>
  <si>
    <t>Wilson Jones Elliptical Ring 3 1/2" Capacity Binders, 800 sheets</t>
  </si>
  <si>
    <t>Xerox 210</t>
  </si>
  <si>
    <t>Bobby Odegard</t>
  </si>
  <si>
    <t>XtraLife® ClearVue™ Slant-D® Ring Binders by Cardinal</t>
  </si>
  <si>
    <t>Darren Budd</t>
  </si>
  <si>
    <t>Imation 3.5" DS/HD IBM Formatted Diskettes, 10/Pack</t>
  </si>
  <si>
    <t>Executive Impressions 14" Two-Color Numerals Wall Clock</t>
  </si>
  <si>
    <t>Steven Cartwright</t>
  </si>
  <si>
    <t>Epson LQ-570e Dot Matrix Printer</t>
  </si>
  <si>
    <t>Sanford Pocket Accent® Highlighters</t>
  </si>
  <si>
    <t>Nora Paige</t>
  </si>
  <si>
    <t>Xerox 191</t>
  </si>
  <si>
    <t>Janet Martin</t>
  </si>
  <si>
    <t>Newell 343</t>
  </si>
  <si>
    <t>Robert Marley</t>
  </si>
  <si>
    <t>Avery Hole Reinforcements</t>
  </si>
  <si>
    <t>Suzanne McNair</t>
  </si>
  <si>
    <t>Verbatim DVD Rewritable Disc, Single-Sided, 4.7GB</t>
  </si>
  <si>
    <t>Kean Thornton</t>
  </si>
  <si>
    <t>Imation Neon 80 Minute CD-R Spindle, 50/Pack</t>
  </si>
  <si>
    <t>Erica Smith</t>
  </si>
  <si>
    <t>GBC ProClick™ 150 Presentation Binding System</t>
  </si>
  <si>
    <t>Eldon® Expressions™ Wood and Plastic Desk Accessories, Oak</t>
  </si>
  <si>
    <t>6160</t>
  </si>
  <si>
    <t>Cari MacIntyre</t>
  </si>
  <si>
    <t>StarTAC Series</t>
  </si>
  <si>
    <t>Sean Braxton</t>
  </si>
  <si>
    <t>Fellowes EZ Multi-Media Keyboard</t>
  </si>
  <si>
    <t>Rick Hansen</t>
  </si>
  <si>
    <t>Sanford 52201 APSCO Electric Pencil Sharpener</t>
  </si>
  <si>
    <t>Jasper Cacioppo</t>
  </si>
  <si>
    <t>Master Big Foot® Doorstop, Beige</t>
  </si>
  <si>
    <t>Chad Sievert</t>
  </si>
  <si>
    <t>Avery Trapezoid Extra Heavy Duty 4" Binders</t>
  </si>
  <si>
    <t>Boston 1730 StandUp Electric Pencil Sharpener</t>
  </si>
  <si>
    <t>Shirley Schmidt</t>
  </si>
  <si>
    <t>Belkin 105-Key Black Keyboard</t>
  </si>
  <si>
    <t>Daniel Lacy</t>
  </si>
  <si>
    <t>Howard Miller 13" Diameter Goldtone Round Wall Clock</t>
  </si>
  <si>
    <t>Accessory31</t>
  </si>
  <si>
    <t>Sandra Flanagan</t>
  </si>
  <si>
    <t>Xerox 1894</t>
  </si>
  <si>
    <t>688</t>
  </si>
  <si>
    <t>Jim Epp</t>
  </si>
  <si>
    <t>Letter Size Cart</t>
  </si>
  <si>
    <t>Roland Black</t>
  </si>
  <si>
    <t>Iris® 3-Drawer Stacking Bin, Black</t>
  </si>
  <si>
    <t>Jonathan Howell</t>
  </si>
  <si>
    <t>80 Minute CD-R Spindle, 100/Pack - Staples</t>
  </si>
  <si>
    <t>Jennifer Ferguson</t>
  </si>
  <si>
    <t>Xerox 1887</t>
  </si>
  <si>
    <t>Xerox 204</t>
  </si>
  <si>
    <t>Xerox 1997</t>
  </si>
  <si>
    <t>Anemone Ratner</t>
  </si>
  <si>
    <t>GBC VeloBinder Strips</t>
  </si>
  <si>
    <t>2160i</t>
  </si>
  <si>
    <t>Vivek Sundaresam</t>
  </si>
  <si>
    <t>Bush Westfield Collection Bookcases, Dark Cherry Finish, Fully Assembled</t>
  </si>
  <si>
    <t>Brooke Gillingham</t>
  </si>
  <si>
    <t>Multi-Use Personal File Cart and Caster Set, Three Stacking Bins</t>
  </si>
  <si>
    <t>Riverside Furniture Stanwyck Manor Table Series</t>
  </si>
  <si>
    <t>Roy Phan</t>
  </si>
  <si>
    <t>Magdelene Morse</t>
  </si>
  <si>
    <t>Staples Pushpins</t>
  </si>
  <si>
    <t>Pete Takahito</t>
  </si>
  <si>
    <t>Executive Impressions 12" Wall Clock</t>
  </si>
  <si>
    <t>Andrew Allen</t>
  </si>
  <si>
    <t>GBC DocuBind P100 Manual Binding Machine</t>
  </si>
  <si>
    <t>Tonja Turnell</t>
  </si>
  <si>
    <t>Xerox 21</t>
  </si>
  <si>
    <t>Xerox Blank Computer Paper</t>
  </si>
  <si>
    <t>Maureen Fritzler</t>
  </si>
  <si>
    <t>David Flashing</t>
  </si>
  <si>
    <t>Lesro Sheffield Collection Coffee Table, End Table, Center Table, Corner Table</t>
  </si>
  <si>
    <t>Novimex Turbo Task Chair</t>
  </si>
  <si>
    <t>Dianna Vittorini</t>
  </si>
  <si>
    <t>Ibico Covers for Plastic or Wire Binding Elements</t>
  </si>
  <si>
    <t>Wirebound Service Call Books, 5 1/2" x 4"</t>
  </si>
  <si>
    <t>Barry Blumstein</t>
  </si>
  <si>
    <t>Accessory6</t>
  </si>
  <si>
    <t>Kristina Nunn</t>
  </si>
  <si>
    <t>Xerox 193</t>
  </si>
  <si>
    <t>Jane Waco</t>
  </si>
  <si>
    <t>Large Capacity Hanging Post Binders</t>
  </si>
  <si>
    <t>Xerox 1904</t>
  </si>
  <si>
    <t>Penelope Sewall</t>
  </si>
  <si>
    <t>StarTAC 7760</t>
  </si>
  <si>
    <t>Chromcraft Rectangular Conference Tables</t>
  </si>
  <si>
    <t>Monica Federle</t>
  </si>
  <si>
    <t>Xerox 1940</t>
  </si>
  <si>
    <t>5) Calculated Delivery Date in column R</t>
  </si>
  <si>
    <t>Order Priority is High</t>
  </si>
  <si>
    <t>Customer Segment is Corporate AND Order Priority is Medium</t>
  </si>
  <si>
    <t>GET EMPLOYEE DATA -&gt; I &amp; J Column</t>
  </si>
  <si>
    <t>You cannot rearrange the columns in the data</t>
  </si>
  <si>
    <t>Sr. No.</t>
  </si>
  <si>
    <t>Name of the Employee</t>
  </si>
  <si>
    <t>Qualification</t>
  </si>
  <si>
    <t>Emp Code</t>
  </si>
  <si>
    <t>Functions/Staff Category</t>
  </si>
  <si>
    <t>Designation</t>
  </si>
  <si>
    <t>Date of Resignation</t>
  </si>
  <si>
    <t>Abhijeet Bhosle</t>
  </si>
  <si>
    <t>B.Pharm, MBA</t>
  </si>
  <si>
    <t>Field Staff</t>
  </si>
  <si>
    <t>Sales Executive</t>
  </si>
  <si>
    <t>Abhinav Kumar Singh</t>
  </si>
  <si>
    <t>B.Pharm</t>
  </si>
  <si>
    <t>Name of the employee</t>
  </si>
  <si>
    <t>Abhishek Agarwal</t>
  </si>
  <si>
    <t>B.Sc.</t>
  </si>
  <si>
    <t>Abhishek Shukla</t>
  </si>
  <si>
    <t>Ajinkya Raut</t>
  </si>
  <si>
    <t>B.Sc., D.Pharm</t>
  </si>
  <si>
    <t>Staff Category</t>
  </si>
  <si>
    <t>Ankit Prakash</t>
  </si>
  <si>
    <t>Anuja Kulkarni</t>
  </si>
  <si>
    <t>Anup Pawar</t>
  </si>
  <si>
    <t>D.Pharm</t>
  </si>
  <si>
    <t>Bharatkumar Chhajer</t>
  </si>
  <si>
    <t>Chinmay Khankhoje</t>
  </si>
  <si>
    <t>B.Sc., PGDNT</t>
  </si>
  <si>
    <t>Darshan.G.S</t>
  </si>
  <si>
    <t>B.Sc., M.Sc.</t>
  </si>
  <si>
    <t>Jr. Mgt.</t>
  </si>
  <si>
    <t>Assistant Sales Executive</t>
  </si>
  <si>
    <t>Durgesh Singh</t>
  </si>
  <si>
    <t>B.Sc., MBA (Mktg.)</t>
  </si>
  <si>
    <t>Sales Manager</t>
  </si>
  <si>
    <t>Harshad khedekar</t>
  </si>
  <si>
    <t>B.Pharm, M.Pharm</t>
  </si>
  <si>
    <t>Assistant Sales Manager</t>
  </si>
  <si>
    <t>Dinesh Iyer</t>
  </si>
  <si>
    <t>Jinay P Gala</t>
  </si>
  <si>
    <t>Kapil Chawla</t>
  </si>
  <si>
    <t>D.Pharm, B.Sc.</t>
  </si>
  <si>
    <t>Karan Mitrani</t>
  </si>
  <si>
    <t>Kishor Dalal</t>
  </si>
  <si>
    <t>Product Specialist</t>
  </si>
  <si>
    <t>Mayuresh J Kamble</t>
  </si>
  <si>
    <t>Monisha Majumdar</t>
  </si>
  <si>
    <t>B.Sc., MBA</t>
  </si>
  <si>
    <t>Row Position</t>
  </si>
  <si>
    <t>Sir I have only considered the criteria that you specified so the ones that don’t fall under any criteria I have named it as "Don’t know"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</si>
</sst>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[$-409]d/mmm/yy;@"/>
    <numFmt numFmtId="167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indexed="8"/>
      <name val="Book Antiqua"/>
      <family val="1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Book Antiqua"/>
      <family val="1"/>
    </font>
    <font>
      <b/>
      <sz val="12"/>
      <name val="Calibri"/>
      <family val="2"/>
      <scheme val="minor"/>
    </font>
    <font>
      <b/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quotePrefix="1" applyNumberFormat="1" applyFont="1" applyFill="1"/>
    <xf numFmtId="165" fontId="0" fillId="0" borderId="0" xfId="2" quotePrefix="1" applyNumberFormat="1" applyFont="1" applyFill="1"/>
    <xf numFmtId="0" fontId="0" fillId="0" borderId="0" xfId="0" applyNumberFormat="1" applyFont="1" applyFill="1"/>
    <xf numFmtId="0" fontId="4" fillId="0" borderId="0" xfId="0" applyFont="1" applyFill="1"/>
    <xf numFmtId="0" fontId="0" fillId="0" borderId="0" xfId="2" applyNumberFormat="1" applyFont="1" applyFill="1"/>
    <xf numFmtId="0" fontId="0" fillId="0" borderId="0" xfId="0" applyNumberFormat="1" applyFill="1"/>
    <xf numFmtId="9" fontId="0" fillId="0" borderId="0" xfId="1" applyFont="1" applyFill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5" fillId="0" borderId="0" xfId="0" applyFont="1"/>
    <xf numFmtId="14" fontId="0" fillId="0" borderId="0" xfId="0" applyNumberFormat="1"/>
    <xf numFmtId="0" fontId="3" fillId="0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left" vertical="center"/>
    </xf>
    <xf numFmtId="0" fontId="0" fillId="3" borderId="0" xfId="0" applyFill="1"/>
    <xf numFmtId="0" fontId="0" fillId="0" borderId="0" xfId="0" quotePrefix="1"/>
    <xf numFmtId="2" fontId="11" fillId="0" borderId="0" xfId="0" applyNumberFormat="1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left" vertical="center"/>
    </xf>
    <xf numFmtId="167" fontId="0" fillId="0" borderId="0" xfId="0" applyNumberFormat="1"/>
    <xf numFmtId="0" fontId="3" fillId="4" borderId="0" xfId="0" applyFont="1" applyFill="1" applyAlignment="1">
      <alignment horizontal="center"/>
    </xf>
  </cellXfs>
  <cellStyles count="3">
    <cellStyle name="Comma 2" xfId="2" xr:uid="{F149F8BE-868D-4F9E-94F2-58525829BA6F}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LTC.co%20Final%20Folder/Tie-Ups/Digital%20Vidya/Assignments%20Questions%20&amp;%20Solved/Assignments/Excel%20-%20Assignment%20after%20sessio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5">
          <cell r="E5">
            <v>0</v>
          </cell>
          <cell r="F5" t="str">
            <v>&lt;20</v>
          </cell>
        </row>
        <row r="6">
          <cell r="E6">
            <v>20</v>
          </cell>
          <cell r="F6" t="str">
            <v>20 to 25</v>
          </cell>
        </row>
        <row r="7">
          <cell r="E7">
            <v>25</v>
          </cell>
          <cell r="F7" t="str">
            <v>25 to 30</v>
          </cell>
        </row>
        <row r="8">
          <cell r="E8">
            <v>30</v>
          </cell>
          <cell r="F8" t="str">
            <v>30 to 35</v>
          </cell>
        </row>
        <row r="9">
          <cell r="E9">
            <v>35</v>
          </cell>
          <cell r="F9" t="str">
            <v>35 to 40</v>
          </cell>
        </row>
        <row r="10">
          <cell r="E10">
            <v>40</v>
          </cell>
          <cell r="F10" t="str">
            <v>&gt;40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D734-A339-6746-8AE1-6F0575F8F590}">
  <dimension ref="A1:K23"/>
  <sheetViews>
    <sheetView topLeftCell="B1" zoomScaleNormal="100" workbookViewId="0">
      <selection activeCell="J13" sqref="J13"/>
    </sheetView>
  </sheetViews>
  <sheetFormatPr defaultColWidth="8.77734375" defaultRowHeight="14.4" x14ac:dyDescent="0.3"/>
  <cols>
    <col min="1" max="1" width="13.44140625" customWidth="1"/>
    <col min="2" max="2" width="23.44140625" customWidth="1"/>
    <col min="3" max="3" width="22.6640625" style="17" customWidth="1"/>
    <col min="4" max="4" width="19.33203125" customWidth="1"/>
    <col min="5" max="5" width="26.44140625" style="17" customWidth="1"/>
    <col min="6" max="6" width="24.77734375" style="17" customWidth="1"/>
    <col min="7" max="7" width="31.44140625" customWidth="1"/>
    <col min="8" max="8" width="6.77734375" customWidth="1"/>
    <col min="9" max="9" width="20.44140625" style="11" bestFit="1" customWidth="1"/>
    <col min="10" max="10" width="15.6640625" customWidth="1"/>
  </cols>
  <sheetData>
    <row r="1" spans="1:11" x14ac:dyDescent="0.3">
      <c r="B1" s="16" t="s">
        <v>378</v>
      </c>
      <c r="E1" s="18" t="s">
        <v>379</v>
      </c>
    </row>
    <row r="3" spans="1:11" s="22" customFormat="1" ht="36" x14ac:dyDescent="0.35">
      <c r="A3" s="19" t="s">
        <v>380</v>
      </c>
      <c r="B3" s="19" t="s">
        <v>381</v>
      </c>
      <c r="C3" s="19" t="s">
        <v>382</v>
      </c>
      <c r="D3" s="19" t="s">
        <v>383</v>
      </c>
      <c r="E3" s="19" t="s">
        <v>384</v>
      </c>
      <c r="F3" s="19" t="s">
        <v>385</v>
      </c>
      <c r="G3" s="20" t="s">
        <v>386</v>
      </c>
      <c r="H3" s="21"/>
    </row>
    <row r="4" spans="1:11" ht="15.6" x14ac:dyDescent="0.3">
      <c r="A4" s="23">
        <v>1</v>
      </c>
      <c r="B4" s="24" t="s">
        <v>387</v>
      </c>
      <c r="C4" s="25" t="s">
        <v>388</v>
      </c>
      <c r="D4" s="23">
        <v>1313</v>
      </c>
      <c r="E4" s="26" t="s">
        <v>389</v>
      </c>
      <c r="F4" s="27" t="s">
        <v>390</v>
      </c>
      <c r="G4" s="28">
        <v>42005</v>
      </c>
      <c r="H4" s="29"/>
      <c r="I4" s="11" t="s">
        <v>383</v>
      </c>
      <c r="J4" s="30">
        <v>1249</v>
      </c>
    </row>
    <row r="5" spans="1:11" ht="15.6" x14ac:dyDescent="0.3">
      <c r="A5" s="23">
        <v>2</v>
      </c>
      <c r="B5" s="24" t="s">
        <v>391</v>
      </c>
      <c r="C5" s="25" t="s">
        <v>392</v>
      </c>
      <c r="D5" s="23">
        <v>1273</v>
      </c>
      <c r="E5" s="26" t="s">
        <v>389</v>
      </c>
      <c r="F5" s="27" t="s">
        <v>390</v>
      </c>
      <c r="G5" s="28">
        <v>42011</v>
      </c>
      <c r="H5" s="29"/>
      <c r="I5" s="11" t="s">
        <v>393</v>
      </c>
      <c r="J5" t="str">
        <f>INDEX(A$4:G$23,J$9,2)</f>
        <v>Durgesh Singh</v>
      </c>
      <c r="K5" s="31"/>
    </row>
    <row r="6" spans="1:11" ht="15.6" x14ac:dyDescent="0.3">
      <c r="A6" s="23">
        <v>3</v>
      </c>
      <c r="B6" s="24" t="s">
        <v>394</v>
      </c>
      <c r="C6" s="25" t="s">
        <v>395</v>
      </c>
      <c r="D6" s="23">
        <v>868</v>
      </c>
      <c r="E6" s="26" t="s">
        <v>389</v>
      </c>
      <c r="F6" s="27" t="s">
        <v>390</v>
      </c>
      <c r="G6" s="28">
        <v>42016</v>
      </c>
      <c r="H6" s="29"/>
      <c r="I6" s="11" t="s">
        <v>385</v>
      </c>
      <c r="J6" t="str">
        <f>INDEX(A$4:G$23,J$9,6)</f>
        <v>Sales Manager</v>
      </c>
    </row>
    <row r="7" spans="1:11" ht="15.6" x14ac:dyDescent="0.3">
      <c r="A7" s="23">
        <v>4</v>
      </c>
      <c r="B7" s="24" t="s">
        <v>396</v>
      </c>
      <c r="C7" s="25" t="s">
        <v>392</v>
      </c>
      <c r="D7" s="23">
        <v>1109</v>
      </c>
      <c r="E7" s="26" t="s">
        <v>389</v>
      </c>
      <c r="F7" s="27" t="s">
        <v>390</v>
      </c>
      <c r="G7" s="28">
        <v>42043</v>
      </c>
      <c r="H7" s="29"/>
      <c r="I7" s="11" t="s">
        <v>386</v>
      </c>
      <c r="J7" s="40">
        <f>INDEX(A$4:G$23,J$9,7)</f>
        <v>42102</v>
      </c>
    </row>
    <row r="8" spans="1:11" ht="15.6" x14ac:dyDescent="0.3">
      <c r="A8" s="23">
        <v>5</v>
      </c>
      <c r="B8" s="24" t="s">
        <v>397</v>
      </c>
      <c r="C8" s="25" t="s">
        <v>398</v>
      </c>
      <c r="D8" s="23">
        <v>1235</v>
      </c>
      <c r="E8" s="26" t="s">
        <v>389</v>
      </c>
      <c r="F8" s="27" t="s">
        <v>390</v>
      </c>
      <c r="G8" s="28">
        <v>42043</v>
      </c>
      <c r="H8" s="29"/>
      <c r="I8" s="11" t="s">
        <v>399</v>
      </c>
      <c r="J8" t="str">
        <f>INDEX(A$4:G$23,J$9,5)</f>
        <v>Field Staff</v>
      </c>
    </row>
    <row r="9" spans="1:11" ht="15.6" x14ac:dyDescent="0.3">
      <c r="A9" s="23">
        <v>6</v>
      </c>
      <c r="B9" s="24" t="s">
        <v>400</v>
      </c>
      <c r="C9" s="25" t="s">
        <v>395</v>
      </c>
      <c r="D9" s="23">
        <v>1165</v>
      </c>
      <c r="E9" s="26" t="s">
        <v>389</v>
      </c>
      <c r="F9" s="27" t="s">
        <v>390</v>
      </c>
      <c r="G9" s="28">
        <v>42064</v>
      </c>
      <c r="H9" s="29"/>
      <c r="I9" s="11" t="s">
        <v>427</v>
      </c>
      <c r="J9">
        <f>MATCH(J4,D4:D23,0)</f>
        <v>12</v>
      </c>
    </row>
    <row r="10" spans="1:11" ht="15.6" x14ac:dyDescent="0.3">
      <c r="A10" s="23">
        <v>7</v>
      </c>
      <c r="B10" s="24" t="s">
        <v>401</v>
      </c>
      <c r="C10" s="25" t="s">
        <v>395</v>
      </c>
      <c r="D10" s="23">
        <v>1179</v>
      </c>
      <c r="E10" s="26" t="s">
        <v>389</v>
      </c>
      <c r="F10" s="27" t="s">
        <v>390</v>
      </c>
      <c r="G10" s="28">
        <v>42066</v>
      </c>
      <c r="H10" s="32"/>
    </row>
    <row r="11" spans="1:11" ht="15.6" x14ac:dyDescent="0.3">
      <c r="A11" s="23">
        <v>8</v>
      </c>
      <c r="B11" s="24" t="s">
        <v>402</v>
      </c>
      <c r="C11" s="25" t="s">
        <v>403</v>
      </c>
      <c r="D11" s="23">
        <v>1222</v>
      </c>
      <c r="E11" s="26" t="s">
        <v>389</v>
      </c>
      <c r="F11" s="27" t="s">
        <v>390</v>
      </c>
      <c r="G11" s="28">
        <v>42075</v>
      </c>
      <c r="H11" s="32"/>
    </row>
    <row r="12" spans="1:11" ht="15.6" x14ac:dyDescent="0.3">
      <c r="A12" s="23">
        <v>9</v>
      </c>
      <c r="B12" s="24" t="s">
        <v>404</v>
      </c>
      <c r="C12" s="25" t="s">
        <v>395</v>
      </c>
      <c r="D12" s="23">
        <v>1351</v>
      </c>
      <c r="E12" s="26" t="s">
        <v>389</v>
      </c>
      <c r="F12" s="27" t="s">
        <v>390</v>
      </c>
      <c r="G12" s="28">
        <v>42326</v>
      </c>
      <c r="H12" s="29"/>
    </row>
    <row r="13" spans="1:11" ht="15.6" x14ac:dyDescent="0.3">
      <c r="A13" s="23">
        <v>10</v>
      </c>
      <c r="B13" s="24" t="s">
        <v>405</v>
      </c>
      <c r="C13" s="25" t="s">
        <v>406</v>
      </c>
      <c r="D13" s="23">
        <v>1261</v>
      </c>
      <c r="E13" s="26" t="s">
        <v>389</v>
      </c>
      <c r="F13" s="27" t="s">
        <v>390</v>
      </c>
      <c r="G13" s="28">
        <v>42095</v>
      </c>
      <c r="H13" s="29"/>
    </row>
    <row r="14" spans="1:11" ht="15.6" x14ac:dyDescent="0.3">
      <c r="A14" s="23">
        <v>11</v>
      </c>
      <c r="B14" s="24" t="s">
        <v>407</v>
      </c>
      <c r="C14" s="25" t="s">
        <v>408</v>
      </c>
      <c r="D14" s="23">
        <v>632</v>
      </c>
      <c r="E14" s="26" t="s">
        <v>409</v>
      </c>
      <c r="F14" s="27" t="s">
        <v>410</v>
      </c>
      <c r="G14" s="28">
        <v>42098</v>
      </c>
      <c r="H14" s="29"/>
    </row>
    <row r="15" spans="1:11" s="11" customFormat="1" ht="15.6" x14ac:dyDescent="0.3">
      <c r="A15" s="33">
        <v>13</v>
      </c>
      <c r="B15" s="34" t="s">
        <v>411</v>
      </c>
      <c r="C15" s="35" t="s">
        <v>412</v>
      </c>
      <c r="D15" s="33">
        <v>1249</v>
      </c>
      <c r="E15" s="36" t="s">
        <v>389</v>
      </c>
      <c r="F15" s="37" t="s">
        <v>413</v>
      </c>
      <c r="G15" s="38">
        <v>42102</v>
      </c>
      <c r="H15" s="39"/>
    </row>
    <row r="16" spans="1:11" ht="15.6" x14ac:dyDescent="0.3">
      <c r="A16" s="23">
        <v>14</v>
      </c>
      <c r="B16" s="24" t="s">
        <v>414</v>
      </c>
      <c r="C16" s="25" t="s">
        <v>415</v>
      </c>
      <c r="D16" s="23">
        <v>1372</v>
      </c>
      <c r="E16" s="26" t="s">
        <v>409</v>
      </c>
      <c r="F16" s="27" t="s">
        <v>416</v>
      </c>
      <c r="G16" s="28">
        <v>42102</v>
      </c>
      <c r="H16" s="29"/>
    </row>
    <row r="17" spans="1:8" ht="15.6" x14ac:dyDescent="0.3">
      <c r="A17" s="23">
        <v>12</v>
      </c>
      <c r="B17" s="24" t="s">
        <v>417</v>
      </c>
      <c r="C17" s="25" t="s">
        <v>395</v>
      </c>
      <c r="D17" s="23">
        <v>1315</v>
      </c>
      <c r="E17" s="26" t="s">
        <v>389</v>
      </c>
      <c r="F17" s="27" t="s">
        <v>390</v>
      </c>
      <c r="G17" s="28">
        <v>42102</v>
      </c>
      <c r="H17" s="29"/>
    </row>
    <row r="18" spans="1:8" ht="15.6" x14ac:dyDescent="0.3">
      <c r="A18" s="23">
        <v>15</v>
      </c>
      <c r="B18" s="24" t="s">
        <v>418</v>
      </c>
      <c r="C18" s="25" t="s">
        <v>395</v>
      </c>
      <c r="D18" s="23">
        <v>1363</v>
      </c>
      <c r="E18" s="26" t="s">
        <v>409</v>
      </c>
      <c r="F18" s="27" t="s">
        <v>416</v>
      </c>
      <c r="G18" s="28">
        <v>42105</v>
      </c>
      <c r="H18" s="29"/>
    </row>
    <row r="19" spans="1:8" ht="15.6" x14ac:dyDescent="0.3">
      <c r="A19" s="23">
        <v>16</v>
      </c>
      <c r="B19" s="24" t="s">
        <v>419</v>
      </c>
      <c r="C19" s="25" t="s">
        <v>420</v>
      </c>
      <c r="D19" s="23">
        <v>1122</v>
      </c>
      <c r="E19" s="26" t="s">
        <v>389</v>
      </c>
      <c r="F19" s="27" t="s">
        <v>390</v>
      </c>
      <c r="G19" s="28">
        <v>42109</v>
      </c>
      <c r="H19" s="32"/>
    </row>
    <row r="20" spans="1:8" ht="15.6" x14ac:dyDescent="0.3">
      <c r="A20" s="23">
        <v>17</v>
      </c>
      <c r="B20" s="24" t="s">
        <v>421</v>
      </c>
      <c r="C20" s="25" t="s">
        <v>395</v>
      </c>
      <c r="D20" s="23">
        <v>1302</v>
      </c>
      <c r="E20" s="26" t="s">
        <v>389</v>
      </c>
      <c r="F20" s="27" t="s">
        <v>390</v>
      </c>
      <c r="G20" s="28">
        <v>42109</v>
      </c>
      <c r="H20" s="29"/>
    </row>
    <row r="21" spans="1:8" ht="15.6" x14ac:dyDescent="0.3">
      <c r="A21" s="23">
        <v>18</v>
      </c>
      <c r="B21" s="24" t="s">
        <v>422</v>
      </c>
      <c r="C21" s="25" t="s">
        <v>395</v>
      </c>
      <c r="D21" s="23">
        <v>713</v>
      </c>
      <c r="E21" s="26" t="s">
        <v>389</v>
      </c>
      <c r="F21" s="27" t="s">
        <v>423</v>
      </c>
      <c r="G21" s="28">
        <v>42110</v>
      </c>
      <c r="H21" s="29"/>
    </row>
    <row r="22" spans="1:8" ht="15.6" x14ac:dyDescent="0.3">
      <c r="A22" s="23">
        <v>19</v>
      </c>
      <c r="B22" s="24" t="s">
        <v>424</v>
      </c>
      <c r="C22" s="25" t="s">
        <v>395</v>
      </c>
      <c r="D22" s="23">
        <v>1264</v>
      </c>
      <c r="E22" s="26" t="s">
        <v>389</v>
      </c>
      <c r="F22" s="27" t="s">
        <v>390</v>
      </c>
      <c r="G22" s="28">
        <v>42115</v>
      </c>
      <c r="H22" s="32"/>
    </row>
    <row r="23" spans="1:8" ht="15.6" x14ac:dyDescent="0.3">
      <c r="A23" s="23">
        <v>20</v>
      </c>
      <c r="B23" s="24" t="s">
        <v>425</v>
      </c>
      <c r="C23" s="25" t="s">
        <v>426</v>
      </c>
      <c r="D23" s="23">
        <v>1346</v>
      </c>
      <c r="E23" s="26" t="s">
        <v>389</v>
      </c>
      <c r="F23" s="27" t="s">
        <v>390</v>
      </c>
      <c r="G23" s="28">
        <v>42126</v>
      </c>
      <c r="H23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1545-3552-437C-BA72-FC4D472CFAAA}">
  <dimension ref="A1:AF202"/>
  <sheetViews>
    <sheetView tabSelected="1" topLeftCell="P13" zoomScale="112" zoomScaleNormal="112" workbookViewId="0">
      <selection activeCell="T28" sqref="T28"/>
    </sheetView>
  </sheetViews>
  <sheetFormatPr defaultColWidth="8.77734375" defaultRowHeight="14.4" x14ac:dyDescent="0.3"/>
  <cols>
    <col min="1" max="1" width="8" customWidth="1"/>
    <col min="2" max="2" width="10.109375" customWidth="1"/>
    <col min="3" max="3" width="20.77734375" customWidth="1"/>
    <col min="4" max="4" width="6.44140625" customWidth="1"/>
    <col min="5" max="5" width="16.77734375" customWidth="1"/>
    <col min="6" max="6" width="15.44140625" customWidth="1"/>
    <col min="7" max="7" width="28.109375" customWidth="1"/>
    <col min="8" max="8" width="80.77734375" customWidth="1"/>
    <col min="9" max="9" width="13.6640625" customWidth="1"/>
    <col min="10" max="10" width="8.77734375" customWidth="1"/>
    <col min="11" max="11" width="7.77734375" customWidth="1"/>
    <col min="12" max="12" width="12.33203125" customWidth="1"/>
    <col min="13" max="15" width="16.33203125" customWidth="1"/>
    <col min="16" max="16" width="14.77734375" customWidth="1"/>
    <col min="17" max="18" width="17.6640625" customWidth="1"/>
    <col min="21" max="21" width="14.332031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27" x14ac:dyDescent="0.3">
      <c r="A2" s="3">
        <v>1001</v>
      </c>
      <c r="B2" s="4">
        <v>42795</v>
      </c>
      <c r="C2" s="5" t="s">
        <v>18</v>
      </c>
      <c r="D2" s="6" t="s">
        <v>19</v>
      </c>
      <c r="E2" s="5" t="s">
        <v>20</v>
      </c>
      <c r="F2" s="5" t="s">
        <v>21</v>
      </c>
      <c r="G2" s="5" t="s">
        <v>22</v>
      </c>
      <c r="H2" s="3" t="s">
        <v>23</v>
      </c>
      <c r="I2" s="3">
        <v>45</v>
      </c>
      <c r="J2" s="7">
        <v>3000</v>
      </c>
      <c r="K2" s="3">
        <f>J2*I2</f>
        <v>135000</v>
      </c>
      <c r="L2" s="5" t="s">
        <v>24</v>
      </c>
      <c r="M2" s="8" t="s">
        <v>25</v>
      </c>
      <c r="N2" s="9">
        <f>IF(K2&gt;50000, IF(K2&gt;100000,5%,2%), 0%)</f>
        <v>0.05</v>
      </c>
      <c r="O2" s="8">
        <f>K2-(K2*N2)</f>
        <v>128250</v>
      </c>
      <c r="P2" t="str">
        <f>IF(L2="High","Air",IF(AND(E2="Corporate",L2="Medium"),"Rail",IF(OR(F2="Furniture",L2="Low"),"Road","Don’t know")))</f>
        <v>Road</v>
      </c>
      <c r="Q2">
        <f>IF(P2="Air",2,IF(P2="Rail",4,IF(P2="Road",10,"Don’t know")))</f>
        <v>10</v>
      </c>
      <c r="R2" s="10">
        <f>IF(Q2="Don’t know","Don’t know",Q2+B2)</f>
        <v>42805</v>
      </c>
      <c r="T2" s="11" t="s">
        <v>26</v>
      </c>
    </row>
    <row r="3" spans="1:27" x14ac:dyDescent="0.3">
      <c r="A3" s="3">
        <v>1002</v>
      </c>
      <c r="B3" s="4">
        <v>42795</v>
      </c>
      <c r="C3" s="5" t="s">
        <v>18</v>
      </c>
      <c r="D3" s="6" t="s">
        <v>19</v>
      </c>
      <c r="E3" s="5" t="s">
        <v>20</v>
      </c>
      <c r="F3" s="5" t="s">
        <v>27</v>
      </c>
      <c r="G3" s="5" t="s">
        <v>28</v>
      </c>
      <c r="H3" s="3" t="s">
        <v>29</v>
      </c>
      <c r="I3" s="3">
        <v>50</v>
      </c>
      <c r="J3" s="7">
        <v>240</v>
      </c>
      <c r="K3" s="3">
        <f t="shared" ref="K3:K66" si="0">J3*I3</f>
        <v>12000</v>
      </c>
      <c r="L3" s="5" t="s">
        <v>24</v>
      </c>
      <c r="M3" s="8" t="s">
        <v>30</v>
      </c>
      <c r="N3" s="9">
        <f>IF(K3&gt;50000, IF(K3&gt;100000,5%,2%), 0%)</f>
        <v>0</v>
      </c>
      <c r="O3" s="8">
        <f t="shared" ref="O3:O66" si="1">K3-(K3*N3)</f>
        <v>12000</v>
      </c>
      <c r="P3" t="str">
        <f t="shared" ref="P3:P66" si="2">IF(L3="High","Air",IF(AND(E3="Corporate",L3="Medium"),"Rail",IF(OR(F3="Furniture",L3="Low"),"Road","Don’t know")))</f>
        <v>Road</v>
      </c>
      <c r="Q3">
        <f t="shared" ref="Q3:Q66" si="3">IF(P3="Air",2,IF(P3="Rail",4,IF(P3="Road",10,"Don’t know")))</f>
        <v>10</v>
      </c>
      <c r="R3" s="10">
        <f t="shared" ref="R3:R66" si="4">IF(Q3="Don’t know","Don’t know",Q3+B3)</f>
        <v>42805</v>
      </c>
      <c r="T3" t="s">
        <v>31</v>
      </c>
    </row>
    <row r="4" spans="1:27" x14ac:dyDescent="0.3">
      <c r="A4" s="3">
        <v>1003</v>
      </c>
      <c r="B4" s="4">
        <v>42796</v>
      </c>
      <c r="C4" s="5" t="s">
        <v>18</v>
      </c>
      <c r="D4" s="6" t="s">
        <v>32</v>
      </c>
      <c r="E4" s="5" t="s">
        <v>20</v>
      </c>
      <c r="F4" s="5" t="s">
        <v>27</v>
      </c>
      <c r="G4" s="5" t="s">
        <v>33</v>
      </c>
      <c r="H4" s="3" t="s">
        <v>34</v>
      </c>
      <c r="I4" s="3">
        <v>10</v>
      </c>
      <c r="J4" s="7">
        <v>1200</v>
      </c>
      <c r="K4" s="3">
        <f t="shared" si="0"/>
        <v>12000</v>
      </c>
      <c r="L4" s="5" t="s">
        <v>35</v>
      </c>
      <c r="M4" s="8" t="s">
        <v>36</v>
      </c>
      <c r="N4" s="9">
        <f t="shared" ref="N4:N66" si="5">IF(K4&gt;50000, IF(K4&gt;100000,5%,2%), 0%)</f>
        <v>0</v>
      </c>
      <c r="O4" s="8">
        <f t="shared" si="1"/>
        <v>12000</v>
      </c>
      <c r="P4" t="str">
        <f t="shared" si="2"/>
        <v>Rail</v>
      </c>
      <c r="Q4">
        <f t="shared" si="3"/>
        <v>4</v>
      </c>
      <c r="R4" s="10">
        <f t="shared" si="4"/>
        <v>42800</v>
      </c>
      <c r="U4" t="s">
        <v>37</v>
      </c>
      <c r="AA4" s="12"/>
    </row>
    <row r="5" spans="1:27" x14ac:dyDescent="0.3">
      <c r="A5" s="3">
        <v>1004</v>
      </c>
      <c r="B5" s="4">
        <v>42796</v>
      </c>
      <c r="C5" s="5" t="s">
        <v>38</v>
      </c>
      <c r="D5" s="6" t="s">
        <v>39</v>
      </c>
      <c r="E5" s="5" t="s">
        <v>40</v>
      </c>
      <c r="F5" s="5" t="s">
        <v>27</v>
      </c>
      <c r="G5" s="5" t="s">
        <v>41</v>
      </c>
      <c r="H5" s="3" t="s">
        <v>42</v>
      </c>
      <c r="I5" s="3">
        <v>27</v>
      </c>
      <c r="J5" s="7">
        <v>660</v>
      </c>
      <c r="K5" s="3">
        <f t="shared" si="0"/>
        <v>17820</v>
      </c>
      <c r="L5" s="5" t="s">
        <v>43</v>
      </c>
      <c r="M5" s="8" t="s">
        <v>36</v>
      </c>
      <c r="N5" s="9">
        <f t="shared" si="5"/>
        <v>0</v>
      </c>
      <c r="O5" s="8">
        <f t="shared" si="1"/>
        <v>17820</v>
      </c>
      <c r="P5" t="str">
        <f t="shared" si="2"/>
        <v>Don’t know</v>
      </c>
      <c r="Q5" t="str">
        <f t="shared" si="3"/>
        <v>Don’t know</v>
      </c>
      <c r="R5" s="10" t="str">
        <f t="shared" si="4"/>
        <v>Don’t know</v>
      </c>
      <c r="U5" t="s">
        <v>44</v>
      </c>
      <c r="AA5" s="12"/>
    </row>
    <row r="6" spans="1:27" x14ac:dyDescent="0.3">
      <c r="A6" s="3">
        <v>1005</v>
      </c>
      <c r="B6" s="4">
        <v>42796</v>
      </c>
      <c r="C6" s="5" t="s">
        <v>45</v>
      </c>
      <c r="D6" s="6" t="s">
        <v>19</v>
      </c>
      <c r="E6" s="5" t="s">
        <v>40</v>
      </c>
      <c r="F6" s="5" t="s">
        <v>21</v>
      </c>
      <c r="G6" s="5" t="s">
        <v>46</v>
      </c>
      <c r="H6" s="3" t="s">
        <v>47</v>
      </c>
      <c r="I6" s="3">
        <v>38</v>
      </c>
      <c r="J6" s="7">
        <v>12000</v>
      </c>
      <c r="K6" s="3">
        <f t="shared" si="0"/>
        <v>456000</v>
      </c>
      <c r="L6" s="5" t="s">
        <v>35</v>
      </c>
      <c r="M6" s="8" t="s">
        <v>48</v>
      </c>
      <c r="N6" s="9">
        <f t="shared" si="5"/>
        <v>0.05</v>
      </c>
      <c r="O6" s="8">
        <f t="shared" si="1"/>
        <v>433200</v>
      </c>
      <c r="P6" t="str">
        <f t="shared" si="2"/>
        <v>Don’t know</v>
      </c>
      <c r="Q6" t="str">
        <f t="shared" si="3"/>
        <v>Don’t know</v>
      </c>
      <c r="R6" s="10" t="str">
        <f t="shared" si="4"/>
        <v>Don’t know</v>
      </c>
      <c r="U6" t="s">
        <v>49</v>
      </c>
      <c r="AA6" s="12"/>
    </row>
    <row r="7" spans="1:27" x14ac:dyDescent="0.3">
      <c r="A7" s="3">
        <v>1006</v>
      </c>
      <c r="B7" s="4">
        <v>42797</v>
      </c>
      <c r="C7" s="5" t="s">
        <v>50</v>
      </c>
      <c r="D7" s="6" t="s">
        <v>32</v>
      </c>
      <c r="E7" s="5" t="s">
        <v>51</v>
      </c>
      <c r="F7" s="5" t="s">
        <v>21</v>
      </c>
      <c r="G7" s="5" t="s">
        <v>52</v>
      </c>
      <c r="H7" s="3" t="s">
        <v>53</v>
      </c>
      <c r="I7" s="3">
        <v>14</v>
      </c>
      <c r="J7" s="7">
        <v>5760</v>
      </c>
      <c r="K7" s="3">
        <f t="shared" si="0"/>
        <v>80640</v>
      </c>
      <c r="L7" s="5" t="s">
        <v>35</v>
      </c>
      <c r="M7" s="8" t="s">
        <v>54</v>
      </c>
      <c r="N7" s="9">
        <f t="shared" si="5"/>
        <v>0.02</v>
      </c>
      <c r="O7" s="8">
        <f t="shared" si="1"/>
        <v>79027.199999999997</v>
      </c>
      <c r="P7" t="str">
        <f t="shared" si="2"/>
        <v>Don’t know</v>
      </c>
      <c r="Q7" t="str">
        <f t="shared" si="3"/>
        <v>Don’t know</v>
      </c>
      <c r="R7" s="10" t="str">
        <f t="shared" si="4"/>
        <v>Don’t know</v>
      </c>
    </row>
    <row r="8" spans="1:27" x14ac:dyDescent="0.3">
      <c r="A8" s="3">
        <v>1007</v>
      </c>
      <c r="B8" s="4">
        <v>42797</v>
      </c>
      <c r="C8" s="5" t="s">
        <v>55</v>
      </c>
      <c r="D8" s="6" t="s">
        <v>32</v>
      </c>
      <c r="E8" s="5" t="s">
        <v>20</v>
      </c>
      <c r="F8" s="5" t="s">
        <v>56</v>
      </c>
      <c r="G8" s="5" t="s">
        <v>57</v>
      </c>
      <c r="H8" s="3" t="s">
        <v>58</v>
      </c>
      <c r="I8" s="3">
        <v>25</v>
      </c>
      <c r="J8" s="7">
        <v>13620</v>
      </c>
      <c r="K8" s="3">
        <f t="shared" si="0"/>
        <v>340500</v>
      </c>
      <c r="L8" s="5" t="s">
        <v>24</v>
      </c>
      <c r="M8" s="8" t="s">
        <v>36</v>
      </c>
      <c r="N8" s="9">
        <f t="shared" si="5"/>
        <v>0.05</v>
      </c>
      <c r="O8" s="8">
        <f t="shared" si="1"/>
        <v>323475</v>
      </c>
      <c r="P8" t="str">
        <f t="shared" si="2"/>
        <v>Road</v>
      </c>
      <c r="Q8">
        <f t="shared" si="3"/>
        <v>10</v>
      </c>
      <c r="R8" s="10">
        <f t="shared" si="4"/>
        <v>42807</v>
      </c>
      <c r="T8" s="11" t="s">
        <v>59</v>
      </c>
    </row>
    <row r="9" spans="1:27" x14ac:dyDescent="0.3">
      <c r="A9" s="3">
        <v>1008</v>
      </c>
      <c r="B9" s="4">
        <v>42797</v>
      </c>
      <c r="C9" s="5" t="s">
        <v>60</v>
      </c>
      <c r="D9" s="6" t="s">
        <v>39</v>
      </c>
      <c r="E9" s="5" t="s">
        <v>61</v>
      </c>
      <c r="F9" s="5" t="s">
        <v>21</v>
      </c>
      <c r="G9" s="5" t="s">
        <v>62</v>
      </c>
      <c r="H9" s="3" t="s">
        <v>63</v>
      </c>
      <c r="I9" s="3">
        <v>26</v>
      </c>
      <c r="J9" s="7">
        <v>5460</v>
      </c>
      <c r="K9" s="3">
        <f t="shared" si="0"/>
        <v>141960</v>
      </c>
      <c r="L9" s="5" t="s">
        <v>24</v>
      </c>
      <c r="M9" s="8" t="s">
        <v>36</v>
      </c>
      <c r="N9" s="9">
        <f t="shared" si="5"/>
        <v>0.05</v>
      </c>
      <c r="O9" s="8">
        <f t="shared" si="1"/>
        <v>134862</v>
      </c>
      <c r="P9" t="str">
        <f t="shared" si="2"/>
        <v>Road</v>
      </c>
      <c r="Q9">
        <f t="shared" si="3"/>
        <v>10</v>
      </c>
      <c r="R9" s="10">
        <f t="shared" si="4"/>
        <v>42807</v>
      </c>
      <c r="T9" t="s">
        <v>64</v>
      </c>
    </row>
    <row r="10" spans="1:27" x14ac:dyDescent="0.3">
      <c r="A10" s="3">
        <v>1009</v>
      </c>
      <c r="B10" s="4">
        <v>42797</v>
      </c>
      <c r="C10" s="5" t="s">
        <v>65</v>
      </c>
      <c r="D10" s="6" t="s">
        <v>19</v>
      </c>
      <c r="E10" s="5" t="s">
        <v>51</v>
      </c>
      <c r="F10" s="5" t="s">
        <v>21</v>
      </c>
      <c r="G10" s="5" t="s">
        <v>62</v>
      </c>
      <c r="H10" s="3" t="s">
        <v>66</v>
      </c>
      <c r="I10" s="3">
        <v>2</v>
      </c>
      <c r="J10" s="7">
        <v>116341</v>
      </c>
      <c r="K10" s="3">
        <f t="shared" si="0"/>
        <v>232682</v>
      </c>
      <c r="L10" s="5" t="s">
        <v>35</v>
      </c>
      <c r="M10" s="8" t="s">
        <v>25</v>
      </c>
      <c r="N10" s="9">
        <f t="shared" si="5"/>
        <v>0.05</v>
      </c>
      <c r="O10" s="8">
        <f t="shared" si="1"/>
        <v>221047.9</v>
      </c>
      <c r="P10" t="str">
        <f t="shared" si="2"/>
        <v>Don’t know</v>
      </c>
      <c r="Q10" t="str">
        <f t="shared" si="3"/>
        <v>Don’t know</v>
      </c>
      <c r="R10" s="10" t="str">
        <f t="shared" si="4"/>
        <v>Don’t know</v>
      </c>
    </row>
    <row r="11" spans="1:27" x14ac:dyDescent="0.3">
      <c r="A11" s="3">
        <v>1010</v>
      </c>
      <c r="B11" s="4">
        <v>42797</v>
      </c>
      <c r="C11" s="5" t="s">
        <v>60</v>
      </c>
      <c r="D11" s="6" t="s">
        <v>19</v>
      </c>
      <c r="E11" s="5" t="s">
        <v>61</v>
      </c>
      <c r="F11" s="5" t="s">
        <v>27</v>
      </c>
      <c r="G11" s="5" t="s">
        <v>67</v>
      </c>
      <c r="H11" s="3" t="s">
        <v>68</v>
      </c>
      <c r="I11" s="3">
        <v>22</v>
      </c>
      <c r="J11" s="7">
        <v>9780</v>
      </c>
      <c r="K11" s="3">
        <f t="shared" si="0"/>
        <v>215160</v>
      </c>
      <c r="L11" s="5" t="s">
        <v>24</v>
      </c>
      <c r="M11" s="8" t="s">
        <v>36</v>
      </c>
      <c r="N11" s="9">
        <f t="shared" si="5"/>
        <v>0.05</v>
      </c>
      <c r="O11" s="8">
        <f t="shared" si="1"/>
        <v>204402</v>
      </c>
      <c r="P11" t="str">
        <f t="shared" si="2"/>
        <v>Road</v>
      </c>
      <c r="Q11">
        <f t="shared" si="3"/>
        <v>10</v>
      </c>
      <c r="R11" s="10">
        <f t="shared" si="4"/>
        <v>42807</v>
      </c>
      <c r="T11" s="11" t="s">
        <v>69</v>
      </c>
    </row>
    <row r="12" spans="1:27" x14ac:dyDescent="0.3">
      <c r="A12" s="3">
        <v>1011</v>
      </c>
      <c r="B12" s="4">
        <v>42797</v>
      </c>
      <c r="C12" s="5" t="s">
        <v>60</v>
      </c>
      <c r="D12" s="6" t="s">
        <v>19</v>
      </c>
      <c r="E12" s="5" t="s">
        <v>61</v>
      </c>
      <c r="F12" s="5" t="s">
        <v>27</v>
      </c>
      <c r="G12" s="5" t="s">
        <v>33</v>
      </c>
      <c r="H12" s="3" t="s">
        <v>70</v>
      </c>
      <c r="I12" s="3">
        <v>26</v>
      </c>
      <c r="J12" s="7">
        <v>180</v>
      </c>
      <c r="K12" s="3">
        <f t="shared" si="0"/>
        <v>4680</v>
      </c>
      <c r="L12" s="5" t="s">
        <v>24</v>
      </c>
      <c r="M12" s="8" t="s">
        <v>36</v>
      </c>
      <c r="N12" s="9">
        <f t="shared" si="5"/>
        <v>0</v>
      </c>
      <c r="O12" s="8">
        <f t="shared" si="1"/>
        <v>4680</v>
      </c>
      <c r="P12" t="str">
        <f t="shared" si="2"/>
        <v>Road</v>
      </c>
      <c r="Q12">
        <f t="shared" si="3"/>
        <v>10</v>
      </c>
      <c r="R12" s="10">
        <f t="shared" si="4"/>
        <v>42807</v>
      </c>
      <c r="T12" t="s">
        <v>71</v>
      </c>
    </row>
    <row r="13" spans="1:27" x14ac:dyDescent="0.3">
      <c r="A13" s="3">
        <v>1012</v>
      </c>
      <c r="B13" s="4">
        <v>42797</v>
      </c>
      <c r="C13" s="5" t="s">
        <v>72</v>
      </c>
      <c r="D13" s="6" t="s">
        <v>19</v>
      </c>
      <c r="E13" s="5" t="s">
        <v>20</v>
      </c>
      <c r="F13" s="5" t="s">
        <v>27</v>
      </c>
      <c r="G13" s="5" t="s">
        <v>67</v>
      </c>
      <c r="H13" s="3" t="s">
        <v>73</v>
      </c>
      <c r="I13" s="3">
        <v>49</v>
      </c>
      <c r="J13" s="7">
        <v>960</v>
      </c>
      <c r="K13" s="3">
        <f t="shared" si="0"/>
        <v>47040</v>
      </c>
      <c r="L13" s="5" t="s">
        <v>43</v>
      </c>
      <c r="M13" s="8" t="s">
        <v>74</v>
      </c>
      <c r="N13" s="9">
        <f t="shared" si="5"/>
        <v>0</v>
      </c>
      <c r="O13" s="8">
        <f t="shared" si="1"/>
        <v>47040</v>
      </c>
      <c r="P13" t="str">
        <f t="shared" si="2"/>
        <v>Don’t know</v>
      </c>
      <c r="Q13" t="str">
        <f t="shared" si="3"/>
        <v>Don’t know</v>
      </c>
      <c r="R13" s="10" t="str">
        <f t="shared" si="4"/>
        <v>Don’t know</v>
      </c>
      <c r="T13" t="s">
        <v>75</v>
      </c>
      <c r="U13" s="15" t="s">
        <v>376</v>
      </c>
    </row>
    <row r="14" spans="1:27" x14ac:dyDescent="0.3">
      <c r="A14" s="3">
        <v>1013</v>
      </c>
      <c r="B14" s="4">
        <v>42797</v>
      </c>
      <c r="C14" s="5" t="s">
        <v>72</v>
      </c>
      <c r="D14" s="6" t="s">
        <v>19</v>
      </c>
      <c r="E14" s="5" t="s">
        <v>20</v>
      </c>
      <c r="F14" s="5" t="s">
        <v>27</v>
      </c>
      <c r="G14" s="5" t="s">
        <v>33</v>
      </c>
      <c r="H14" s="3" t="s">
        <v>76</v>
      </c>
      <c r="I14" s="3">
        <v>6</v>
      </c>
      <c r="J14" s="7">
        <v>120</v>
      </c>
      <c r="K14" s="3">
        <f t="shared" si="0"/>
        <v>720</v>
      </c>
      <c r="L14" s="5" t="s">
        <v>43</v>
      </c>
      <c r="M14" s="8" t="s">
        <v>48</v>
      </c>
      <c r="N14" s="9">
        <f t="shared" si="5"/>
        <v>0</v>
      </c>
      <c r="O14" s="8">
        <f t="shared" si="1"/>
        <v>720</v>
      </c>
      <c r="P14" t="str">
        <f t="shared" si="2"/>
        <v>Don’t know</v>
      </c>
      <c r="Q14" t="str">
        <f t="shared" si="3"/>
        <v>Don’t know</v>
      </c>
      <c r="R14" s="10" t="str">
        <f t="shared" si="4"/>
        <v>Don’t know</v>
      </c>
      <c r="T14" t="s">
        <v>77</v>
      </c>
      <c r="U14" t="s">
        <v>377</v>
      </c>
    </row>
    <row r="15" spans="1:27" x14ac:dyDescent="0.3">
      <c r="A15" s="3">
        <v>1014</v>
      </c>
      <c r="B15" s="4">
        <v>42798</v>
      </c>
      <c r="C15" s="5" t="s">
        <v>78</v>
      </c>
      <c r="D15" s="6" t="s">
        <v>39</v>
      </c>
      <c r="E15" s="5" t="s">
        <v>20</v>
      </c>
      <c r="F15" s="5" t="s">
        <v>56</v>
      </c>
      <c r="G15" s="5" t="s">
        <v>79</v>
      </c>
      <c r="H15" s="3" t="s">
        <v>80</v>
      </c>
      <c r="I15" s="3">
        <v>3</v>
      </c>
      <c r="J15" s="7">
        <v>3300</v>
      </c>
      <c r="K15" s="3">
        <f t="shared" si="0"/>
        <v>9900</v>
      </c>
      <c r="L15" s="5" t="s">
        <v>81</v>
      </c>
      <c r="M15" s="8" t="s">
        <v>54</v>
      </c>
      <c r="N15" s="9">
        <f t="shared" si="5"/>
        <v>0</v>
      </c>
      <c r="O15" s="8">
        <f t="shared" si="1"/>
        <v>9900</v>
      </c>
      <c r="P15" t="str">
        <f t="shared" si="2"/>
        <v>Road</v>
      </c>
      <c r="Q15">
        <f t="shared" si="3"/>
        <v>10</v>
      </c>
      <c r="R15" s="10">
        <f t="shared" si="4"/>
        <v>42808</v>
      </c>
      <c r="T15" t="s">
        <v>82</v>
      </c>
      <c r="U15" t="s">
        <v>83</v>
      </c>
    </row>
    <row r="16" spans="1:27" x14ac:dyDescent="0.3">
      <c r="A16" s="3">
        <v>1015</v>
      </c>
      <c r="B16" s="4">
        <v>42798</v>
      </c>
      <c r="C16" s="5" t="s">
        <v>78</v>
      </c>
      <c r="D16" s="6" t="s">
        <v>39</v>
      </c>
      <c r="E16" s="5" t="s">
        <v>20</v>
      </c>
      <c r="F16" s="5" t="s">
        <v>27</v>
      </c>
      <c r="G16" s="5" t="s">
        <v>28</v>
      </c>
      <c r="H16" s="3" t="s">
        <v>84</v>
      </c>
      <c r="I16" s="3">
        <v>3</v>
      </c>
      <c r="J16" s="7">
        <v>2280</v>
      </c>
      <c r="K16" s="3">
        <f t="shared" si="0"/>
        <v>6840</v>
      </c>
      <c r="L16" s="5" t="s">
        <v>81</v>
      </c>
      <c r="M16" s="8" t="s">
        <v>36</v>
      </c>
      <c r="N16" s="9">
        <f t="shared" si="5"/>
        <v>0</v>
      </c>
      <c r="O16" s="8">
        <f t="shared" si="1"/>
        <v>6840</v>
      </c>
      <c r="P16" t="str">
        <f t="shared" si="2"/>
        <v>Don’t know</v>
      </c>
      <c r="Q16" t="str">
        <f t="shared" si="3"/>
        <v>Don’t know</v>
      </c>
      <c r="R16" s="10" t="str">
        <f t="shared" si="4"/>
        <v>Don’t know</v>
      </c>
    </row>
    <row r="17" spans="1:32" x14ac:dyDescent="0.3">
      <c r="A17" s="3">
        <v>1016</v>
      </c>
      <c r="B17" s="4">
        <v>42798</v>
      </c>
      <c r="C17" s="5" t="s">
        <v>78</v>
      </c>
      <c r="D17" s="6" t="s">
        <v>39</v>
      </c>
      <c r="E17" s="5" t="s">
        <v>20</v>
      </c>
      <c r="F17" s="5" t="s">
        <v>27</v>
      </c>
      <c r="G17" s="5" t="s">
        <v>41</v>
      </c>
      <c r="H17" s="3" t="s">
        <v>85</v>
      </c>
      <c r="I17" s="3">
        <v>32</v>
      </c>
      <c r="J17" s="7">
        <v>3360</v>
      </c>
      <c r="K17" s="3">
        <f t="shared" si="0"/>
        <v>107520</v>
      </c>
      <c r="L17" s="5" t="s">
        <v>81</v>
      </c>
      <c r="M17" s="8" t="s">
        <v>74</v>
      </c>
      <c r="N17" s="9">
        <f t="shared" si="5"/>
        <v>0.05</v>
      </c>
      <c r="O17" s="8">
        <f t="shared" si="1"/>
        <v>102144</v>
      </c>
      <c r="P17" t="str">
        <f t="shared" si="2"/>
        <v>Don’t know</v>
      </c>
      <c r="Q17" t="str">
        <f t="shared" si="3"/>
        <v>Don’t know</v>
      </c>
      <c r="R17" s="10" t="str">
        <f t="shared" si="4"/>
        <v>Don’t know</v>
      </c>
      <c r="T17" s="11" t="s">
        <v>86</v>
      </c>
    </row>
    <row r="18" spans="1:32" x14ac:dyDescent="0.3">
      <c r="A18" s="3">
        <v>1017</v>
      </c>
      <c r="B18" s="4">
        <v>42798</v>
      </c>
      <c r="C18" s="5" t="s">
        <v>87</v>
      </c>
      <c r="D18" s="6" t="s">
        <v>39</v>
      </c>
      <c r="E18" s="5" t="s">
        <v>51</v>
      </c>
      <c r="F18" s="5" t="s">
        <v>56</v>
      </c>
      <c r="G18" s="5" t="s">
        <v>79</v>
      </c>
      <c r="H18" s="3" t="s">
        <v>88</v>
      </c>
      <c r="I18" s="3">
        <v>15</v>
      </c>
      <c r="J18" s="7">
        <v>3000</v>
      </c>
      <c r="K18" s="3">
        <f t="shared" si="0"/>
        <v>45000</v>
      </c>
      <c r="L18" s="5" t="s">
        <v>24</v>
      </c>
      <c r="M18" s="8" t="s">
        <v>36</v>
      </c>
      <c r="N18" s="9">
        <f>IF(K18&gt;50000, IF(K18&gt;100000,5%,2%), 0%)</f>
        <v>0</v>
      </c>
      <c r="O18" s="8">
        <f t="shared" si="1"/>
        <v>45000</v>
      </c>
      <c r="P18" t="str">
        <f t="shared" si="2"/>
        <v>Road</v>
      </c>
      <c r="Q18">
        <f t="shared" si="3"/>
        <v>10</v>
      </c>
      <c r="R18" s="10">
        <f t="shared" si="4"/>
        <v>42808</v>
      </c>
      <c r="T18" t="s">
        <v>89</v>
      </c>
    </row>
    <row r="19" spans="1:32" x14ac:dyDescent="0.3">
      <c r="A19" s="3">
        <v>1018</v>
      </c>
      <c r="B19" s="4">
        <v>42798</v>
      </c>
      <c r="C19" s="5" t="s">
        <v>90</v>
      </c>
      <c r="D19" s="6" t="s">
        <v>39</v>
      </c>
      <c r="E19" s="5" t="s">
        <v>61</v>
      </c>
      <c r="F19" s="5" t="s">
        <v>56</v>
      </c>
      <c r="G19" s="5" t="s">
        <v>79</v>
      </c>
      <c r="H19" s="3" t="s">
        <v>91</v>
      </c>
      <c r="I19" s="3">
        <v>38</v>
      </c>
      <c r="J19" s="7">
        <v>5340</v>
      </c>
      <c r="K19" s="3">
        <f t="shared" si="0"/>
        <v>202920</v>
      </c>
      <c r="L19" s="5" t="s">
        <v>43</v>
      </c>
      <c r="M19" s="8" t="s">
        <v>92</v>
      </c>
      <c r="N19" s="9">
        <f t="shared" si="5"/>
        <v>0.05</v>
      </c>
      <c r="O19" s="8">
        <f t="shared" si="1"/>
        <v>192774</v>
      </c>
      <c r="P19" t="str">
        <f t="shared" si="2"/>
        <v>Road</v>
      </c>
      <c r="Q19">
        <f t="shared" si="3"/>
        <v>10</v>
      </c>
      <c r="R19" s="10">
        <f t="shared" si="4"/>
        <v>42808</v>
      </c>
      <c r="U19" s="13" t="s">
        <v>15</v>
      </c>
      <c r="V19" s="13"/>
    </row>
    <row r="20" spans="1:32" x14ac:dyDescent="0.3">
      <c r="A20" s="3">
        <v>1019</v>
      </c>
      <c r="B20" s="4">
        <v>42798</v>
      </c>
      <c r="C20" s="5" t="s">
        <v>90</v>
      </c>
      <c r="D20" s="6" t="s">
        <v>39</v>
      </c>
      <c r="E20" s="5" t="s">
        <v>61</v>
      </c>
      <c r="F20" s="5" t="s">
        <v>21</v>
      </c>
      <c r="G20" s="5" t="s">
        <v>62</v>
      </c>
      <c r="H20" s="3" t="s">
        <v>93</v>
      </c>
      <c r="I20" s="3">
        <v>5</v>
      </c>
      <c r="J20" s="7">
        <v>5460</v>
      </c>
      <c r="K20" s="3">
        <f t="shared" si="0"/>
        <v>27300</v>
      </c>
      <c r="L20" s="5" t="s">
        <v>43</v>
      </c>
      <c r="M20" s="8" t="s">
        <v>25</v>
      </c>
      <c r="N20" s="9">
        <f t="shared" si="5"/>
        <v>0</v>
      </c>
      <c r="O20" s="8">
        <f t="shared" si="1"/>
        <v>27300</v>
      </c>
      <c r="P20" t="str">
        <f t="shared" si="2"/>
        <v>Don’t know</v>
      </c>
      <c r="Q20" t="str">
        <f t="shared" si="3"/>
        <v>Don’t know</v>
      </c>
      <c r="R20" s="10" t="str">
        <f t="shared" si="4"/>
        <v>Don’t know</v>
      </c>
      <c r="U20" t="s">
        <v>94</v>
      </c>
    </row>
    <row r="21" spans="1:32" x14ac:dyDescent="0.3">
      <c r="A21" s="3">
        <v>1020</v>
      </c>
      <c r="B21" s="4">
        <v>42798</v>
      </c>
      <c r="C21" s="5" t="s">
        <v>95</v>
      </c>
      <c r="D21" s="6" t="s">
        <v>39</v>
      </c>
      <c r="E21" s="5" t="s">
        <v>61</v>
      </c>
      <c r="F21" s="5" t="s">
        <v>27</v>
      </c>
      <c r="G21" s="5" t="s">
        <v>41</v>
      </c>
      <c r="H21" s="3" t="s">
        <v>96</v>
      </c>
      <c r="I21" s="3">
        <v>47</v>
      </c>
      <c r="J21" s="7">
        <v>16800</v>
      </c>
      <c r="K21" s="3">
        <f t="shared" si="0"/>
        <v>789600</v>
      </c>
      <c r="L21" s="5" t="s">
        <v>24</v>
      </c>
      <c r="M21" s="8" t="s">
        <v>36</v>
      </c>
      <c r="N21" s="9">
        <f t="shared" si="5"/>
        <v>0.05</v>
      </c>
      <c r="O21" s="8">
        <f t="shared" si="1"/>
        <v>750120</v>
      </c>
      <c r="P21" t="str">
        <f t="shared" si="2"/>
        <v>Road</v>
      </c>
      <c r="Q21">
        <f t="shared" si="3"/>
        <v>10</v>
      </c>
      <c r="R21" s="10">
        <f t="shared" si="4"/>
        <v>42808</v>
      </c>
      <c r="U21" t="s">
        <v>97</v>
      </c>
    </row>
    <row r="22" spans="1:32" x14ac:dyDescent="0.3">
      <c r="A22" s="3">
        <v>1021</v>
      </c>
      <c r="B22" s="4">
        <v>42798</v>
      </c>
      <c r="C22" s="5" t="s">
        <v>98</v>
      </c>
      <c r="D22" s="6" t="s">
        <v>19</v>
      </c>
      <c r="E22" s="5" t="s">
        <v>40</v>
      </c>
      <c r="F22" s="5" t="s">
        <v>27</v>
      </c>
      <c r="G22" s="5" t="s">
        <v>33</v>
      </c>
      <c r="H22" s="3" t="s">
        <v>99</v>
      </c>
      <c r="I22" s="3">
        <v>48</v>
      </c>
      <c r="J22" s="7">
        <v>600</v>
      </c>
      <c r="K22" s="3">
        <f t="shared" si="0"/>
        <v>28800</v>
      </c>
      <c r="L22" s="5" t="s">
        <v>43</v>
      </c>
      <c r="M22" s="8" t="s">
        <v>36</v>
      </c>
      <c r="N22" s="9">
        <f t="shared" si="5"/>
        <v>0</v>
      </c>
      <c r="O22" s="8">
        <f t="shared" si="1"/>
        <v>28800</v>
      </c>
      <c r="P22" t="str">
        <f t="shared" si="2"/>
        <v>Don’t know</v>
      </c>
      <c r="Q22" t="str">
        <f t="shared" si="3"/>
        <v>Don’t know</v>
      </c>
      <c r="R22" s="10" t="str">
        <f t="shared" si="4"/>
        <v>Don’t know</v>
      </c>
      <c r="U22" t="s">
        <v>100</v>
      </c>
    </row>
    <row r="23" spans="1:32" x14ac:dyDescent="0.3">
      <c r="A23" s="3">
        <v>1022</v>
      </c>
      <c r="B23" s="4">
        <v>42798</v>
      </c>
      <c r="C23" s="5" t="s">
        <v>98</v>
      </c>
      <c r="D23" s="6" t="s">
        <v>19</v>
      </c>
      <c r="E23" s="5" t="s">
        <v>40</v>
      </c>
      <c r="F23" s="5" t="s">
        <v>27</v>
      </c>
      <c r="G23" s="5" t="s">
        <v>33</v>
      </c>
      <c r="H23" s="3" t="s">
        <v>101</v>
      </c>
      <c r="I23" s="3">
        <v>18</v>
      </c>
      <c r="J23" s="7">
        <v>180</v>
      </c>
      <c r="K23" s="3">
        <f t="shared" si="0"/>
        <v>3240</v>
      </c>
      <c r="L23" s="5" t="s">
        <v>43</v>
      </c>
      <c r="M23" s="8" t="s">
        <v>36</v>
      </c>
      <c r="N23" s="9">
        <f t="shared" si="5"/>
        <v>0</v>
      </c>
      <c r="O23" s="8">
        <f t="shared" si="1"/>
        <v>3240</v>
      </c>
      <c r="P23" t="str">
        <f t="shared" si="2"/>
        <v>Don’t know</v>
      </c>
      <c r="Q23" t="str">
        <f t="shared" si="3"/>
        <v>Don’t know</v>
      </c>
      <c r="R23" s="10" t="str">
        <f t="shared" si="4"/>
        <v>Don’t know</v>
      </c>
    </row>
    <row r="24" spans="1:32" x14ac:dyDescent="0.3">
      <c r="A24" s="3">
        <v>1023</v>
      </c>
      <c r="B24" s="4">
        <v>42799</v>
      </c>
      <c r="C24" s="5" t="s">
        <v>102</v>
      </c>
      <c r="D24" s="6" t="s">
        <v>19</v>
      </c>
      <c r="E24" s="5" t="s">
        <v>20</v>
      </c>
      <c r="F24" s="5" t="s">
        <v>21</v>
      </c>
      <c r="G24" s="5" t="s">
        <v>22</v>
      </c>
      <c r="H24" s="3" t="s">
        <v>103</v>
      </c>
      <c r="I24" s="3">
        <v>13</v>
      </c>
      <c r="J24" s="7">
        <v>10800</v>
      </c>
      <c r="K24" s="3">
        <f t="shared" si="0"/>
        <v>140400</v>
      </c>
      <c r="L24" s="5" t="s">
        <v>24</v>
      </c>
      <c r="M24" s="8" t="s">
        <v>74</v>
      </c>
      <c r="N24" s="9">
        <f t="shared" si="5"/>
        <v>0.05</v>
      </c>
      <c r="O24" s="8">
        <f t="shared" si="1"/>
        <v>133380</v>
      </c>
      <c r="P24" t="str">
        <f t="shared" si="2"/>
        <v>Road</v>
      </c>
      <c r="Q24">
        <f t="shared" si="3"/>
        <v>10</v>
      </c>
      <c r="R24" s="10">
        <f t="shared" si="4"/>
        <v>42809</v>
      </c>
      <c r="T24" s="11" t="s">
        <v>375</v>
      </c>
    </row>
    <row r="25" spans="1:32" x14ac:dyDescent="0.3">
      <c r="A25" s="3">
        <v>1024</v>
      </c>
      <c r="B25" s="4">
        <v>42799</v>
      </c>
      <c r="C25" s="5" t="s">
        <v>104</v>
      </c>
      <c r="D25" s="6" t="s">
        <v>105</v>
      </c>
      <c r="E25" s="5" t="s">
        <v>51</v>
      </c>
      <c r="F25" s="5" t="s">
        <v>27</v>
      </c>
      <c r="G25" s="5" t="s">
        <v>28</v>
      </c>
      <c r="H25" s="3" t="s">
        <v>106</v>
      </c>
      <c r="I25" s="3">
        <v>33</v>
      </c>
      <c r="J25" s="7">
        <v>300</v>
      </c>
      <c r="K25" s="3">
        <f t="shared" si="0"/>
        <v>9900</v>
      </c>
      <c r="L25" s="5" t="s">
        <v>107</v>
      </c>
      <c r="M25" s="8" t="s">
        <v>36</v>
      </c>
      <c r="N25" s="9">
        <f t="shared" si="5"/>
        <v>0</v>
      </c>
      <c r="O25" s="8">
        <f t="shared" si="1"/>
        <v>9900</v>
      </c>
      <c r="P25" t="str">
        <f t="shared" si="2"/>
        <v>Air</v>
      </c>
      <c r="Q25">
        <f t="shared" si="3"/>
        <v>2</v>
      </c>
      <c r="R25" s="10">
        <f t="shared" si="4"/>
        <v>42801</v>
      </c>
    </row>
    <row r="26" spans="1:32" x14ac:dyDescent="0.3">
      <c r="A26" s="3">
        <v>1025</v>
      </c>
      <c r="B26" s="4">
        <v>42799</v>
      </c>
      <c r="C26" s="5" t="s">
        <v>108</v>
      </c>
      <c r="D26" s="6" t="s">
        <v>105</v>
      </c>
      <c r="E26" s="5" t="s">
        <v>51</v>
      </c>
      <c r="F26" s="5" t="s">
        <v>56</v>
      </c>
      <c r="G26" s="5" t="s">
        <v>79</v>
      </c>
      <c r="H26" s="3" t="s">
        <v>109</v>
      </c>
      <c r="I26" s="3">
        <v>10</v>
      </c>
      <c r="J26" s="7">
        <v>780</v>
      </c>
      <c r="K26" s="3">
        <f t="shared" si="0"/>
        <v>7800</v>
      </c>
      <c r="L26" s="5" t="s">
        <v>107</v>
      </c>
      <c r="M26" s="8" t="s">
        <v>54</v>
      </c>
      <c r="N26" s="9">
        <f t="shared" si="5"/>
        <v>0</v>
      </c>
      <c r="O26" s="8">
        <f t="shared" si="1"/>
        <v>7800</v>
      </c>
      <c r="P26" t="str">
        <f t="shared" si="2"/>
        <v>Air</v>
      </c>
      <c r="Q26">
        <f t="shared" si="3"/>
        <v>2</v>
      </c>
      <c r="R26" s="10">
        <f t="shared" si="4"/>
        <v>42801</v>
      </c>
      <c r="T26" s="41" t="s">
        <v>428</v>
      </c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1:32" x14ac:dyDescent="0.3">
      <c r="A27" s="3">
        <v>1026</v>
      </c>
      <c r="B27" s="4">
        <v>42799</v>
      </c>
      <c r="C27" s="5" t="s">
        <v>110</v>
      </c>
      <c r="D27" s="6" t="s">
        <v>105</v>
      </c>
      <c r="E27" s="5" t="s">
        <v>20</v>
      </c>
      <c r="F27" s="5" t="s">
        <v>21</v>
      </c>
      <c r="G27" s="5" t="s">
        <v>62</v>
      </c>
      <c r="H27" s="3" t="s">
        <v>111</v>
      </c>
      <c r="I27" s="3">
        <v>50</v>
      </c>
      <c r="J27" s="7">
        <v>7200</v>
      </c>
      <c r="K27" s="3">
        <f t="shared" si="0"/>
        <v>360000</v>
      </c>
      <c r="L27" s="5" t="s">
        <v>107</v>
      </c>
      <c r="M27" s="8" t="s">
        <v>74</v>
      </c>
      <c r="N27" s="9">
        <f t="shared" si="5"/>
        <v>0.05</v>
      </c>
      <c r="O27" s="8">
        <f t="shared" si="1"/>
        <v>342000</v>
      </c>
      <c r="P27" t="str">
        <f t="shared" si="2"/>
        <v>Air</v>
      </c>
      <c r="Q27">
        <f t="shared" si="3"/>
        <v>2</v>
      </c>
      <c r="R27" s="10">
        <f t="shared" si="4"/>
        <v>42801</v>
      </c>
    </row>
    <row r="28" spans="1:32" x14ac:dyDescent="0.3">
      <c r="A28" s="3">
        <v>1027</v>
      </c>
      <c r="B28" s="4">
        <v>42799</v>
      </c>
      <c r="C28" s="5" t="s">
        <v>110</v>
      </c>
      <c r="D28" s="6" t="s">
        <v>105</v>
      </c>
      <c r="E28" s="5" t="s">
        <v>20</v>
      </c>
      <c r="F28" s="5" t="s">
        <v>27</v>
      </c>
      <c r="G28" s="5" t="s">
        <v>112</v>
      </c>
      <c r="H28" s="3" t="s">
        <v>113</v>
      </c>
      <c r="I28" s="3">
        <v>19</v>
      </c>
      <c r="J28" s="7">
        <v>660</v>
      </c>
      <c r="K28" s="3">
        <f t="shared" si="0"/>
        <v>12540</v>
      </c>
      <c r="L28" s="5" t="s">
        <v>107</v>
      </c>
      <c r="M28" s="8" t="s">
        <v>74</v>
      </c>
      <c r="N28" s="9">
        <f t="shared" si="5"/>
        <v>0</v>
      </c>
      <c r="O28" s="8">
        <f t="shared" si="1"/>
        <v>12540</v>
      </c>
      <c r="P28" t="str">
        <f t="shared" si="2"/>
        <v>Air</v>
      </c>
      <c r="Q28">
        <f t="shared" si="3"/>
        <v>2</v>
      </c>
      <c r="R28" s="10">
        <f t="shared" si="4"/>
        <v>42801</v>
      </c>
    </row>
    <row r="29" spans="1:32" x14ac:dyDescent="0.3">
      <c r="A29" s="3">
        <v>1028</v>
      </c>
      <c r="B29" s="4">
        <v>42799</v>
      </c>
      <c r="C29" s="5" t="s">
        <v>114</v>
      </c>
      <c r="D29" s="6" t="s">
        <v>32</v>
      </c>
      <c r="E29" s="5" t="s">
        <v>61</v>
      </c>
      <c r="F29" s="5" t="s">
        <v>27</v>
      </c>
      <c r="G29" s="5" t="s">
        <v>28</v>
      </c>
      <c r="H29" s="3" t="s">
        <v>115</v>
      </c>
      <c r="I29" s="3">
        <v>32</v>
      </c>
      <c r="J29" s="7">
        <v>3360</v>
      </c>
      <c r="K29" s="3">
        <f t="shared" si="0"/>
        <v>107520</v>
      </c>
      <c r="L29" s="5" t="s">
        <v>107</v>
      </c>
      <c r="M29" s="8" t="s">
        <v>30</v>
      </c>
      <c r="N29" s="9">
        <f t="shared" si="5"/>
        <v>0.05</v>
      </c>
      <c r="O29" s="8">
        <f t="shared" si="1"/>
        <v>102144</v>
      </c>
      <c r="P29" t="str">
        <f t="shared" si="2"/>
        <v>Air</v>
      </c>
      <c r="Q29">
        <f t="shared" si="3"/>
        <v>2</v>
      </c>
      <c r="R29" s="10">
        <f t="shared" si="4"/>
        <v>42801</v>
      </c>
    </row>
    <row r="30" spans="1:32" x14ac:dyDescent="0.3">
      <c r="A30" s="3">
        <v>1029</v>
      </c>
      <c r="B30" s="4">
        <v>42799</v>
      </c>
      <c r="C30" s="5" t="s">
        <v>116</v>
      </c>
      <c r="D30" s="6" t="s">
        <v>32</v>
      </c>
      <c r="E30" s="5" t="s">
        <v>20</v>
      </c>
      <c r="F30" s="5" t="s">
        <v>27</v>
      </c>
      <c r="G30" s="5" t="s">
        <v>41</v>
      </c>
      <c r="H30" s="3" t="s">
        <v>117</v>
      </c>
      <c r="I30" s="3">
        <v>28</v>
      </c>
      <c r="J30" s="7">
        <v>4860</v>
      </c>
      <c r="K30" s="3">
        <f t="shared" si="0"/>
        <v>136080</v>
      </c>
      <c r="L30" s="5" t="s">
        <v>35</v>
      </c>
      <c r="M30" s="8" t="s">
        <v>36</v>
      </c>
      <c r="N30" s="9">
        <f t="shared" si="5"/>
        <v>0.05</v>
      </c>
      <c r="O30" s="8">
        <f t="shared" si="1"/>
        <v>129276</v>
      </c>
      <c r="P30" t="str">
        <f t="shared" si="2"/>
        <v>Rail</v>
      </c>
      <c r="Q30">
        <f t="shared" si="3"/>
        <v>4</v>
      </c>
      <c r="R30" s="10">
        <f t="shared" si="4"/>
        <v>42803</v>
      </c>
    </row>
    <row r="31" spans="1:32" x14ac:dyDescent="0.3">
      <c r="A31" s="3">
        <v>1030</v>
      </c>
      <c r="B31" s="4">
        <v>42799</v>
      </c>
      <c r="C31" s="5" t="s">
        <v>114</v>
      </c>
      <c r="D31" s="6" t="s">
        <v>32</v>
      </c>
      <c r="E31" s="5" t="s">
        <v>61</v>
      </c>
      <c r="F31" s="5" t="s">
        <v>27</v>
      </c>
      <c r="G31" s="5" t="s">
        <v>28</v>
      </c>
      <c r="H31" s="3" t="s">
        <v>118</v>
      </c>
      <c r="I31" s="3">
        <v>40</v>
      </c>
      <c r="J31" s="7">
        <v>720</v>
      </c>
      <c r="K31" s="3">
        <f t="shared" si="0"/>
        <v>28800</v>
      </c>
      <c r="L31" s="5" t="s">
        <v>107</v>
      </c>
      <c r="M31" s="8" t="s">
        <v>74</v>
      </c>
      <c r="N31" s="9">
        <f t="shared" si="5"/>
        <v>0</v>
      </c>
      <c r="O31" s="8">
        <f t="shared" si="1"/>
        <v>28800</v>
      </c>
      <c r="P31" t="str">
        <f t="shared" si="2"/>
        <v>Air</v>
      </c>
      <c r="Q31">
        <f t="shared" si="3"/>
        <v>2</v>
      </c>
      <c r="R31" s="10">
        <f t="shared" si="4"/>
        <v>42801</v>
      </c>
    </row>
    <row r="32" spans="1:32" x14ac:dyDescent="0.3">
      <c r="A32" s="3">
        <v>1031</v>
      </c>
      <c r="B32" s="4">
        <v>42799</v>
      </c>
      <c r="C32" s="5" t="s">
        <v>116</v>
      </c>
      <c r="D32" s="6" t="s">
        <v>32</v>
      </c>
      <c r="E32" s="5" t="s">
        <v>20</v>
      </c>
      <c r="F32" s="5" t="s">
        <v>27</v>
      </c>
      <c r="G32" s="5" t="s">
        <v>119</v>
      </c>
      <c r="H32" s="3" t="s">
        <v>120</v>
      </c>
      <c r="I32" s="3">
        <v>28</v>
      </c>
      <c r="J32" s="7">
        <v>360</v>
      </c>
      <c r="K32" s="3">
        <f t="shared" si="0"/>
        <v>10080</v>
      </c>
      <c r="L32" s="5" t="s">
        <v>35</v>
      </c>
      <c r="M32" s="8" t="s">
        <v>54</v>
      </c>
      <c r="N32" s="9">
        <f t="shared" si="5"/>
        <v>0</v>
      </c>
      <c r="O32" s="8">
        <f t="shared" si="1"/>
        <v>10080</v>
      </c>
      <c r="P32" t="str">
        <f t="shared" si="2"/>
        <v>Rail</v>
      </c>
      <c r="Q32">
        <f t="shared" si="3"/>
        <v>4</v>
      </c>
      <c r="R32" s="10">
        <f t="shared" si="4"/>
        <v>42803</v>
      </c>
    </row>
    <row r="33" spans="1:18" x14ac:dyDescent="0.3">
      <c r="A33" s="3">
        <v>1032</v>
      </c>
      <c r="B33" s="4">
        <v>42799</v>
      </c>
      <c r="C33" s="5" t="s">
        <v>116</v>
      </c>
      <c r="D33" s="6" t="s">
        <v>32</v>
      </c>
      <c r="E33" s="5" t="s">
        <v>20</v>
      </c>
      <c r="F33" s="5" t="s">
        <v>21</v>
      </c>
      <c r="G33" s="5" t="s">
        <v>52</v>
      </c>
      <c r="H33" s="3" t="s">
        <v>121</v>
      </c>
      <c r="I33" s="3">
        <v>10</v>
      </c>
      <c r="J33" s="7">
        <v>9360</v>
      </c>
      <c r="K33" s="3">
        <f t="shared" si="0"/>
        <v>93600</v>
      </c>
      <c r="L33" s="5" t="s">
        <v>35</v>
      </c>
      <c r="M33" s="8" t="s">
        <v>36</v>
      </c>
      <c r="N33" s="9">
        <f t="shared" si="5"/>
        <v>0.02</v>
      </c>
      <c r="O33" s="8">
        <f t="shared" si="1"/>
        <v>91728</v>
      </c>
      <c r="P33" t="str">
        <f t="shared" si="2"/>
        <v>Rail</v>
      </c>
      <c r="Q33">
        <f t="shared" si="3"/>
        <v>4</v>
      </c>
      <c r="R33" s="10">
        <f t="shared" si="4"/>
        <v>42803</v>
      </c>
    </row>
    <row r="34" spans="1:18" x14ac:dyDescent="0.3">
      <c r="A34" s="3">
        <v>1033</v>
      </c>
      <c r="B34" s="4">
        <v>42799</v>
      </c>
      <c r="C34" s="5" t="s">
        <v>116</v>
      </c>
      <c r="D34" s="6" t="s">
        <v>32</v>
      </c>
      <c r="E34" s="5" t="s">
        <v>20</v>
      </c>
      <c r="F34" s="5" t="s">
        <v>27</v>
      </c>
      <c r="G34" s="5" t="s">
        <v>41</v>
      </c>
      <c r="H34" s="3" t="s">
        <v>122</v>
      </c>
      <c r="I34" s="3">
        <v>33</v>
      </c>
      <c r="J34" s="7">
        <v>1080</v>
      </c>
      <c r="K34" s="3">
        <f t="shared" si="0"/>
        <v>35640</v>
      </c>
      <c r="L34" s="5" t="s">
        <v>35</v>
      </c>
      <c r="M34" s="8" t="s">
        <v>36</v>
      </c>
      <c r="N34" s="9">
        <f t="shared" si="5"/>
        <v>0</v>
      </c>
      <c r="O34" s="8">
        <f t="shared" si="1"/>
        <v>35640</v>
      </c>
      <c r="P34" t="str">
        <f t="shared" si="2"/>
        <v>Rail</v>
      </c>
      <c r="Q34">
        <f t="shared" si="3"/>
        <v>4</v>
      </c>
      <c r="R34" s="10">
        <f t="shared" si="4"/>
        <v>42803</v>
      </c>
    </row>
    <row r="35" spans="1:18" x14ac:dyDescent="0.3">
      <c r="A35" s="3">
        <v>1034</v>
      </c>
      <c r="B35" s="4">
        <v>42799</v>
      </c>
      <c r="C35" s="5" t="s">
        <v>123</v>
      </c>
      <c r="D35" s="6" t="s">
        <v>32</v>
      </c>
      <c r="E35" s="5" t="s">
        <v>20</v>
      </c>
      <c r="F35" s="5" t="s">
        <v>27</v>
      </c>
      <c r="G35" s="5" t="s">
        <v>119</v>
      </c>
      <c r="H35" s="3" t="s">
        <v>124</v>
      </c>
      <c r="I35" s="3">
        <v>4</v>
      </c>
      <c r="J35" s="7">
        <v>540</v>
      </c>
      <c r="K35" s="3">
        <f t="shared" si="0"/>
        <v>2160</v>
      </c>
      <c r="L35" s="5" t="s">
        <v>24</v>
      </c>
      <c r="M35" s="8" t="s">
        <v>74</v>
      </c>
      <c r="N35" s="9">
        <f t="shared" si="5"/>
        <v>0</v>
      </c>
      <c r="O35" s="8">
        <f t="shared" si="1"/>
        <v>2160</v>
      </c>
      <c r="P35" t="str">
        <f t="shared" si="2"/>
        <v>Road</v>
      </c>
      <c r="Q35">
        <f t="shared" si="3"/>
        <v>10</v>
      </c>
      <c r="R35" s="10">
        <f t="shared" si="4"/>
        <v>42809</v>
      </c>
    </row>
    <row r="36" spans="1:18" x14ac:dyDescent="0.3">
      <c r="A36" s="3">
        <v>1035</v>
      </c>
      <c r="B36" s="4">
        <v>42799</v>
      </c>
      <c r="C36" s="5" t="s">
        <v>123</v>
      </c>
      <c r="D36" s="6" t="s">
        <v>32</v>
      </c>
      <c r="E36" s="5" t="s">
        <v>20</v>
      </c>
      <c r="F36" s="5" t="s">
        <v>27</v>
      </c>
      <c r="G36" s="5" t="s">
        <v>125</v>
      </c>
      <c r="H36" s="3" t="s">
        <v>126</v>
      </c>
      <c r="I36" s="3">
        <v>17</v>
      </c>
      <c r="J36" s="7">
        <v>300</v>
      </c>
      <c r="K36" s="3">
        <f t="shared" si="0"/>
        <v>5100</v>
      </c>
      <c r="L36" s="5" t="s">
        <v>24</v>
      </c>
      <c r="M36" s="8" t="s">
        <v>54</v>
      </c>
      <c r="N36" s="9">
        <f t="shared" si="5"/>
        <v>0</v>
      </c>
      <c r="O36" s="8">
        <f t="shared" si="1"/>
        <v>5100</v>
      </c>
      <c r="P36" t="str">
        <f t="shared" si="2"/>
        <v>Road</v>
      </c>
      <c r="Q36">
        <f t="shared" si="3"/>
        <v>10</v>
      </c>
      <c r="R36" s="10">
        <f t="shared" si="4"/>
        <v>42809</v>
      </c>
    </row>
    <row r="37" spans="1:18" x14ac:dyDescent="0.3">
      <c r="A37" s="3">
        <v>1036</v>
      </c>
      <c r="B37" s="4">
        <v>42799</v>
      </c>
      <c r="C37" s="5" t="s">
        <v>123</v>
      </c>
      <c r="D37" s="6" t="s">
        <v>32</v>
      </c>
      <c r="E37" s="5" t="s">
        <v>20</v>
      </c>
      <c r="F37" s="5" t="s">
        <v>27</v>
      </c>
      <c r="G37" s="5" t="s">
        <v>33</v>
      </c>
      <c r="H37" s="3" t="s">
        <v>127</v>
      </c>
      <c r="I37" s="3">
        <v>7</v>
      </c>
      <c r="J37" s="7">
        <v>720</v>
      </c>
      <c r="K37" s="3">
        <f t="shared" si="0"/>
        <v>5040</v>
      </c>
      <c r="L37" s="5" t="s">
        <v>24</v>
      </c>
      <c r="M37" s="8" t="s">
        <v>30</v>
      </c>
      <c r="N37" s="9">
        <f t="shared" si="5"/>
        <v>0</v>
      </c>
      <c r="O37" s="8">
        <f t="shared" si="1"/>
        <v>5040</v>
      </c>
      <c r="P37" t="str">
        <f t="shared" si="2"/>
        <v>Road</v>
      </c>
      <c r="Q37">
        <f t="shared" si="3"/>
        <v>10</v>
      </c>
      <c r="R37" s="10">
        <f t="shared" si="4"/>
        <v>42809</v>
      </c>
    </row>
    <row r="38" spans="1:18" x14ac:dyDescent="0.3">
      <c r="A38" s="3">
        <v>1037</v>
      </c>
      <c r="B38" s="4">
        <v>42800</v>
      </c>
      <c r="C38" s="5" t="s">
        <v>128</v>
      </c>
      <c r="D38" s="6" t="s">
        <v>39</v>
      </c>
      <c r="E38" s="5" t="s">
        <v>61</v>
      </c>
      <c r="F38" s="5" t="s">
        <v>27</v>
      </c>
      <c r="G38" s="5" t="s">
        <v>28</v>
      </c>
      <c r="H38" s="3" t="s">
        <v>129</v>
      </c>
      <c r="I38" s="3">
        <v>46</v>
      </c>
      <c r="J38" s="7">
        <v>1860</v>
      </c>
      <c r="K38" s="3">
        <f t="shared" si="0"/>
        <v>85560</v>
      </c>
      <c r="L38" s="5" t="s">
        <v>24</v>
      </c>
      <c r="M38" s="8" t="s">
        <v>36</v>
      </c>
      <c r="N38" s="9">
        <f t="shared" si="5"/>
        <v>0.02</v>
      </c>
      <c r="O38" s="8">
        <f t="shared" si="1"/>
        <v>83848.800000000003</v>
      </c>
      <c r="P38" t="str">
        <f t="shared" si="2"/>
        <v>Road</v>
      </c>
      <c r="Q38">
        <f t="shared" si="3"/>
        <v>10</v>
      </c>
      <c r="R38" s="10">
        <f t="shared" si="4"/>
        <v>42810</v>
      </c>
    </row>
    <row r="39" spans="1:18" x14ac:dyDescent="0.3">
      <c r="A39" s="3">
        <v>1038</v>
      </c>
      <c r="B39" s="4">
        <v>42800</v>
      </c>
      <c r="C39" s="5" t="s">
        <v>128</v>
      </c>
      <c r="D39" s="6" t="s">
        <v>39</v>
      </c>
      <c r="E39" s="5" t="s">
        <v>61</v>
      </c>
      <c r="F39" s="5" t="s">
        <v>56</v>
      </c>
      <c r="G39" s="5" t="s">
        <v>130</v>
      </c>
      <c r="H39" s="3" t="s">
        <v>131</v>
      </c>
      <c r="I39" s="3">
        <v>42</v>
      </c>
      <c r="J39" s="7">
        <v>20940</v>
      </c>
      <c r="K39" s="3">
        <f t="shared" si="0"/>
        <v>879480</v>
      </c>
      <c r="L39" s="5" t="s">
        <v>24</v>
      </c>
      <c r="M39" s="8" t="s">
        <v>30</v>
      </c>
      <c r="N39" s="9">
        <f t="shared" si="5"/>
        <v>0.05</v>
      </c>
      <c r="O39" s="8">
        <f t="shared" si="1"/>
        <v>835506</v>
      </c>
      <c r="P39" t="str">
        <f t="shared" si="2"/>
        <v>Road</v>
      </c>
      <c r="Q39">
        <f t="shared" si="3"/>
        <v>10</v>
      </c>
      <c r="R39" s="10">
        <f t="shared" si="4"/>
        <v>42810</v>
      </c>
    </row>
    <row r="40" spans="1:18" x14ac:dyDescent="0.3">
      <c r="A40" s="3">
        <v>1039</v>
      </c>
      <c r="B40" s="4">
        <v>42800</v>
      </c>
      <c r="C40" s="5" t="s">
        <v>132</v>
      </c>
      <c r="D40" s="6" t="s">
        <v>32</v>
      </c>
      <c r="E40" s="5" t="s">
        <v>61</v>
      </c>
      <c r="F40" s="5" t="s">
        <v>27</v>
      </c>
      <c r="G40" s="5" t="s">
        <v>133</v>
      </c>
      <c r="H40" s="3" t="s">
        <v>134</v>
      </c>
      <c r="I40" s="3">
        <v>10</v>
      </c>
      <c r="J40" s="7">
        <v>480</v>
      </c>
      <c r="K40" s="3">
        <f t="shared" si="0"/>
        <v>4800</v>
      </c>
      <c r="L40" s="5" t="s">
        <v>43</v>
      </c>
      <c r="M40" s="8" t="s">
        <v>36</v>
      </c>
      <c r="N40" s="9">
        <f t="shared" si="5"/>
        <v>0</v>
      </c>
      <c r="O40" s="8">
        <f t="shared" si="1"/>
        <v>4800</v>
      </c>
      <c r="P40" t="str">
        <f t="shared" si="2"/>
        <v>Don’t know</v>
      </c>
      <c r="Q40" t="str">
        <f t="shared" si="3"/>
        <v>Don’t know</v>
      </c>
      <c r="R40" s="10" t="str">
        <f t="shared" si="4"/>
        <v>Don’t know</v>
      </c>
    </row>
    <row r="41" spans="1:18" x14ac:dyDescent="0.3">
      <c r="A41" s="3">
        <v>1040</v>
      </c>
      <c r="B41" s="4">
        <v>42800</v>
      </c>
      <c r="C41" s="5" t="s">
        <v>132</v>
      </c>
      <c r="D41" s="6" t="s">
        <v>32</v>
      </c>
      <c r="E41" s="5" t="s">
        <v>61</v>
      </c>
      <c r="F41" s="5" t="s">
        <v>27</v>
      </c>
      <c r="G41" s="5" t="s">
        <v>133</v>
      </c>
      <c r="H41" s="3" t="s">
        <v>135</v>
      </c>
      <c r="I41" s="3">
        <v>13</v>
      </c>
      <c r="J41" s="7">
        <v>21840</v>
      </c>
      <c r="K41" s="3">
        <f t="shared" si="0"/>
        <v>283920</v>
      </c>
      <c r="L41" s="5" t="s">
        <v>43</v>
      </c>
      <c r="M41" s="8" t="s">
        <v>30</v>
      </c>
      <c r="N41" s="9">
        <f t="shared" si="5"/>
        <v>0.05</v>
      </c>
      <c r="O41" s="8">
        <f t="shared" si="1"/>
        <v>269724</v>
      </c>
      <c r="P41" t="str">
        <f t="shared" si="2"/>
        <v>Don’t know</v>
      </c>
      <c r="Q41" t="str">
        <f t="shared" si="3"/>
        <v>Don’t know</v>
      </c>
      <c r="R41" s="10" t="str">
        <f t="shared" si="4"/>
        <v>Don’t know</v>
      </c>
    </row>
    <row r="42" spans="1:18" x14ac:dyDescent="0.3">
      <c r="A42" s="3">
        <v>1041</v>
      </c>
      <c r="B42" s="4">
        <v>42801</v>
      </c>
      <c r="C42" s="5" t="s">
        <v>136</v>
      </c>
      <c r="D42" s="6" t="s">
        <v>39</v>
      </c>
      <c r="E42" s="5" t="s">
        <v>20</v>
      </c>
      <c r="F42" s="5" t="s">
        <v>27</v>
      </c>
      <c r="G42" s="5" t="s">
        <v>133</v>
      </c>
      <c r="H42" s="3" t="s">
        <v>137</v>
      </c>
      <c r="I42" s="3">
        <v>24</v>
      </c>
      <c r="J42" s="7">
        <v>300</v>
      </c>
      <c r="K42" s="3">
        <f t="shared" si="0"/>
        <v>7200</v>
      </c>
      <c r="L42" s="5" t="s">
        <v>24</v>
      </c>
      <c r="M42" s="8" t="s">
        <v>36</v>
      </c>
      <c r="N42" s="9">
        <f>IF(K42&gt;50000, IF(K42&gt;100000,5%,2%), 0%)</f>
        <v>0</v>
      </c>
      <c r="O42" s="8">
        <f t="shared" si="1"/>
        <v>7200</v>
      </c>
      <c r="P42" t="str">
        <f t="shared" si="2"/>
        <v>Road</v>
      </c>
      <c r="Q42">
        <f t="shared" si="3"/>
        <v>10</v>
      </c>
      <c r="R42" s="10">
        <f t="shared" si="4"/>
        <v>42811</v>
      </c>
    </row>
    <row r="43" spans="1:18" x14ac:dyDescent="0.3">
      <c r="A43" s="3">
        <v>1042</v>
      </c>
      <c r="B43" s="4">
        <v>42801</v>
      </c>
      <c r="C43" s="5" t="s">
        <v>136</v>
      </c>
      <c r="D43" s="6" t="s">
        <v>39</v>
      </c>
      <c r="E43" s="5" t="s">
        <v>20</v>
      </c>
      <c r="F43" s="5" t="s">
        <v>27</v>
      </c>
      <c r="G43" s="5" t="s">
        <v>119</v>
      </c>
      <c r="H43" s="3" t="s">
        <v>138</v>
      </c>
      <c r="I43" s="3">
        <v>39</v>
      </c>
      <c r="J43" s="7">
        <v>300</v>
      </c>
      <c r="K43" s="3">
        <f t="shared" si="0"/>
        <v>11700</v>
      </c>
      <c r="L43" s="5" t="s">
        <v>24</v>
      </c>
      <c r="M43" s="8" t="s">
        <v>36</v>
      </c>
      <c r="N43" s="9">
        <f t="shared" si="5"/>
        <v>0</v>
      </c>
      <c r="O43" s="8">
        <f t="shared" si="1"/>
        <v>11700</v>
      </c>
      <c r="P43" t="str">
        <f t="shared" si="2"/>
        <v>Road</v>
      </c>
      <c r="Q43">
        <f t="shared" si="3"/>
        <v>10</v>
      </c>
      <c r="R43" s="10">
        <f t="shared" si="4"/>
        <v>42811</v>
      </c>
    </row>
    <row r="44" spans="1:18" x14ac:dyDescent="0.3">
      <c r="A44" s="3">
        <v>1043</v>
      </c>
      <c r="B44" s="4">
        <v>42801</v>
      </c>
      <c r="C44" s="5" t="s">
        <v>139</v>
      </c>
      <c r="D44" s="6" t="s">
        <v>19</v>
      </c>
      <c r="E44" s="5" t="s">
        <v>51</v>
      </c>
      <c r="F44" s="5" t="s">
        <v>27</v>
      </c>
      <c r="G44" s="5" t="s">
        <v>33</v>
      </c>
      <c r="H44" s="3" t="s">
        <v>140</v>
      </c>
      <c r="I44" s="3">
        <v>7</v>
      </c>
      <c r="J44" s="7">
        <v>720</v>
      </c>
      <c r="K44" s="3">
        <f t="shared" si="0"/>
        <v>5040</v>
      </c>
      <c r="L44" s="5" t="s">
        <v>107</v>
      </c>
      <c r="M44" s="8" t="s">
        <v>36</v>
      </c>
      <c r="N44" s="9">
        <f t="shared" si="5"/>
        <v>0</v>
      </c>
      <c r="O44" s="8">
        <f t="shared" si="1"/>
        <v>5040</v>
      </c>
      <c r="P44" t="str">
        <f t="shared" si="2"/>
        <v>Air</v>
      </c>
      <c r="Q44">
        <f t="shared" si="3"/>
        <v>2</v>
      </c>
      <c r="R44" s="10">
        <f t="shared" si="4"/>
        <v>42803</v>
      </c>
    </row>
    <row r="45" spans="1:18" x14ac:dyDescent="0.3">
      <c r="A45" s="3">
        <v>1044</v>
      </c>
      <c r="B45" s="4">
        <v>42802</v>
      </c>
      <c r="C45" s="5" t="s">
        <v>141</v>
      </c>
      <c r="D45" s="6" t="s">
        <v>105</v>
      </c>
      <c r="E45" s="5" t="s">
        <v>20</v>
      </c>
      <c r="F45" s="5" t="s">
        <v>27</v>
      </c>
      <c r="G45" s="5" t="s">
        <v>28</v>
      </c>
      <c r="H45" s="3" t="s">
        <v>29</v>
      </c>
      <c r="I45" s="3">
        <v>11</v>
      </c>
      <c r="J45" s="7">
        <v>240</v>
      </c>
      <c r="K45" s="3">
        <f t="shared" si="0"/>
        <v>2640</v>
      </c>
      <c r="L45" s="5" t="s">
        <v>24</v>
      </c>
      <c r="M45" s="8" t="s">
        <v>36</v>
      </c>
      <c r="N45" s="9">
        <f t="shared" si="5"/>
        <v>0</v>
      </c>
      <c r="O45" s="8">
        <f t="shared" si="1"/>
        <v>2640</v>
      </c>
      <c r="P45" t="str">
        <f t="shared" si="2"/>
        <v>Road</v>
      </c>
      <c r="Q45">
        <f t="shared" si="3"/>
        <v>10</v>
      </c>
      <c r="R45" s="10">
        <f t="shared" si="4"/>
        <v>42812</v>
      </c>
    </row>
    <row r="46" spans="1:18" x14ac:dyDescent="0.3">
      <c r="A46" s="3">
        <v>1045</v>
      </c>
      <c r="B46" s="4">
        <v>42802</v>
      </c>
      <c r="C46" s="5" t="s">
        <v>50</v>
      </c>
      <c r="D46" s="6" t="s">
        <v>32</v>
      </c>
      <c r="E46" s="5" t="s">
        <v>51</v>
      </c>
      <c r="F46" s="5" t="s">
        <v>21</v>
      </c>
      <c r="G46" s="5" t="s">
        <v>22</v>
      </c>
      <c r="H46" s="3" t="s">
        <v>142</v>
      </c>
      <c r="I46" s="3">
        <v>15</v>
      </c>
      <c r="J46" s="7">
        <v>1260</v>
      </c>
      <c r="K46" s="3">
        <f t="shared" si="0"/>
        <v>18900</v>
      </c>
      <c r="L46" s="5" t="s">
        <v>24</v>
      </c>
      <c r="M46" s="8" t="s">
        <v>25</v>
      </c>
      <c r="N46" s="9">
        <f t="shared" si="5"/>
        <v>0</v>
      </c>
      <c r="O46" s="8">
        <f t="shared" si="1"/>
        <v>18900</v>
      </c>
      <c r="P46" t="str">
        <f t="shared" si="2"/>
        <v>Road</v>
      </c>
      <c r="Q46">
        <f t="shared" si="3"/>
        <v>10</v>
      </c>
      <c r="R46" s="10">
        <f t="shared" si="4"/>
        <v>42812</v>
      </c>
    </row>
    <row r="47" spans="1:18" x14ac:dyDescent="0.3">
      <c r="A47" s="3">
        <v>1046</v>
      </c>
      <c r="B47" s="4">
        <v>42802</v>
      </c>
      <c r="C47" s="5" t="s">
        <v>143</v>
      </c>
      <c r="D47" s="6" t="s">
        <v>32</v>
      </c>
      <c r="E47" s="5" t="s">
        <v>40</v>
      </c>
      <c r="F47" s="5" t="s">
        <v>27</v>
      </c>
      <c r="G47" s="5" t="s">
        <v>119</v>
      </c>
      <c r="H47" s="3" t="s">
        <v>144</v>
      </c>
      <c r="I47" s="3">
        <v>23</v>
      </c>
      <c r="J47" s="7">
        <v>540</v>
      </c>
      <c r="K47" s="3">
        <f t="shared" si="0"/>
        <v>12420</v>
      </c>
      <c r="L47" s="5" t="s">
        <v>81</v>
      </c>
      <c r="M47" s="8" t="s">
        <v>36</v>
      </c>
      <c r="N47" s="9">
        <f t="shared" si="5"/>
        <v>0</v>
      </c>
      <c r="O47" s="8">
        <f t="shared" si="1"/>
        <v>12420</v>
      </c>
      <c r="P47" t="str">
        <f t="shared" si="2"/>
        <v>Don’t know</v>
      </c>
      <c r="Q47" t="str">
        <f t="shared" si="3"/>
        <v>Don’t know</v>
      </c>
      <c r="R47" s="10" t="str">
        <f t="shared" si="4"/>
        <v>Don’t know</v>
      </c>
    </row>
    <row r="48" spans="1:18" x14ac:dyDescent="0.3">
      <c r="A48" s="3">
        <v>1047</v>
      </c>
      <c r="B48" s="4">
        <v>42802</v>
      </c>
      <c r="C48" s="5" t="s">
        <v>143</v>
      </c>
      <c r="D48" s="6" t="s">
        <v>32</v>
      </c>
      <c r="E48" s="5" t="s">
        <v>40</v>
      </c>
      <c r="F48" s="5" t="s">
        <v>27</v>
      </c>
      <c r="G48" s="5" t="s">
        <v>133</v>
      </c>
      <c r="H48" s="3" t="s">
        <v>145</v>
      </c>
      <c r="I48" s="3">
        <v>5</v>
      </c>
      <c r="J48" s="7">
        <v>720</v>
      </c>
      <c r="K48" s="3">
        <f t="shared" si="0"/>
        <v>3600</v>
      </c>
      <c r="L48" s="5" t="s">
        <v>81</v>
      </c>
      <c r="M48" s="8" t="s">
        <v>36</v>
      </c>
      <c r="N48" s="9">
        <f t="shared" si="5"/>
        <v>0</v>
      </c>
      <c r="O48" s="8">
        <f t="shared" si="1"/>
        <v>3600</v>
      </c>
      <c r="P48" t="str">
        <f t="shared" si="2"/>
        <v>Don’t know</v>
      </c>
      <c r="Q48" t="str">
        <f t="shared" si="3"/>
        <v>Don’t know</v>
      </c>
      <c r="R48" s="10" t="str">
        <f t="shared" si="4"/>
        <v>Don’t know</v>
      </c>
    </row>
    <row r="49" spans="1:18" x14ac:dyDescent="0.3">
      <c r="A49" s="3">
        <v>1048</v>
      </c>
      <c r="B49" s="4">
        <v>42802</v>
      </c>
      <c r="C49" s="5" t="s">
        <v>143</v>
      </c>
      <c r="D49" s="6" t="s">
        <v>32</v>
      </c>
      <c r="E49" s="5" t="s">
        <v>40</v>
      </c>
      <c r="F49" s="5" t="s">
        <v>27</v>
      </c>
      <c r="G49" s="5" t="s">
        <v>119</v>
      </c>
      <c r="H49" s="3" t="s">
        <v>146</v>
      </c>
      <c r="I49" s="3">
        <v>36</v>
      </c>
      <c r="J49" s="7">
        <v>480</v>
      </c>
      <c r="K49" s="3">
        <f t="shared" si="0"/>
        <v>17280</v>
      </c>
      <c r="L49" s="5" t="s">
        <v>81</v>
      </c>
      <c r="M49" s="8" t="s">
        <v>36</v>
      </c>
      <c r="N49" s="9">
        <f t="shared" si="5"/>
        <v>0</v>
      </c>
      <c r="O49" s="8">
        <f t="shared" si="1"/>
        <v>17280</v>
      </c>
      <c r="P49" t="str">
        <f t="shared" si="2"/>
        <v>Don’t know</v>
      </c>
      <c r="Q49" t="str">
        <f t="shared" si="3"/>
        <v>Don’t know</v>
      </c>
      <c r="R49" s="10" t="str">
        <f t="shared" si="4"/>
        <v>Don’t know</v>
      </c>
    </row>
    <row r="50" spans="1:18" x14ac:dyDescent="0.3">
      <c r="A50" s="3">
        <v>1049</v>
      </c>
      <c r="B50" s="4">
        <v>42802</v>
      </c>
      <c r="C50" s="5" t="s">
        <v>147</v>
      </c>
      <c r="D50" s="6" t="s">
        <v>39</v>
      </c>
      <c r="E50" s="5" t="s">
        <v>20</v>
      </c>
      <c r="F50" s="5" t="s">
        <v>27</v>
      </c>
      <c r="G50" s="5" t="s">
        <v>125</v>
      </c>
      <c r="H50" s="3" t="s">
        <v>148</v>
      </c>
      <c r="I50" s="3">
        <v>42</v>
      </c>
      <c r="J50" s="7">
        <v>240</v>
      </c>
      <c r="K50" s="3">
        <f t="shared" si="0"/>
        <v>10080</v>
      </c>
      <c r="L50" s="5" t="s">
        <v>35</v>
      </c>
      <c r="M50" s="8" t="s">
        <v>36</v>
      </c>
      <c r="N50" s="9">
        <f t="shared" si="5"/>
        <v>0</v>
      </c>
      <c r="O50" s="8">
        <f t="shared" si="1"/>
        <v>10080</v>
      </c>
      <c r="P50" t="str">
        <f t="shared" si="2"/>
        <v>Rail</v>
      </c>
      <c r="Q50">
        <f t="shared" si="3"/>
        <v>4</v>
      </c>
      <c r="R50" s="10">
        <f t="shared" si="4"/>
        <v>42806</v>
      </c>
    </row>
    <row r="51" spans="1:18" x14ac:dyDescent="0.3">
      <c r="A51" s="3">
        <v>1050</v>
      </c>
      <c r="B51" s="4">
        <v>42802</v>
      </c>
      <c r="C51" s="5" t="s">
        <v>149</v>
      </c>
      <c r="D51" s="6" t="s">
        <v>39</v>
      </c>
      <c r="E51" s="5" t="s">
        <v>61</v>
      </c>
      <c r="F51" s="5" t="s">
        <v>27</v>
      </c>
      <c r="G51" s="5" t="s">
        <v>133</v>
      </c>
      <c r="H51" s="3" t="s">
        <v>150</v>
      </c>
      <c r="I51" s="3">
        <v>30</v>
      </c>
      <c r="J51" s="7">
        <v>300</v>
      </c>
      <c r="K51" s="3">
        <f t="shared" si="0"/>
        <v>9000</v>
      </c>
      <c r="L51" s="5" t="s">
        <v>24</v>
      </c>
      <c r="M51" s="8" t="s">
        <v>36</v>
      </c>
      <c r="N51" s="9">
        <f t="shared" si="5"/>
        <v>0</v>
      </c>
      <c r="O51" s="8">
        <f t="shared" si="1"/>
        <v>9000</v>
      </c>
      <c r="P51" t="str">
        <f t="shared" si="2"/>
        <v>Road</v>
      </c>
      <c r="Q51">
        <f t="shared" si="3"/>
        <v>10</v>
      </c>
      <c r="R51" s="10">
        <f t="shared" si="4"/>
        <v>42812</v>
      </c>
    </row>
    <row r="52" spans="1:18" x14ac:dyDescent="0.3">
      <c r="A52" s="3">
        <v>1051</v>
      </c>
      <c r="B52" s="4">
        <v>42802</v>
      </c>
      <c r="C52" s="5" t="s">
        <v>151</v>
      </c>
      <c r="D52" s="6" t="s">
        <v>39</v>
      </c>
      <c r="E52" s="5" t="s">
        <v>61</v>
      </c>
      <c r="F52" s="5" t="s">
        <v>56</v>
      </c>
      <c r="G52" s="5" t="s">
        <v>130</v>
      </c>
      <c r="H52" s="3" t="s">
        <v>152</v>
      </c>
      <c r="I52" s="3">
        <v>4</v>
      </c>
      <c r="J52" s="7">
        <v>22620</v>
      </c>
      <c r="K52" s="3">
        <f t="shared" si="0"/>
        <v>90480</v>
      </c>
      <c r="L52" s="5" t="s">
        <v>35</v>
      </c>
      <c r="M52" s="8" t="s">
        <v>54</v>
      </c>
      <c r="N52" s="9">
        <f t="shared" si="5"/>
        <v>0.02</v>
      </c>
      <c r="O52" s="8">
        <f t="shared" si="1"/>
        <v>88670.399999999994</v>
      </c>
      <c r="P52" t="str">
        <f t="shared" si="2"/>
        <v>Road</v>
      </c>
      <c r="Q52">
        <f t="shared" si="3"/>
        <v>10</v>
      </c>
      <c r="R52" s="10">
        <f t="shared" si="4"/>
        <v>42812</v>
      </c>
    </row>
    <row r="53" spans="1:18" x14ac:dyDescent="0.3">
      <c r="A53" s="3">
        <v>1052</v>
      </c>
      <c r="B53" s="4">
        <v>42802</v>
      </c>
      <c r="C53" s="5" t="s">
        <v>153</v>
      </c>
      <c r="D53" s="6" t="s">
        <v>19</v>
      </c>
      <c r="E53" s="5" t="s">
        <v>20</v>
      </c>
      <c r="F53" s="5" t="s">
        <v>27</v>
      </c>
      <c r="G53" s="5" t="s">
        <v>119</v>
      </c>
      <c r="H53" s="3" t="s">
        <v>154</v>
      </c>
      <c r="I53" s="3">
        <v>41</v>
      </c>
      <c r="J53" s="7">
        <v>300</v>
      </c>
      <c r="K53" s="3">
        <f t="shared" si="0"/>
        <v>12300</v>
      </c>
      <c r="L53" s="5" t="s">
        <v>107</v>
      </c>
      <c r="M53" s="8" t="s">
        <v>74</v>
      </c>
      <c r="N53" s="9">
        <f t="shared" si="5"/>
        <v>0</v>
      </c>
      <c r="O53" s="8">
        <f t="shared" si="1"/>
        <v>12300</v>
      </c>
      <c r="P53" t="str">
        <f t="shared" si="2"/>
        <v>Air</v>
      </c>
      <c r="Q53">
        <f t="shared" si="3"/>
        <v>2</v>
      </c>
      <c r="R53" s="10">
        <f t="shared" si="4"/>
        <v>42804</v>
      </c>
    </row>
    <row r="54" spans="1:18" x14ac:dyDescent="0.3">
      <c r="A54" s="3">
        <v>1053</v>
      </c>
      <c r="B54" s="4">
        <v>42802</v>
      </c>
      <c r="C54" s="5" t="s">
        <v>153</v>
      </c>
      <c r="D54" s="6" t="s">
        <v>19</v>
      </c>
      <c r="E54" s="5" t="s">
        <v>20</v>
      </c>
      <c r="F54" s="5" t="s">
        <v>56</v>
      </c>
      <c r="G54" s="5" t="s">
        <v>79</v>
      </c>
      <c r="H54" s="3" t="s">
        <v>155</v>
      </c>
      <c r="I54" s="3">
        <v>15</v>
      </c>
      <c r="J54" s="7">
        <v>900</v>
      </c>
      <c r="K54" s="3">
        <f t="shared" si="0"/>
        <v>13500</v>
      </c>
      <c r="L54" s="5" t="s">
        <v>107</v>
      </c>
      <c r="M54" s="8" t="s">
        <v>74</v>
      </c>
      <c r="N54" s="9">
        <f t="shared" si="5"/>
        <v>0</v>
      </c>
      <c r="O54" s="8">
        <f t="shared" si="1"/>
        <v>13500</v>
      </c>
      <c r="P54" t="str">
        <f t="shared" si="2"/>
        <v>Air</v>
      </c>
      <c r="Q54">
        <f t="shared" si="3"/>
        <v>2</v>
      </c>
      <c r="R54" s="10">
        <f t="shared" si="4"/>
        <v>42804</v>
      </c>
    </row>
    <row r="55" spans="1:18" x14ac:dyDescent="0.3">
      <c r="A55" s="3">
        <v>1054</v>
      </c>
      <c r="B55" s="4">
        <v>42802</v>
      </c>
      <c r="C55" s="5" t="s">
        <v>153</v>
      </c>
      <c r="D55" s="6" t="s">
        <v>19</v>
      </c>
      <c r="E55" s="5" t="s">
        <v>20</v>
      </c>
      <c r="F55" s="5" t="s">
        <v>56</v>
      </c>
      <c r="G55" s="5" t="s">
        <v>130</v>
      </c>
      <c r="H55" s="3" t="s">
        <v>156</v>
      </c>
      <c r="I55" s="3">
        <v>14</v>
      </c>
      <c r="J55" s="7">
        <v>16860</v>
      </c>
      <c r="K55" s="3">
        <f t="shared" si="0"/>
        <v>236040</v>
      </c>
      <c r="L55" s="5" t="s">
        <v>107</v>
      </c>
      <c r="M55" s="8" t="s">
        <v>36</v>
      </c>
      <c r="N55" s="9">
        <f t="shared" si="5"/>
        <v>0.05</v>
      </c>
      <c r="O55" s="8">
        <f t="shared" si="1"/>
        <v>224238</v>
      </c>
      <c r="P55" t="str">
        <f t="shared" si="2"/>
        <v>Air</v>
      </c>
      <c r="Q55">
        <f t="shared" si="3"/>
        <v>2</v>
      </c>
      <c r="R55" s="10">
        <f t="shared" si="4"/>
        <v>42804</v>
      </c>
    </row>
    <row r="56" spans="1:18" x14ac:dyDescent="0.3">
      <c r="A56" s="3">
        <v>1055</v>
      </c>
      <c r="B56" s="4">
        <v>42803</v>
      </c>
      <c r="C56" s="5" t="s">
        <v>157</v>
      </c>
      <c r="D56" s="6" t="s">
        <v>105</v>
      </c>
      <c r="E56" s="5" t="s">
        <v>61</v>
      </c>
      <c r="F56" s="5" t="s">
        <v>21</v>
      </c>
      <c r="G56" s="5" t="s">
        <v>52</v>
      </c>
      <c r="H56" s="3" t="s">
        <v>158</v>
      </c>
      <c r="I56" s="3">
        <v>39</v>
      </c>
      <c r="J56" s="7">
        <v>480</v>
      </c>
      <c r="K56" s="3">
        <f t="shared" si="0"/>
        <v>18720</v>
      </c>
      <c r="L56" s="5" t="s">
        <v>107</v>
      </c>
      <c r="M56" s="8" t="s">
        <v>48</v>
      </c>
      <c r="N56" s="9">
        <f t="shared" si="5"/>
        <v>0</v>
      </c>
      <c r="O56" s="8">
        <f t="shared" si="1"/>
        <v>18720</v>
      </c>
      <c r="P56" t="str">
        <f t="shared" si="2"/>
        <v>Air</v>
      </c>
      <c r="Q56">
        <f t="shared" si="3"/>
        <v>2</v>
      </c>
      <c r="R56" s="10">
        <f t="shared" si="4"/>
        <v>42805</v>
      </c>
    </row>
    <row r="57" spans="1:18" x14ac:dyDescent="0.3">
      <c r="A57" s="3">
        <v>1056</v>
      </c>
      <c r="B57" s="4">
        <v>42803</v>
      </c>
      <c r="C57" s="5" t="s">
        <v>159</v>
      </c>
      <c r="D57" s="6" t="s">
        <v>39</v>
      </c>
      <c r="E57" s="5" t="s">
        <v>61</v>
      </c>
      <c r="F57" s="5" t="s">
        <v>21</v>
      </c>
      <c r="G57" s="5" t="s">
        <v>52</v>
      </c>
      <c r="H57" s="3" t="s">
        <v>160</v>
      </c>
      <c r="I57" s="3">
        <v>11</v>
      </c>
      <c r="J57" s="7">
        <v>7560</v>
      </c>
      <c r="K57" s="3">
        <f t="shared" si="0"/>
        <v>83160</v>
      </c>
      <c r="L57" s="5" t="s">
        <v>107</v>
      </c>
      <c r="M57" s="8" t="s">
        <v>36</v>
      </c>
      <c r="N57" s="9">
        <f t="shared" si="5"/>
        <v>0.02</v>
      </c>
      <c r="O57" s="8">
        <f t="shared" si="1"/>
        <v>81496.800000000003</v>
      </c>
      <c r="P57" t="str">
        <f t="shared" si="2"/>
        <v>Air</v>
      </c>
      <c r="Q57">
        <f t="shared" si="3"/>
        <v>2</v>
      </c>
      <c r="R57" s="10">
        <f t="shared" si="4"/>
        <v>42805</v>
      </c>
    </row>
    <row r="58" spans="1:18" x14ac:dyDescent="0.3">
      <c r="A58" s="3">
        <v>1057</v>
      </c>
      <c r="B58" s="4">
        <v>42803</v>
      </c>
      <c r="C58" s="5" t="s">
        <v>161</v>
      </c>
      <c r="D58" s="6" t="s">
        <v>19</v>
      </c>
      <c r="E58" s="5" t="s">
        <v>61</v>
      </c>
      <c r="F58" s="5" t="s">
        <v>27</v>
      </c>
      <c r="G58" s="5" t="s">
        <v>162</v>
      </c>
      <c r="H58" s="3" t="s">
        <v>163</v>
      </c>
      <c r="I58" s="3">
        <v>48</v>
      </c>
      <c r="J58" s="7">
        <v>180</v>
      </c>
      <c r="K58" s="3">
        <f t="shared" si="0"/>
        <v>8640</v>
      </c>
      <c r="L58" s="5" t="s">
        <v>81</v>
      </c>
      <c r="M58" s="8" t="s">
        <v>36</v>
      </c>
      <c r="N58" s="9">
        <f t="shared" si="5"/>
        <v>0</v>
      </c>
      <c r="O58" s="8">
        <f t="shared" si="1"/>
        <v>8640</v>
      </c>
      <c r="P58" t="str">
        <f t="shared" si="2"/>
        <v>Don’t know</v>
      </c>
      <c r="Q58" t="str">
        <f t="shared" si="3"/>
        <v>Don’t know</v>
      </c>
      <c r="R58" s="10" t="str">
        <f t="shared" si="4"/>
        <v>Don’t know</v>
      </c>
    </row>
    <row r="59" spans="1:18" x14ac:dyDescent="0.3">
      <c r="A59" s="3">
        <v>1058</v>
      </c>
      <c r="B59" s="4">
        <v>42803</v>
      </c>
      <c r="C59" s="5" t="s">
        <v>161</v>
      </c>
      <c r="D59" s="6" t="s">
        <v>19</v>
      </c>
      <c r="E59" s="5" t="s">
        <v>61</v>
      </c>
      <c r="F59" s="5" t="s">
        <v>27</v>
      </c>
      <c r="G59" s="5" t="s">
        <v>41</v>
      </c>
      <c r="H59" s="3" t="s">
        <v>164</v>
      </c>
      <c r="I59" s="3">
        <v>5</v>
      </c>
      <c r="J59" s="7">
        <v>1020</v>
      </c>
      <c r="K59" s="3">
        <f t="shared" si="0"/>
        <v>5100</v>
      </c>
      <c r="L59" s="5" t="s">
        <v>81</v>
      </c>
      <c r="M59" s="8" t="s">
        <v>48</v>
      </c>
      <c r="N59" s="9">
        <f t="shared" si="5"/>
        <v>0</v>
      </c>
      <c r="O59" s="8">
        <f t="shared" si="1"/>
        <v>5100</v>
      </c>
      <c r="P59" t="str">
        <f t="shared" si="2"/>
        <v>Don’t know</v>
      </c>
      <c r="Q59" t="str">
        <f t="shared" si="3"/>
        <v>Don’t know</v>
      </c>
      <c r="R59" s="10" t="str">
        <f t="shared" si="4"/>
        <v>Don’t know</v>
      </c>
    </row>
    <row r="60" spans="1:18" x14ac:dyDescent="0.3">
      <c r="A60" s="3">
        <v>1059</v>
      </c>
      <c r="B60" s="4">
        <v>42804</v>
      </c>
      <c r="C60" s="5" t="s">
        <v>165</v>
      </c>
      <c r="D60" s="6" t="s">
        <v>32</v>
      </c>
      <c r="E60" s="5" t="s">
        <v>51</v>
      </c>
      <c r="F60" s="5" t="s">
        <v>27</v>
      </c>
      <c r="G60" s="5" t="s">
        <v>41</v>
      </c>
      <c r="H60" s="3" t="s">
        <v>166</v>
      </c>
      <c r="I60" s="3">
        <v>35</v>
      </c>
      <c r="J60" s="7">
        <v>22260</v>
      </c>
      <c r="K60" s="3">
        <f t="shared" si="0"/>
        <v>779100</v>
      </c>
      <c r="L60" s="5" t="s">
        <v>43</v>
      </c>
      <c r="M60" s="8" t="s">
        <v>74</v>
      </c>
      <c r="N60" s="9">
        <f t="shared" si="5"/>
        <v>0.05</v>
      </c>
      <c r="O60" s="8">
        <f t="shared" si="1"/>
        <v>740145</v>
      </c>
      <c r="P60" t="str">
        <f t="shared" si="2"/>
        <v>Don’t know</v>
      </c>
      <c r="Q60" t="str">
        <f t="shared" si="3"/>
        <v>Don’t know</v>
      </c>
      <c r="R60" s="10" t="str">
        <f t="shared" si="4"/>
        <v>Don’t know</v>
      </c>
    </row>
    <row r="61" spans="1:18" x14ac:dyDescent="0.3">
      <c r="A61" s="3">
        <v>1060</v>
      </c>
      <c r="B61" s="4">
        <v>42804</v>
      </c>
      <c r="C61" s="5" t="s">
        <v>167</v>
      </c>
      <c r="D61" s="6" t="s">
        <v>32</v>
      </c>
      <c r="E61" s="5" t="s">
        <v>20</v>
      </c>
      <c r="F61" s="5" t="s">
        <v>56</v>
      </c>
      <c r="G61" s="5" t="s">
        <v>130</v>
      </c>
      <c r="H61" s="3" t="s">
        <v>168</v>
      </c>
      <c r="I61" s="3">
        <v>45</v>
      </c>
      <c r="J61" s="7">
        <v>7500</v>
      </c>
      <c r="K61" s="3">
        <f t="shared" si="0"/>
        <v>337500</v>
      </c>
      <c r="L61" s="5" t="s">
        <v>43</v>
      </c>
      <c r="M61" s="8" t="s">
        <v>36</v>
      </c>
      <c r="N61" s="9">
        <f t="shared" si="5"/>
        <v>0.05</v>
      </c>
      <c r="O61" s="8">
        <f t="shared" si="1"/>
        <v>320625</v>
      </c>
      <c r="P61" t="str">
        <f t="shared" si="2"/>
        <v>Road</v>
      </c>
      <c r="Q61">
        <f t="shared" si="3"/>
        <v>10</v>
      </c>
      <c r="R61" s="10">
        <f t="shared" si="4"/>
        <v>42814</v>
      </c>
    </row>
    <row r="62" spans="1:18" x14ac:dyDescent="0.3">
      <c r="A62" s="3">
        <v>1061</v>
      </c>
      <c r="B62" s="4">
        <v>42804</v>
      </c>
      <c r="C62" s="5" t="s">
        <v>169</v>
      </c>
      <c r="D62" s="6" t="s">
        <v>39</v>
      </c>
      <c r="E62" s="5" t="s">
        <v>40</v>
      </c>
      <c r="F62" s="5" t="s">
        <v>21</v>
      </c>
      <c r="G62" s="5" t="s">
        <v>22</v>
      </c>
      <c r="H62" s="3" t="s">
        <v>170</v>
      </c>
      <c r="I62" s="3">
        <v>31</v>
      </c>
      <c r="J62" s="7">
        <v>300</v>
      </c>
      <c r="K62" s="3">
        <f t="shared" si="0"/>
        <v>9300</v>
      </c>
      <c r="L62" s="5" t="s">
        <v>107</v>
      </c>
      <c r="M62" s="8" t="s">
        <v>48</v>
      </c>
      <c r="N62" s="9">
        <f t="shared" si="5"/>
        <v>0</v>
      </c>
      <c r="O62" s="8">
        <f t="shared" si="1"/>
        <v>9300</v>
      </c>
      <c r="P62" t="str">
        <f t="shared" si="2"/>
        <v>Air</v>
      </c>
      <c r="Q62">
        <f t="shared" si="3"/>
        <v>2</v>
      </c>
      <c r="R62" s="10">
        <f t="shared" si="4"/>
        <v>42806</v>
      </c>
    </row>
    <row r="63" spans="1:18" x14ac:dyDescent="0.3">
      <c r="A63" s="3">
        <v>1062</v>
      </c>
      <c r="B63" s="4">
        <v>42804</v>
      </c>
      <c r="C63" s="5" t="s">
        <v>169</v>
      </c>
      <c r="D63" s="6" t="s">
        <v>39</v>
      </c>
      <c r="E63" s="5" t="s">
        <v>40</v>
      </c>
      <c r="F63" s="5" t="s">
        <v>56</v>
      </c>
      <c r="G63" s="5" t="s">
        <v>130</v>
      </c>
      <c r="H63" s="3" t="s">
        <v>171</v>
      </c>
      <c r="I63" s="3">
        <v>44</v>
      </c>
      <c r="J63" s="7">
        <v>9060</v>
      </c>
      <c r="K63" s="3">
        <f t="shared" si="0"/>
        <v>398640</v>
      </c>
      <c r="L63" s="5" t="s">
        <v>107</v>
      </c>
      <c r="M63" s="8" t="s">
        <v>36</v>
      </c>
      <c r="N63" s="9">
        <f t="shared" si="5"/>
        <v>0.05</v>
      </c>
      <c r="O63" s="8">
        <f t="shared" si="1"/>
        <v>378708</v>
      </c>
      <c r="P63" t="str">
        <f t="shared" si="2"/>
        <v>Air</v>
      </c>
      <c r="Q63">
        <f t="shared" si="3"/>
        <v>2</v>
      </c>
      <c r="R63" s="10">
        <f t="shared" si="4"/>
        <v>42806</v>
      </c>
    </row>
    <row r="64" spans="1:18" x14ac:dyDescent="0.3">
      <c r="A64" s="3">
        <v>1063</v>
      </c>
      <c r="B64" s="4">
        <v>42804</v>
      </c>
      <c r="C64" s="5" t="s">
        <v>172</v>
      </c>
      <c r="D64" s="6" t="s">
        <v>39</v>
      </c>
      <c r="E64" s="5" t="s">
        <v>20</v>
      </c>
      <c r="F64" s="5" t="s">
        <v>56</v>
      </c>
      <c r="G64" s="5" t="s">
        <v>79</v>
      </c>
      <c r="H64" s="3" t="s">
        <v>173</v>
      </c>
      <c r="I64" s="3">
        <v>25</v>
      </c>
      <c r="J64" s="7">
        <v>840</v>
      </c>
      <c r="K64" s="3">
        <f t="shared" si="0"/>
        <v>21000</v>
      </c>
      <c r="L64" s="5" t="s">
        <v>24</v>
      </c>
      <c r="M64" s="8" t="s">
        <v>36</v>
      </c>
      <c r="N64" s="9">
        <f t="shared" si="5"/>
        <v>0</v>
      </c>
      <c r="O64" s="8">
        <f t="shared" si="1"/>
        <v>21000</v>
      </c>
      <c r="P64" t="str">
        <f t="shared" si="2"/>
        <v>Road</v>
      </c>
      <c r="Q64">
        <f t="shared" si="3"/>
        <v>10</v>
      </c>
      <c r="R64" s="10">
        <f t="shared" si="4"/>
        <v>42814</v>
      </c>
    </row>
    <row r="65" spans="1:18" x14ac:dyDescent="0.3">
      <c r="A65" s="3">
        <v>1064</v>
      </c>
      <c r="B65" s="4">
        <v>42805</v>
      </c>
      <c r="C65" s="5" t="s">
        <v>174</v>
      </c>
      <c r="D65" s="6" t="s">
        <v>32</v>
      </c>
      <c r="E65" s="5" t="s">
        <v>40</v>
      </c>
      <c r="F65" s="5" t="s">
        <v>21</v>
      </c>
      <c r="G65" s="5" t="s">
        <v>62</v>
      </c>
      <c r="H65" s="3" t="s">
        <v>175</v>
      </c>
      <c r="I65" s="3">
        <v>1</v>
      </c>
      <c r="J65" s="7">
        <v>6960</v>
      </c>
      <c r="K65" s="3">
        <f t="shared" si="0"/>
        <v>6960</v>
      </c>
      <c r="L65" s="5" t="s">
        <v>81</v>
      </c>
      <c r="M65" s="8" t="s">
        <v>54</v>
      </c>
      <c r="N65" s="9">
        <f t="shared" si="5"/>
        <v>0</v>
      </c>
      <c r="O65" s="8">
        <f t="shared" si="1"/>
        <v>6960</v>
      </c>
      <c r="P65" t="str">
        <f t="shared" si="2"/>
        <v>Don’t know</v>
      </c>
      <c r="Q65" t="str">
        <f t="shared" si="3"/>
        <v>Don’t know</v>
      </c>
      <c r="R65" s="10" t="str">
        <f t="shared" si="4"/>
        <v>Don’t know</v>
      </c>
    </row>
    <row r="66" spans="1:18" x14ac:dyDescent="0.3">
      <c r="A66" s="3">
        <v>1065</v>
      </c>
      <c r="B66" s="4">
        <v>42805</v>
      </c>
      <c r="C66" s="5" t="s">
        <v>176</v>
      </c>
      <c r="D66" s="6" t="s">
        <v>39</v>
      </c>
      <c r="E66" s="5" t="s">
        <v>20</v>
      </c>
      <c r="F66" s="5" t="s">
        <v>56</v>
      </c>
      <c r="G66" s="5" t="s">
        <v>57</v>
      </c>
      <c r="H66" s="3" t="s">
        <v>177</v>
      </c>
      <c r="I66" s="3">
        <v>35</v>
      </c>
      <c r="J66" s="7">
        <v>16860</v>
      </c>
      <c r="K66" s="3">
        <f t="shared" si="0"/>
        <v>590100</v>
      </c>
      <c r="L66" s="5" t="s">
        <v>24</v>
      </c>
      <c r="M66" s="8" t="s">
        <v>36</v>
      </c>
      <c r="N66" s="9">
        <f t="shared" si="5"/>
        <v>0.05</v>
      </c>
      <c r="O66" s="8">
        <f t="shared" si="1"/>
        <v>560595</v>
      </c>
      <c r="P66" t="str">
        <f t="shared" si="2"/>
        <v>Road</v>
      </c>
      <c r="Q66">
        <f t="shared" si="3"/>
        <v>10</v>
      </c>
      <c r="R66" s="10">
        <f t="shared" si="4"/>
        <v>42815</v>
      </c>
    </row>
    <row r="67" spans="1:18" x14ac:dyDescent="0.3">
      <c r="A67" s="3">
        <v>1066</v>
      </c>
      <c r="B67" s="4">
        <v>42805</v>
      </c>
      <c r="C67" s="5" t="s">
        <v>176</v>
      </c>
      <c r="D67" s="6" t="s">
        <v>39</v>
      </c>
      <c r="E67" s="5" t="s">
        <v>20</v>
      </c>
      <c r="F67" s="5" t="s">
        <v>21</v>
      </c>
      <c r="G67" s="5" t="s">
        <v>62</v>
      </c>
      <c r="H67" s="3" t="s">
        <v>178</v>
      </c>
      <c r="I67" s="3">
        <v>15</v>
      </c>
      <c r="J67" s="7">
        <v>30060</v>
      </c>
      <c r="K67" s="3">
        <f t="shared" ref="K67:K130" si="6">J67*I67</f>
        <v>450900</v>
      </c>
      <c r="L67" s="5" t="s">
        <v>24</v>
      </c>
      <c r="M67" s="8" t="s">
        <v>74</v>
      </c>
      <c r="N67" s="9">
        <f t="shared" ref="N67:N130" si="7">IF(K67&gt;50000, IF(K67&gt;100000,5%,2%), 0%)</f>
        <v>0.05</v>
      </c>
      <c r="O67" s="8">
        <f t="shared" ref="O67:O130" si="8">K67-(K67*N67)</f>
        <v>428355</v>
      </c>
      <c r="P67" t="str">
        <f t="shared" ref="P67:P130" si="9">IF(L67="High","Air",IF(AND(E67="Corporate",L67="Medium"),"Rail",IF(OR(F67="Furniture",L67="Low"),"Road","Don’t know")))</f>
        <v>Road</v>
      </c>
      <c r="Q67">
        <f t="shared" ref="Q67:Q130" si="10">IF(P67="Air",2,IF(P67="Rail",4,IF(P67="Road",10,"Don’t know")))</f>
        <v>10</v>
      </c>
      <c r="R67" s="10">
        <f t="shared" ref="R67:R130" si="11">IF(Q67="Don’t know","Don’t know",Q67+B67)</f>
        <v>42815</v>
      </c>
    </row>
    <row r="68" spans="1:18" x14ac:dyDescent="0.3">
      <c r="A68" s="3">
        <v>1067</v>
      </c>
      <c r="B68" s="4">
        <v>42805</v>
      </c>
      <c r="C68" s="5" t="s">
        <v>179</v>
      </c>
      <c r="D68" s="6" t="s">
        <v>32</v>
      </c>
      <c r="E68" s="5" t="s">
        <v>51</v>
      </c>
      <c r="F68" s="5" t="s">
        <v>27</v>
      </c>
      <c r="G68" s="5" t="s">
        <v>33</v>
      </c>
      <c r="H68" s="3" t="s">
        <v>180</v>
      </c>
      <c r="I68" s="3">
        <v>40</v>
      </c>
      <c r="J68" s="7">
        <v>360</v>
      </c>
      <c r="K68" s="3">
        <f t="shared" si="6"/>
        <v>14400</v>
      </c>
      <c r="L68" s="5" t="s">
        <v>107</v>
      </c>
      <c r="M68" s="8" t="s">
        <v>36</v>
      </c>
      <c r="N68" s="9">
        <f t="shared" si="7"/>
        <v>0</v>
      </c>
      <c r="O68" s="8">
        <f t="shared" si="8"/>
        <v>14400</v>
      </c>
      <c r="P68" t="str">
        <f t="shared" si="9"/>
        <v>Air</v>
      </c>
      <c r="Q68">
        <f t="shared" si="10"/>
        <v>2</v>
      </c>
      <c r="R68" s="10">
        <f t="shared" si="11"/>
        <v>42807</v>
      </c>
    </row>
    <row r="69" spans="1:18" x14ac:dyDescent="0.3">
      <c r="A69" s="3">
        <v>1068</v>
      </c>
      <c r="B69" s="4">
        <v>42805</v>
      </c>
      <c r="C69" s="5" t="s">
        <v>181</v>
      </c>
      <c r="D69" s="6" t="s">
        <v>39</v>
      </c>
      <c r="E69" s="5" t="s">
        <v>61</v>
      </c>
      <c r="F69" s="5" t="s">
        <v>27</v>
      </c>
      <c r="G69" s="5" t="s">
        <v>67</v>
      </c>
      <c r="H69" s="3" t="s">
        <v>182</v>
      </c>
      <c r="I69" s="3">
        <v>42</v>
      </c>
      <c r="J69" s="7">
        <v>600</v>
      </c>
      <c r="K69" s="3">
        <f t="shared" si="6"/>
        <v>25200</v>
      </c>
      <c r="L69" s="5" t="s">
        <v>107</v>
      </c>
      <c r="M69" s="8" t="s">
        <v>36</v>
      </c>
      <c r="N69" s="9">
        <f t="shared" si="7"/>
        <v>0</v>
      </c>
      <c r="O69" s="8">
        <f t="shared" si="8"/>
        <v>25200</v>
      </c>
      <c r="P69" t="str">
        <f t="shared" si="9"/>
        <v>Air</v>
      </c>
      <c r="Q69">
        <f t="shared" si="10"/>
        <v>2</v>
      </c>
      <c r="R69" s="10">
        <f t="shared" si="11"/>
        <v>42807</v>
      </c>
    </row>
    <row r="70" spans="1:18" x14ac:dyDescent="0.3">
      <c r="A70" s="3">
        <v>1069</v>
      </c>
      <c r="B70" s="4">
        <v>42805</v>
      </c>
      <c r="C70" s="5" t="s">
        <v>181</v>
      </c>
      <c r="D70" s="6" t="s">
        <v>39</v>
      </c>
      <c r="E70" s="5" t="s">
        <v>61</v>
      </c>
      <c r="F70" s="5" t="s">
        <v>27</v>
      </c>
      <c r="G70" s="5" t="s">
        <v>41</v>
      </c>
      <c r="H70" s="3" t="s">
        <v>183</v>
      </c>
      <c r="I70" s="3">
        <v>16</v>
      </c>
      <c r="J70" s="7">
        <v>960</v>
      </c>
      <c r="K70" s="3">
        <f t="shared" si="6"/>
        <v>15360</v>
      </c>
      <c r="L70" s="5" t="s">
        <v>107</v>
      </c>
      <c r="M70" s="8" t="s">
        <v>54</v>
      </c>
      <c r="N70" s="9">
        <f t="shared" si="7"/>
        <v>0</v>
      </c>
      <c r="O70" s="8">
        <f t="shared" si="8"/>
        <v>15360</v>
      </c>
      <c r="P70" t="str">
        <f t="shared" si="9"/>
        <v>Air</v>
      </c>
      <c r="Q70">
        <f t="shared" si="10"/>
        <v>2</v>
      </c>
      <c r="R70" s="10">
        <f t="shared" si="11"/>
        <v>42807</v>
      </c>
    </row>
    <row r="71" spans="1:18" x14ac:dyDescent="0.3">
      <c r="A71" s="3">
        <v>1070</v>
      </c>
      <c r="B71" s="4">
        <v>42805</v>
      </c>
      <c r="C71" s="5" t="s">
        <v>184</v>
      </c>
      <c r="D71" s="6" t="s">
        <v>39</v>
      </c>
      <c r="E71" s="5" t="s">
        <v>61</v>
      </c>
      <c r="F71" s="5" t="s">
        <v>27</v>
      </c>
      <c r="G71" s="5" t="s">
        <v>41</v>
      </c>
      <c r="H71" s="3" t="s">
        <v>185</v>
      </c>
      <c r="I71" s="3">
        <v>30</v>
      </c>
      <c r="J71" s="7">
        <v>840</v>
      </c>
      <c r="K71" s="3">
        <f t="shared" si="6"/>
        <v>25200</v>
      </c>
      <c r="L71" s="5" t="s">
        <v>81</v>
      </c>
      <c r="M71" s="8" t="s">
        <v>92</v>
      </c>
      <c r="N71" s="9">
        <f t="shared" si="7"/>
        <v>0</v>
      </c>
      <c r="O71" s="8">
        <f t="shared" si="8"/>
        <v>25200</v>
      </c>
      <c r="P71" t="str">
        <f t="shared" si="9"/>
        <v>Don’t know</v>
      </c>
      <c r="Q71" t="str">
        <f t="shared" si="10"/>
        <v>Don’t know</v>
      </c>
      <c r="R71" s="10" t="str">
        <f t="shared" si="11"/>
        <v>Don’t know</v>
      </c>
    </row>
    <row r="72" spans="1:18" x14ac:dyDescent="0.3">
      <c r="A72" s="3">
        <v>1071</v>
      </c>
      <c r="B72" s="4">
        <v>42805</v>
      </c>
      <c r="C72" s="5" t="s">
        <v>186</v>
      </c>
      <c r="D72" s="6" t="s">
        <v>19</v>
      </c>
      <c r="E72" s="5" t="s">
        <v>20</v>
      </c>
      <c r="F72" s="5" t="s">
        <v>27</v>
      </c>
      <c r="G72" s="5" t="s">
        <v>28</v>
      </c>
      <c r="H72" s="3" t="s">
        <v>187</v>
      </c>
      <c r="I72" s="3">
        <v>19</v>
      </c>
      <c r="J72" s="7">
        <v>600</v>
      </c>
      <c r="K72" s="3">
        <f t="shared" si="6"/>
        <v>11400</v>
      </c>
      <c r="L72" s="5" t="s">
        <v>43</v>
      </c>
      <c r="M72" s="8" t="s">
        <v>36</v>
      </c>
      <c r="N72" s="9">
        <f t="shared" si="7"/>
        <v>0</v>
      </c>
      <c r="O72" s="8">
        <f t="shared" si="8"/>
        <v>11400</v>
      </c>
      <c r="P72" t="str">
        <f t="shared" si="9"/>
        <v>Don’t know</v>
      </c>
      <c r="Q72" t="str">
        <f t="shared" si="10"/>
        <v>Don’t know</v>
      </c>
      <c r="R72" s="10" t="str">
        <f t="shared" si="11"/>
        <v>Don’t know</v>
      </c>
    </row>
    <row r="73" spans="1:18" x14ac:dyDescent="0.3">
      <c r="A73" s="3">
        <v>1072</v>
      </c>
      <c r="B73" s="4">
        <v>42806</v>
      </c>
      <c r="C73" s="5" t="s">
        <v>188</v>
      </c>
      <c r="D73" s="6" t="s">
        <v>105</v>
      </c>
      <c r="E73" s="5" t="s">
        <v>20</v>
      </c>
      <c r="F73" s="5" t="s">
        <v>27</v>
      </c>
      <c r="G73" s="5" t="s">
        <v>28</v>
      </c>
      <c r="H73" s="3" t="s">
        <v>189</v>
      </c>
      <c r="I73" s="3">
        <v>27</v>
      </c>
      <c r="J73" s="7">
        <v>300</v>
      </c>
      <c r="K73" s="3">
        <f t="shared" si="6"/>
        <v>8100</v>
      </c>
      <c r="L73" s="5" t="s">
        <v>43</v>
      </c>
      <c r="M73" s="8" t="s">
        <v>25</v>
      </c>
      <c r="N73" s="9">
        <f t="shared" si="7"/>
        <v>0</v>
      </c>
      <c r="O73" s="8">
        <f t="shared" si="8"/>
        <v>8100</v>
      </c>
      <c r="P73" t="str">
        <f t="shared" si="9"/>
        <v>Don’t know</v>
      </c>
      <c r="Q73" t="str">
        <f t="shared" si="10"/>
        <v>Don’t know</v>
      </c>
      <c r="R73" s="10" t="str">
        <f t="shared" si="11"/>
        <v>Don’t know</v>
      </c>
    </row>
    <row r="74" spans="1:18" x14ac:dyDescent="0.3">
      <c r="A74" s="3">
        <v>1073</v>
      </c>
      <c r="B74" s="4">
        <v>42806</v>
      </c>
      <c r="C74" s="5" t="s">
        <v>190</v>
      </c>
      <c r="D74" s="6" t="s">
        <v>32</v>
      </c>
      <c r="E74" s="5" t="s">
        <v>51</v>
      </c>
      <c r="F74" s="5" t="s">
        <v>56</v>
      </c>
      <c r="G74" s="5" t="s">
        <v>79</v>
      </c>
      <c r="H74" s="3" t="s">
        <v>191</v>
      </c>
      <c r="I74" s="3">
        <v>30</v>
      </c>
      <c r="J74" s="7">
        <v>540</v>
      </c>
      <c r="K74" s="3">
        <f t="shared" si="6"/>
        <v>16200</v>
      </c>
      <c r="L74" s="5" t="s">
        <v>24</v>
      </c>
      <c r="M74" s="8" t="s">
        <v>36</v>
      </c>
      <c r="N74" s="9">
        <f t="shared" si="7"/>
        <v>0</v>
      </c>
      <c r="O74" s="8">
        <f t="shared" si="8"/>
        <v>16200</v>
      </c>
      <c r="P74" t="str">
        <f t="shared" si="9"/>
        <v>Road</v>
      </c>
      <c r="Q74">
        <f t="shared" si="10"/>
        <v>10</v>
      </c>
      <c r="R74" s="10">
        <f t="shared" si="11"/>
        <v>42816</v>
      </c>
    </row>
    <row r="75" spans="1:18" x14ac:dyDescent="0.3">
      <c r="A75" s="3">
        <v>1074</v>
      </c>
      <c r="B75" s="4">
        <v>42806</v>
      </c>
      <c r="C75" s="5" t="s">
        <v>192</v>
      </c>
      <c r="D75" s="6" t="s">
        <v>39</v>
      </c>
      <c r="E75" s="5" t="s">
        <v>20</v>
      </c>
      <c r="F75" s="5" t="s">
        <v>27</v>
      </c>
      <c r="G75" s="5" t="s">
        <v>119</v>
      </c>
      <c r="H75" s="3" t="s">
        <v>144</v>
      </c>
      <c r="I75" s="3">
        <v>3</v>
      </c>
      <c r="J75" s="7">
        <v>540</v>
      </c>
      <c r="K75" s="3">
        <f t="shared" si="6"/>
        <v>1620</v>
      </c>
      <c r="L75" s="5" t="s">
        <v>35</v>
      </c>
      <c r="M75" s="8" t="s">
        <v>48</v>
      </c>
      <c r="N75" s="9">
        <f t="shared" si="7"/>
        <v>0</v>
      </c>
      <c r="O75" s="8">
        <f t="shared" si="8"/>
        <v>1620</v>
      </c>
      <c r="P75" t="str">
        <f t="shared" si="9"/>
        <v>Rail</v>
      </c>
      <c r="Q75">
        <f t="shared" si="10"/>
        <v>4</v>
      </c>
      <c r="R75" s="10">
        <f t="shared" si="11"/>
        <v>42810</v>
      </c>
    </row>
    <row r="76" spans="1:18" x14ac:dyDescent="0.3">
      <c r="A76" s="3">
        <v>1075</v>
      </c>
      <c r="B76" s="4">
        <v>42806</v>
      </c>
      <c r="C76" s="5" t="s">
        <v>188</v>
      </c>
      <c r="D76" s="6" t="s">
        <v>39</v>
      </c>
      <c r="E76" s="5" t="s">
        <v>20</v>
      </c>
      <c r="F76" s="5" t="s">
        <v>56</v>
      </c>
      <c r="G76" s="5" t="s">
        <v>57</v>
      </c>
      <c r="H76" s="3" t="s">
        <v>193</v>
      </c>
      <c r="I76" s="3">
        <v>21</v>
      </c>
      <c r="J76" s="7">
        <v>18060</v>
      </c>
      <c r="K76" s="3">
        <f t="shared" si="6"/>
        <v>379260</v>
      </c>
      <c r="L76" s="5" t="s">
        <v>43</v>
      </c>
      <c r="M76" s="8" t="s">
        <v>30</v>
      </c>
      <c r="N76" s="9">
        <f t="shared" si="7"/>
        <v>0.05</v>
      </c>
      <c r="O76" s="8">
        <f t="shared" si="8"/>
        <v>360297</v>
      </c>
      <c r="P76" t="str">
        <f t="shared" si="9"/>
        <v>Road</v>
      </c>
      <c r="Q76">
        <f t="shared" si="10"/>
        <v>10</v>
      </c>
      <c r="R76" s="10">
        <f t="shared" si="11"/>
        <v>42816</v>
      </c>
    </row>
    <row r="77" spans="1:18" x14ac:dyDescent="0.3">
      <c r="A77" s="3">
        <v>1076</v>
      </c>
      <c r="B77" s="4">
        <v>42806</v>
      </c>
      <c r="C77" s="5" t="s">
        <v>188</v>
      </c>
      <c r="D77" s="6" t="s">
        <v>39</v>
      </c>
      <c r="E77" s="5" t="s">
        <v>20</v>
      </c>
      <c r="F77" s="5" t="s">
        <v>21</v>
      </c>
      <c r="G77" s="5" t="s">
        <v>22</v>
      </c>
      <c r="H77" s="3" t="s">
        <v>194</v>
      </c>
      <c r="I77" s="3">
        <v>11</v>
      </c>
      <c r="J77" s="7">
        <v>1800</v>
      </c>
      <c r="K77" s="3">
        <f t="shared" si="6"/>
        <v>19800</v>
      </c>
      <c r="L77" s="5" t="s">
        <v>43</v>
      </c>
      <c r="M77" s="8" t="s">
        <v>36</v>
      </c>
      <c r="N77" s="9">
        <f t="shared" si="7"/>
        <v>0</v>
      </c>
      <c r="O77" s="8">
        <f t="shared" si="8"/>
        <v>19800</v>
      </c>
      <c r="P77" t="str">
        <f t="shared" si="9"/>
        <v>Don’t know</v>
      </c>
      <c r="Q77" t="str">
        <f t="shared" si="10"/>
        <v>Don’t know</v>
      </c>
      <c r="R77" s="10" t="str">
        <f t="shared" si="11"/>
        <v>Don’t know</v>
      </c>
    </row>
    <row r="78" spans="1:18" x14ac:dyDescent="0.3">
      <c r="A78" s="3">
        <v>1077</v>
      </c>
      <c r="B78" s="4">
        <v>42806</v>
      </c>
      <c r="C78" s="5" t="s">
        <v>195</v>
      </c>
      <c r="D78" s="6" t="s">
        <v>39</v>
      </c>
      <c r="E78" s="5" t="s">
        <v>51</v>
      </c>
      <c r="F78" s="5" t="s">
        <v>27</v>
      </c>
      <c r="G78" s="5" t="s">
        <v>67</v>
      </c>
      <c r="H78" s="3" t="s">
        <v>182</v>
      </c>
      <c r="I78" s="3">
        <v>43</v>
      </c>
      <c r="J78" s="7">
        <v>600</v>
      </c>
      <c r="K78" s="3">
        <f t="shared" si="6"/>
        <v>25800</v>
      </c>
      <c r="L78" s="5" t="s">
        <v>107</v>
      </c>
      <c r="M78" s="8" t="s">
        <v>36</v>
      </c>
      <c r="N78" s="9">
        <f t="shared" si="7"/>
        <v>0</v>
      </c>
      <c r="O78" s="8">
        <f t="shared" si="8"/>
        <v>25800</v>
      </c>
      <c r="P78" t="str">
        <f t="shared" si="9"/>
        <v>Air</v>
      </c>
      <c r="Q78">
        <f t="shared" si="10"/>
        <v>2</v>
      </c>
      <c r="R78" s="10">
        <f t="shared" si="11"/>
        <v>42808</v>
      </c>
    </row>
    <row r="79" spans="1:18" x14ac:dyDescent="0.3">
      <c r="A79" s="3">
        <v>1078</v>
      </c>
      <c r="B79" s="4">
        <v>42806</v>
      </c>
      <c r="C79" s="5" t="s">
        <v>196</v>
      </c>
      <c r="D79" s="6" t="s">
        <v>39</v>
      </c>
      <c r="E79" s="5" t="s">
        <v>51</v>
      </c>
      <c r="F79" s="5" t="s">
        <v>27</v>
      </c>
      <c r="G79" s="5" t="s">
        <v>33</v>
      </c>
      <c r="H79" s="3" t="s">
        <v>197</v>
      </c>
      <c r="I79" s="3">
        <v>12</v>
      </c>
      <c r="J79" s="7">
        <v>300</v>
      </c>
      <c r="K79" s="3">
        <f t="shared" si="6"/>
        <v>3600</v>
      </c>
      <c r="L79" s="5" t="s">
        <v>107</v>
      </c>
      <c r="M79" s="8" t="s">
        <v>25</v>
      </c>
      <c r="N79" s="9">
        <f t="shared" si="7"/>
        <v>0</v>
      </c>
      <c r="O79" s="8">
        <f t="shared" si="8"/>
        <v>3600</v>
      </c>
      <c r="P79" t="str">
        <f t="shared" si="9"/>
        <v>Air</v>
      </c>
      <c r="Q79">
        <f t="shared" si="10"/>
        <v>2</v>
      </c>
      <c r="R79" s="10">
        <f t="shared" si="11"/>
        <v>42808</v>
      </c>
    </row>
    <row r="80" spans="1:18" x14ac:dyDescent="0.3">
      <c r="A80" s="3">
        <v>1079</v>
      </c>
      <c r="B80" s="4">
        <v>42806</v>
      </c>
      <c r="C80" s="5" t="s">
        <v>198</v>
      </c>
      <c r="D80" s="6" t="s">
        <v>19</v>
      </c>
      <c r="E80" s="5" t="s">
        <v>40</v>
      </c>
      <c r="F80" s="5" t="s">
        <v>27</v>
      </c>
      <c r="G80" s="5" t="s">
        <v>119</v>
      </c>
      <c r="H80" s="3" t="s">
        <v>199</v>
      </c>
      <c r="I80" s="3">
        <v>2</v>
      </c>
      <c r="J80" s="7">
        <v>540</v>
      </c>
      <c r="K80" s="3">
        <f t="shared" si="6"/>
        <v>1080</v>
      </c>
      <c r="L80" s="5" t="s">
        <v>107</v>
      </c>
      <c r="M80" s="8" t="s">
        <v>36</v>
      </c>
      <c r="N80" s="9">
        <f t="shared" si="7"/>
        <v>0</v>
      </c>
      <c r="O80" s="8">
        <f t="shared" si="8"/>
        <v>1080</v>
      </c>
      <c r="P80" t="str">
        <f t="shared" si="9"/>
        <v>Air</v>
      </c>
      <c r="Q80">
        <f t="shared" si="10"/>
        <v>2</v>
      </c>
      <c r="R80" s="10">
        <f t="shared" si="11"/>
        <v>42808</v>
      </c>
    </row>
    <row r="81" spans="1:18" x14ac:dyDescent="0.3">
      <c r="A81" s="3">
        <v>1080</v>
      </c>
      <c r="B81" s="4">
        <v>42806</v>
      </c>
      <c r="C81" s="5" t="s">
        <v>198</v>
      </c>
      <c r="D81" s="6" t="s">
        <v>19</v>
      </c>
      <c r="E81" s="5" t="s">
        <v>40</v>
      </c>
      <c r="F81" s="5" t="s">
        <v>56</v>
      </c>
      <c r="G81" s="5" t="s">
        <v>79</v>
      </c>
      <c r="H81" s="3" t="s">
        <v>200</v>
      </c>
      <c r="I81" s="3">
        <v>20</v>
      </c>
      <c r="J81" s="7">
        <v>1380</v>
      </c>
      <c r="K81" s="3">
        <f t="shared" si="6"/>
        <v>27600</v>
      </c>
      <c r="L81" s="5" t="s">
        <v>43</v>
      </c>
      <c r="M81" s="8" t="s">
        <v>36</v>
      </c>
      <c r="N81" s="9">
        <f t="shared" si="7"/>
        <v>0</v>
      </c>
      <c r="O81" s="8">
        <f t="shared" si="8"/>
        <v>27600</v>
      </c>
      <c r="P81" t="str">
        <f t="shared" si="9"/>
        <v>Road</v>
      </c>
      <c r="Q81">
        <f t="shared" si="10"/>
        <v>10</v>
      </c>
      <c r="R81" s="10">
        <f t="shared" si="11"/>
        <v>42816</v>
      </c>
    </row>
    <row r="82" spans="1:18" x14ac:dyDescent="0.3">
      <c r="A82" s="3">
        <v>1081</v>
      </c>
      <c r="B82" s="4">
        <v>42807</v>
      </c>
      <c r="C82" s="5" t="s">
        <v>201</v>
      </c>
      <c r="D82" s="6" t="s">
        <v>39</v>
      </c>
      <c r="E82" s="5" t="s">
        <v>20</v>
      </c>
      <c r="F82" s="5" t="s">
        <v>27</v>
      </c>
      <c r="G82" s="5" t="s">
        <v>119</v>
      </c>
      <c r="H82" s="3" t="s">
        <v>202</v>
      </c>
      <c r="I82" s="3">
        <v>31</v>
      </c>
      <c r="J82" s="7">
        <v>360</v>
      </c>
      <c r="K82" s="3">
        <f t="shared" si="6"/>
        <v>11160</v>
      </c>
      <c r="L82" s="5" t="s">
        <v>81</v>
      </c>
      <c r="M82" s="8" t="s">
        <v>25</v>
      </c>
      <c r="N82" s="9">
        <f t="shared" si="7"/>
        <v>0</v>
      </c>
      <c r="O82" s="8">
        <f t="shared" si="8"/>
        <v>11160</v>
      </c>
      <c r="P82" t="str">
        <f t="shared" si="9"/>
        <v>Don’t know</v>
      </c>
      <c r="Q82" t="str">
        <f t="shared" si="10"/>
        <v>Don’t know</v>
      </c>
      <c r="R82" s="10" t="str">
        <f t="shared" si="11"/>
        <v>Don’t know</v>
      </c>
    </row>
    <row r="83" spans="1:18" x14ac:dyDescent="0.3">
      <c r="A83" s="3">
        <v>1082</v>
      </c>
      <c r="B83" s="4">
        <v>42807</v>
      </c>
      <c r="C83" s="5" t="s">
        <v>201</v>
      </c>
      <c r="D83" s="6" t="s">
        <v>39</v>
      </c>
      <c r="E83" s="5" t="s">
        <v>20</v>
      </c>
      <c r="F83" s="5" t="s">
        <v>21</v>
      </c>
      <c r="G83" s="5" t="s">
        <v>62</v>
      </c>
      <c r="H83" s="3" t="s">
        <v>203</v>
      </c>
      <c r="I83" s="3">
        <v>47</v>
      </c>
      <c r="J83" s="7">
        <v>31080</v>
      </c>
      <c r="K83" s="3">
        <f t="shared" si="6"/>
        <v>1460760</v>
      </c>
      <c r="L83" s="5" t="s">
        <v>81</v>
      </c>
      <c r="M83" s="8" t="s">
        <v>36</v>
      </c>
      <c r="N83" s="9">
        <f t="shared" si="7"/>
        <v>0.05</v>
      </c>
      <c r="O83" s="8">
        <f t="shared" si="8"/>
        <v>1387722</v>
      </c>
      <c r="P83" t="str">
        <f t="shared" si="9"/>
        <v>Don’t know</v>
      </c>
      <c r="Q83" t="str">
        <f t="shared" si="10"/>
        <v>Don’t know</v>
      </c>
      <c r="R83" s="10" t="str">
        <f t="shared" si="11"/>
        <v>Don’t know</v>
      </c>
    </row>
    <row r="84" spans="1:18" x14ac:dyDescent="0.3">
      <c r="A84" s="3">
        <v>1083</v>
      </c>
      <c r="B84" s="4">
        <v>42807</v>
      </c>
      <c r="C84" s="5" t="s">
        <v>201</v>
      </c>
      <c r="D84" s="6" t="s">
        <v>39</v>
      </c>
      <c r="E84" s="5" t="s">
        <v>20</v>
      </c>
      <c r="F84" s="5" t="s">
        <v>56</v>
      </c>
      <c r="G84" s="5" t="s">
        <v>204</v>
      </c>
      <c r="H84" s="3" t="s">
        <v>205</v>
      </c>
      <c r="I84" s="3">
        <v>21</v>
      </c>
      <c r="J84" s="7">
        <v>3540</v>
      </c>
      <c r="K84" s="3">
        <f t="shared" si="6"/>
        <v>74340</v>
      </c>
      <c r="L84" s="5" t="s">
        <v>81</v>
      </c>
      <c r="M84" s="8" t="s">
        <v>74</v>
      </c>
      <c r="N84" s="9">
        <f t="shared" si="7"/>
        <v>0.02</v>
      </c>
      <c r="O84" s="8">
        <f t="shared" si="8"/>
        <v>72853.2</v>
      </c>
      <c r="P84" t="str">
        <f t="shared" si="9"/>
        <v>Road</v>
      </c>
      <c r="Q84">
        <f t="shared" si="10"/>
        <v>10</v>
      </c>
      <c r="R84" s="10">
        <f t="shared" si="11"/>
        <v>42817</v>
      </c>
    </row>
    <row r="85" spans="1:18" x14ac:dyDescent="0.3">
      <c r="A85" s="3">
        <v>1084</v>
      </c>
      <c r="B85" s="4">
        <v>42807</v>
      </c>
      <c r="C85" s="5" t="s">
        <v>201</v>
      </c>
      <c r="D85" s="6" t="s">
        <v>39</v>
      </c>
      <c r="E85" s="5" t="s">
        <v>20</v>
      </c>
      <c r="F85" s="5" t="s">
        <v>56</v>
      </c>
      <c r="G85" s="5" t="s">
        <v>57</v>
      </c>
      <c r="H85" s="3" t="s">
        <v>206</v>
      </c>
      <c r="I85" s="3">
        <v>17</v>
      </c>
      <c r="J85" s="7">
        <v>1560</v>
      </c>
      <c r="K85" s="3">
        <f t="shared" si="6"/>
        <v>26520</v>
      </c>
      <c r="L85" s="5" t="s">
        <v>81</v>
      </c>
      <c r="M85" s="8" t="s">
        <v>36</v>
      </c>
      <c r="N85" s="9">
        <f t="shared" si="7"/>
        <v>0</v>
      </c>
      <c r="O85" s="8">
        <f t="shared" si="8"/>
        <v>26520</v>
      </c>
      <c r="P85" t="str">
        <f t="shared" si="9"/>
        <v>Road</v>
      </c>
      <c r="Q85">
        <f t="shared" si="10"/>
        <v>10</v>
      </c>
      <c r="R85" s="10">
        <f t="shared" si="11"/>
        <v>42817</v>
      </c>
    </row>
    <row r="86" spans="1:18" x14ac:dyDescent="0.3">
      <c r="A86" s="3">
        <v>1085</v>
      </c>
      <c r="B86" s="4">
        <v>42807</v>
      </c>
      <c r="C86" s="5" t="s">
        <v>207</v>
      </c>
      <c r="D86" s="6" t="s">
        <v>39</v>
      </c>
      <c r="E86" s="5" t="s">
        <v>20</v>
      </c>
      <c r="F86" s="5" t="s">
        <v>27</v>
      </c>
      <c r="G86" s="5" t="s">
        <v>28</v>
      </c>
      <c r="H86" s="3" t="s">
        <v>208</v>
      </c>
      <c r="I86" s="3">
        <v>35</v>
      </c>
      <c r="J86" s="7">
        <v>420</v>
      </c>
      <c r="K86" s="3">
        <f t="shared" si="6"/>
        <v>14700</v>
      </c>
      <c r="L86" s="5" t="s">
        <v>107</v>
      </c>
      <c r="M86" s="8" t="s">
        <v>25</v>
      </c>
      <c r="N86" s="9">
        <f t="shared" si="7"/>
        <v>0</v>
      </c>
      <c r="O86" s="8">
        <f t="shared" si="8"/>
        <v>14700</v>
      </c>
      <c r="P86" t="str">
        <f t="shared" si="9"/>
        <v>Air</v>
      </c>
      <c r="Q86">
        <f t="shared" si="10"/>
        <v>2</v>
      </c>
      <c r="R86" s="10">
        <f t="shared" si="11"/>
        <v>42809</v>
      </c>
    </row>
    <row r="87" spans="1:18" x14ac:dyDescent="0.3">
      <c r="A87" s="3">
        <v>1086</v>
      </c>
      <c r="B87" s="4">
        <v>42807</v>
      </c>
      <c r="C87" s="5" t="s">
        <v>207</v>
      </c>
      <c r="D87" s="6" t="s">
        <v>39</v>
      </c>
      <c r="E87" s="5" t="s">
        <v>20</v>
      </c>
      <c r="F87" s="5" t="s">
        <v>21</v>
      </c>
      <c r="G87" s="5" t="s">
        <v>52</v>
      </c>
      <c r="H87" s="3" t="s">
        <v>209</v>
      </c>
      <c r="I87" s="3">
        <v>46</v>
      </c>
      <c r="J87" s="7">
        <v>7560</v>
      </c>
      <c r="K87" s="3">
        <f t="shared" si="6"/>
        <v>347760</v>
      </c>
      <c r="L87" s="5" t="s">
        <v>107</v>
      </c>
      <c r="M87" s="8" t="s">
        <v>30</v>
      </c>
      <c r="N87" s="9">
        <f t="shared" si="7"/>
        <v>0.05</v>
      </c>
      <c r="O87" s="8">
        <f t="shared" si="8"/>
        <v>330372</v>
      </c>
      <c r="P87" t="str">
        <f t="shared" si="9"/>
        <v>Air</v>
      </c>
      <c r="Q87">
        <f t="shared" si="10"/>
        <v>2</v>
      </c>
      <c r="R87" s="10">
        <f t="shared" si="11"/>
        <v>42809</v>
      </c>
    </row>
    <row r="88" spans="1:18" x14ac:dyDescent="0.3">
      <c r="A88" s="3">
        <v>1087</v>
      </c>
      <c r="B88" s="4">
        <v>42807</v>
      </c>
      <c r="C88" s="5" t="s">
        <v>210</v>
      </c>
      <c r="D88" s="6" t="s">
        <v>39</v>
      </c>
      <c r="E88" s="5" t="s">
        <v>20</v>
      </c>
      <c r="F88" s="5" t="s">
        <v>27</v>
      </c>
      <c r="G88" s="5" t="s">
        <v>133</v>
      </c>
      <c r="H88" s="3" t="s">
        <v>211</v>
      </c>
      <c r="I88" s="3">
        <v>30</v>
      </c>
      <c r="J88" s="7">
        <v>720</v>
      </c>
      <c r="K88" s="3">
        <f t="shared" si="6"/>
        <v>21600</v>
      </c>
      <c r="L88" s="5" t="s">
        <v>43</v>
      </c>
      <c r="M88" s="8" t="s">
        <v>36</v>
      </c>
      <c r="N88" s="9">
        <f t="shared" si="7"/>
        <v>0</v>
      </c>
      <c r="O88" s="8">
        <f t="shared" si="8"/>
        <v>21600</v>
      </c>
      <c r="P88" t="str">
        <f t="shared" si="9"/>
        <v>Don’t know</v>
      </c>
      <c r="Q88" t="str">
        <f t="shared" si="10"/>
        <v>Don’t know</v>
      </c>
      <c r="R88" s="10" t="str">
        <f t="shared" si="11"/>
        <v>Don’t know</v>
      </c>
    </row>
    <row r="89" spans="1:18" x14ac:dyDescent="0.3">
      <c r="A89" s="3">
        <v>1088</v>
      </c>
      <c r="B89" s="4">
        <v>42808</v>
      </c>
      <c r="C89" s="5" t="s">
        <v>212</v>
      </c>
      <c r="D89" s="6" t="s">
        <v>19</v>
      </c>
      <c r="E89" s="5" t="s">
        <v>40</v>
      </c>
      <c r="F89" s="5" t="s">
        <v>21</v>
      </c>
      <c r="G89" s="5" t="s">
        <v>46</v>
      </c>
      <c r="H89" s="3" t="s">
        <v>213</v>
      </c>
      <c r="I89" s="3">
        <v>38</v>
      </c>
      <c r="J89" s="7">
        <v>27000</v>
      </c>
      <c r="K89" s="3">
        <f t="shared" si="6"/>
        <v>1026000</v>
      </c>
      <c r="L89" s="5" t="s">
        <v>81</v>
      </c>
      <c r="M89" s="8" t="s">
        <v>36</v>
      </c>
      <c r="N89" s="9">
        <f t="shared" si="7"/>
        <v>0.05</v>
      </c>
      <c r="O89" s="8">
        <f t="shared" si="8"/>
        <v>974700</v>
      </c>
      <c r="P89" t="str">
        <f t="shared" si="9"/>
        <v>Don’t know</v>
      </c>
      <c r="Q89" t="str">
        <f t="shared" si="10"/>
        <v>Don’t know</v>
      </c>
      <c r="R89" s="10" t="str">
        <f t="shared" si="11"/>
        <v>Don’t know</v>
      </c>
    </row>
    <row r="90" spans="1:18" x14ac:dyDescent="0.3">
      <c r="A90" s="3">
        <v>1089</v>
      </c>
      <c r="B90" s="4">
        <v>42809</v>
      </c>
      <c r="C90" s="5" t="s">
        <v>214</v>
      </c>
      <c r="D90" s="6" t="s">
        <v>32</v>
      </c>
      <c r="E90" s="5" t="s">
        <v>40</v>
      </c>
      <c r="F90" s="5" t="s">
        <v>27</v>
      </c>
      <c r="G90" s="5" t="s">
        <v>28</v>
      </c>
      <c r="H90" s="3" t="s">
        <v>215</v>
      </c>
      <c r="I90" s="3">
        <v>42</v>
      </c>
      <c r="J90" s="7">
        <v>420</v>
      </c>
      <c r="K90" s="3">
        <f t="shared" si="6"/>
        <v>17640</v>
      </c>
      <c r="L90" s="5" t="s">
        <v>43</v>
      </c>
      <c r="M90" s="8" t="s">
        <v>36</v>
      </c>
      <c r="N90" s="9">
        <f t="shared" si="7"/>
        <v>0</v>
      </c>
      <c r="O90" s="8">
        <f t="shared" si="8"/>
        <v>17640</v>
      </c>
      <c r="P90" t="str">
        <f t="shared" si="9"/>
        <v>Don’t know</v>
      </c>
      <c r="Q90" t="str">
        <f t="shared" si="10"/>
        <v>Don’t know</v>
      </c>
      <c r="R90" s="10" t="str">
        <f t="shared" si="11"/>
        <v>Don’t know</v>
      </c>
    </row>
    <row r="91" spans="1:18" x14ac:dyDescent="0.3">
      <c r="A91" s="3">
        <v>1090</v>
      </c>
      <c r="B91" s="4">
        <v>42809</v>
      </c>
      <c r="C91" s="5" t="s">
        <v>216</v>
      </c>
      <c r="D91" s="6" t="s">
        <v>39</v>
      </c>
      <c r="E91" s="5" t="s">
        <v>40</v>
      </c>
      <c r="F91" s="5" t="s">
        <v>27</v>
      </c>
      <c r="G91" s="5" t="s">
        <v>28</v>
      </c>
      <c r="H91" s="3" t="s">
        <v>217</v>
      </c>
      <c r="I91" s="3">
        <v>48</v>
      </c>
      <c r="J91" s="7">
        <v>2160</v>
      </c>
      <c r="K91" s="3">
        <f t="shared" si="6"/>
        <v>103680</v>
      </c>
      <c r="L91" s="5" t="s">
        <v>35</v>
      </c>
      <c r="M91" s="8" t="s">
        <v>92</v>
      </c>
      <c r="N91" s="9">
        <f t="shared" si="7"/>
        <v>0.05</v>
      </c>
      <c r="O91" s="8">
        <f t="shared" si="8"/>
        <v>98496</v>
      </c>
      <c r="P91" t="str">
        <f t="shared" si="9"/>
        <v>Don’t know</v>
      </c>
      <c r="Q91" t="str">
        <f t="shared" si="10"/>
        <v>Don’t know</v>
      </c>
      <c r="R91" s="10" t="str">
        <f t="shared" si="11"/>
        <v>Don’t know</v>
      </c>
    </row>
    <row r="92" spans="1:18" x14ac:dyDescent="0.3">
      <c r="A92" s="3">
        <v>1091</v>
      </c>
      <c r="B92" s="4">
        <v>42809</v>
      </c>
      <c r="C92" s="5" t="s">
        <v>216</v>
      </c>
      <c r="D92" s="6" t="s">
        <v>39</v>
      </c>
      <c r="E92" s="5" t="s">
        <v>40</v>
      </c>
      <c r="F92" s="5" t="s">
        <v>27</v>
      </c>
      <c r="G92" s="5" t="s">
        <v>28</v>
      </c>
      <c r="H92" s="3" t="s">
        <v>218</v>
      </c>
      <c r="I92" s="3">
        <v>30</v>
      </c>
      <c r="J92" s="7">
        <v>480</v>
      </c>
      <c r="K92" s="3">
        <f t="shared" si="6"/>
        <v>14400</v>
      </c>
      <c r="L92" s="5" t="s">
        <v>35</v>
      </c>
      <c r="M92" s="8" t="s">
        <v>25</v>
      </c>
      <c r="N92" s="9">
        <f t="shared" si="7"/>
        <v>0</v>
      </c>
      <c r="O92" s="8">
        <f t="shared" si="8"/>
        <v>14400</v>
      </c>
      <c r="P92" t="str">
        <f t="shared" si="9"/>
        <v>Don’t know</v>
      </c>
      <c r="Q92" t="str">
        <f t="shared" si="10"/>
        <v>Don’t know</v>
      </c>
      <c r="R92" s="10" t="str">
        <f t="shared" si="11"/>
        <v>Don’t know</v>
      </c>
    </row>
    <row r="93" spans="1:18" x14ac:dyDescent="0.3">
      <c r="A93" s="3">
        <v>1092</v>
      </c>
      <c r="B93" s="4">
        <v>42810</v>
      </c>
      <c r="C93" s="5" t="s">
        <v>219</v>
      </c>
      <c r="D93" s="6" t="s">
        <v>19</v>
      </c>
      <c r="E93" s="5" t="s">
        <v>40</v>
      </c>
      <c r="F93" s="5" t="s">
        <v>27</v>
      </c>
      <c r="G93" s="5" t="s">
        <v>33</v>
      </c>
      <c r="H93" s="3" t="s">
        <v>220</v>
      </c>
      <c r="I93" s="3">
        <v>29</v>
      </c>
      <c r="J93" s="7">
        <v>240</v>
      </c>
      <c r="K93" s="3">
        <f t="shared" si="6"/>
        <v>6960</v>
      </c>
      <c r="L93" s="5" t="s">
        <v>35</v>
      </c>
      <c r="M93" s="8" t="s">
        <v>36</v>
      </c>
      <c r="N93" s="9">
        <f t="shared" si="7"/>
        <v>0</v>
      </c>
      <c r="O93" s="8">
        <f t="shared" si="8"/>
        <v>6960</v>
      </c>
      <c r="P93" t="str">
        <f t="shared" si="9"/>
        <v>Don’t know</v>
      </c>
      <c r="Q93" t="str">
        <f t="shared" si="10"/>
        <v>Don’t know</v>
      </c>
      <c r="R93" s="10" t="str">
        <f t="shared" si="11"/>
        <v>Don’t know</v>
      </c>
    </row>
    <row r="94" spans="1:18" x14ac:dyDescent="0.3">
      <c r="A94" s="3">
        <v>1093</v>
      </c>
      <c r="B94" s="4">
        <v>42810</v>
      </c>
      <c r="C94" s="5" t="s">
        <v>157</v>
      </c>
      <c r="D94" s="6" t="s">
        <v>105</v>
      </c>
      <c r="E94" s="5" t="s">
        <v>61</v>
      </c>
      <c r="F94" s="5" t="s">
        <v>27</v>
      </c>
      <c r="G94" s="5" t="s">
        <v>28</v>
      </c>
      <c r="H94" s="3" t="s">
        <v>221</v>
      </c>
      <c r="I94" s="3">
        <v>43</v>
      </c>
      <c r="J94" s="7">
        <v>1140</v>
      </c>
      <c r="K94" s="3">
        <f t="shared" si="6"/>
        <v>49020</v>
      </c>
      <c r="L94" s="5" t="s">
        <v>43</v>
      </c>
      <c r="M94" s="8" t="s">
        <v>74</v>
      </c>
      <c r="N94" s="9">
        <f t="shared" si="7"/>
        <v>0</v>
      </c>
      <c r="O94" s="8">
        <f t="shared" si="8"/>
        <v>49020</v>
      </c>
      <c r="P94" t="str">
        <f t="shared" si="9"/>
        <v>Don’t know</v>
      </c>
      <c r="Q94" t="str">
        <f t="shared" si="10"/>
        <v>Don’t know</v>
      </c>
      <c r="R94" s="10" t="str">
        <f t="shared" si="11"/>
        <v>Don’t know</v>
      </c>
    </row>
    <row r="95" spans="1:18" x14ac:dyDescent="0.3">
      <c r="A95" s="3">
        <v>1094</v>
      </c>
      <c r="B95" s="4">
        <v>42810</v>
      </c>
      <c r="C95" s="5" t="s">
        <v>222</v>
      </c>
      <c r="D95" s="6" t="s">
        <v>32</v>
      </c>
      <c r="E95" s="5" t="s">
        <v>61</v>
      </c>
      <c r="F95" s="5" t="s">
        <v>27</v>
      </c>
      <c r="G95" s="5" t="s">
        <v>28</v>
      </c>
      <c r="H95" s="3" t="s">
        <v>223</v>
      </c>
      <c r="I95" s="3">
        <v>5</v>
      </c>
      <c r="J95" s="7">
        <v>2940</v>
      </c>
      <c r="K95" s="3">
        <f t="shared" si="6"/>
        <v>14700</v>
      </c>
      <c r="L95" s="5" t="s">
        <v>107</v>
      </c>
      <c r="M95" s="8" t="s">
        <v>36</v>
      </c>
      <c r="N95" s="9">
        <f t="shared" si="7"/>
        <v>0</v>
      </c>
      <c r="O95" s="8">
        <f t="shared" si="8"/>
        <v>14700</v>
      </c>
      <c r="P95" t="str">
        <f t="shared" si="9"/>
        <v>Air</v>
      </c>
      <c r="Q95">
        <f t="shared" si="10"/>
        <v>2</v>
      </c>
      <c r="R95" s="10">
        <f t="shared" si="11"/>
        <v>42812</v>
      </c>
    </row>
    <row r="96" spans="1:18" x14ac:dyDescent="0.3">
      <c r="A96" s="3">
        <v>1095</v>
      </c>
      <c r="B96" s="4">
        <v>42810</v>
      </c>
      <c r="C96" s="5" t="s">
        <v>222</v>
      </c>
      <c r="D96" s="6" t="s">
        <v>32</v>
      </c>
      <c r="E96" s="5" t="s">
        <v>61</v>
      </c>
      <c r="F96" s="5" t="s">
        <v>27</v>
      </c>
      <c r="G96" s="5" t="s">
        <v>28</v>
      </c>
      <c r="H96" s="3" t="s">
        <v>224</v>
      </c>
      <c r="I96" s="3">
        <v>14</v>
      </c>
      <c r="J96" s="7">
        <v>240</v>
      </c>
      <c r="K96" s="3">
        <f t="shared" si="6"/>
        <v>3360</v>
      </c>
      <c r="L96" s="5" t="s">
        <v>107</v>
      </c>
      <c r="M96" s="8" t="s">
        <v>92</v>
      </c>
      <c r="N96" s="9">
        <f t="shared" si="7"/>
        <v>0</v>
      </c>
      <c r="O96" s="8">
        <f t="shared" si="8"/>
        <v>3360</v>
      </c>
      <c r="P96" t="str">
        <f t="shared" si="9"/>
        <v>Air</v>
      </c>
      <c r="Q96">
        <f t="shared" si="10"/>
        <v>2</v>
      </c>
      <c r="R96" s="10">
        <f t="shared" si="11"/>
        <v>42812</v>
      </c>
    </row>
    <row r="97" spans="1:18" x14ac:dyDescent="0.3">
      <c r="A97" s="3">
        <v>1096</v>
      </c>
      <c r="B97" s="4">
        <v>42810</v>
      </c>
      <c r="C97" s="5" t="s">
        <v>225</v>
      </c>
      <c r="D97" s="6" t="s">
        <v>39</v>
      </c>
      <c r="E97" s="5" t="s">
        <v>51</v>
      </c>
      <c r="F97" s="5" t="s">
        <v>27</v>
      </c>
      <c r="G97" s="5" t="s">
        <v>125</v>
      </c>
      <c r="H97" s="3" t="s">
        <v>226</v>
      </c>
      <c r="I97" s="3">
        <v>24</v>
      </c>
      <c r="J97" s="7">
        <v>300</v>
      </c>
      <c r="K97" s="3">
        <f t="shared" si="6"/>
        <v>7200</v>
      </c>
      <c r="L97" s="5" t="s">
        <v>35</v>
      </c>
      <c r="M97" s="8" t="s">
        <v>36</v>
      </c>
      <c r="N97" s="9">
        <f t="shared" si="7"/>
        <v>0</v>
      </c>
      <c r="O97" s="8">
        <f t="shared" si="8"/>
        <v>7200</v>
      </c>
      <c r="P97" t="str">
        <f t="shared" si="9"/>
        <v>Don’t know</v>
      </c>
      <c r="Q97" t="str">
        <f t="shared" si="10"/>
        <v>Don’t know</v>
      </c>
      <c r="R97" s="10" t="str">
        <f t="shared" si="11"/>
        <v>Don’t know</v>
      </c>
    </row>
    <row r="98" spans="1:18" x14ac:dyDescent="0.3">
      <c r="A98" s="3">
        <v>1097</v>
      </c>
      <c r="B98" s="4">
        <v>42810</v>
      </c>
      <c r="C98" s="5" t="s">
        <v>225</v>
      </c>
      <c r="D98" s="6" t="s">
        <v>39</v>
      </c>
      <c r="E98" s="5" t="s">
        <v>51</v>
      </c>
      <c r="F98" s="5" t="s">
        <v>27</v>
      </c>
      <c r="G98" s="5" t="s">
        <v>41</v>
      </c>
      <c r="H98" s="3" t="s">
        <v>42</v>
      </c>
      <c r="I98" s="3">
        <v>36</v>
      </c>
      <c r="J98" s="7">
        <v>660</v>
      </c>
      <c r="K98" s="3">
        <f t="shared" si="6"/>
        <v>23760</v>
      </c>
      <c r="L98" s="5" t="s">
        <v>35</v>
      </c>
      <c r="M98" s="8" t="s">
        <v>74</v>
      </c>
      <c r="N98" s="9">
        <f t="shared" si="7"/>
        <v>0</v>
      </c>
      <c r="O98" s="8">
        <f t="shared" si="8"/>
        <v>23760</v>
      </c>
      <c r="P98" t="str">
        <f t="shared" si="9"/>
        <v>Don’t know</v>
      </c>
      <c r="Q98" t="str">
        <f t="shared" si="10"/>
        <v>Don’t know</v>
      </c>
      <c r="R98" s="10" t="str">
        <f t="shared" si="11"/>
        <v>Don’t know</v>
      </c>
    </row>
    <row r="99" spans="1:18" x14ac:dyDescent="0.3">
      <c r="A99" s="3">
        <v>1098</v>
      </c>
      <c r="B99" s="4">
        <v>42810</v>
      </c>
      <c r="C99" s="5" t="s">
        <v>227</v>
      </c>
      <c r="D99" s="6" t="s">
        <v>19</v>
      </c>
      <c r="E99" s="5" t="s">
        <v>61</v>
      </c>
      <c r="F99" s="5" t="s">
        <v>27</v>
      </c>
      <c r="G99" s="5" t="s">
        <v>119</v>
      </c>
      <c r="H99" s="3" t="s">
        <v>228</v>
      </c>
      <c r="I99" s="3">
        <v>33</v>
      </c>
      <c r="J99" s="7">
        <v>7260</v>
      </c>
      <c r="K99" s="3">
        <f t="shared" si="6"/>
        <v>239580</v>
      </c>
      <c r="L99" s="5" t="s">
        <v>24</v>
      </c>
      <c r="M99" s="8" t="s">
        <v>74</v>
      </c>
      <c r="N99" s="9">
        <f t="shared" si="7"/>
        <v>0.05</v>
      </c>
      <c r="O99" s="8">
        <f t="shared" si="8"/>
        <v>227601</v>
      </c>
      <c r="P99" t="str">
        <f t="shared" si="9"/>
        <v>Road</v>
      </c>
      <c r="Q99">
        <f t="shared" si="10"/>
        <v>10</v>
      </c>
      <c r="R99" s="10">
        <f t="shared" si="11"/>
        <v>42820</v>
      </c>
    </row>
    <row r="100" spans="1:18" x14ac:dyDescent="0.3">
      <c r="A100" s="3">
        <v>1099</v>
      </c>
      <c r="B100" s="4">
        <v>42812</v>
      </c>
      <c r="C100" s="5" t="s">
        <v>229</v>
      </c>
      <c r="D100" s="6" t="s">
        <v>32</v>
      </c>
      <c r="E100" s="5" t="s">
        <v>20</v>
      </c>
      <c r="F100" s="5" t="s">
        <v>27</v>
      </c>
      <c r="G100" s="5" t="s">
        <v>41</v>
      </c>
      <c r="H100" s="3" t="s">
        <v>230</v>
      </c>
      <c r="I100" s="3">
        <v>32</v>
      </c>
      <c r="J100" s="7">
        <v>11640</v>
      </c>
      <c r="K100" s="3">
        <f t="shared" si="6"/>
        <v>372480</v>
      </c>
      <c r="L100" s="5" t="s">
        <v>43</v>
      </c>
      <c r="M100" s="8" t="s">
        <v>36</v>
      </c>
      <c r="N100" s="9">
        <f t="shared" si="7"/>
        <v>0.05</v>
      </c>
      <c r="O100" s="8">
        <f t="shared" si="8"/>
        <v>353856</v>
      </c>
      <c r="P100" t="str">
        <f t="shared" si="9"/>
        <v>Don’t know</v>
      </c>
      <c r="Q100" t="str">
        <f t="shared" si="10"/>
        <v>Don’t know</v>
      </c>
      <c r="R100" s="10" t="str">
        <f t="shared" si="11"/>
        <v>Don’t know</v>
      </c>
    </row>
    <row r="101" spans="1:18" x14ac:dyDescent="0.3">
      <c r="A101" s="3">
        <v>1100</v>
      </c>
      <c r="B101" s="4">
        <v>42812</v>
      </c>
      <c r="C101" s="5" t="s">
        <v>231</v>
      </c>
      <c r="D101" s="6" t="s">
        <v>39</v>
      </c>
      <c r="E101" s="5" t="s">
        <v>51</v>
      </c>
      <c r="F101" s="5" t="s">
        <v>27</v>
      </c>
      <c r="G101" s="5" t="s">
        <v>67</v>
      </c>
      <c r="H101" s="3" t="s">
        <v>182</v>
      </c>
      <c r="I101" s="3">
        <v>17</v>
      </c>
      <c r="J101" s="7">
        <v>600</v>
      </c>
      <c r="K101" s="3">
        <f t="shared" si="6"/>
        <v>10200</v>
      </c>
      <c r="L101" s="5" t="s">
        <v>24</v>
      </c>
      <c r="M101" s="8" t="s">
        <v>36</v>
      </c>
      <c r="N101" s="9">
        <f t="shared" si="7"/>
        <v>0</v>
      </c>
      <c r="O101" s="8">
        <f t="shared" si="8"/>
        <v>10200</v>
      </c>
      <c r="P101" t="str">
        <f t="shared" si="9"/>
        <v>Road</v>
      </c>
      <c r="Q101">
        <f t="shared" si="10"/>
        <v>10</v>
      </c>
      <c r="R101" s="10">
        <f t="shared" si="11"/>
        <v>42822</v>
      </c>
    </row>
    <row r="102" spans="1:18" x14ac:dyDescent="0.3">
      <c r="A102" s="3">
        <v>1101</v>
      </c>
      <c r="B102" s="4">
        <v>42812</v>
      </c>
      <c r="C102" s="5" t="s">
        <v>231</v>
      </c>
      <c r="D102" s="6" t="s">
        <v>39</v>
      </c>
      <c r="E102" s="5" t="s">
        <v>51</v>
      </c>
      <c r="F102" s="5" t="s">
        <v>56</v>
      </c>
      <c r="G102" s="5" t="s">
        <v>57</v>
      </c>
      <c r="H102" s="3" t="s">
        <v>232</v>
      </c>
      <c r="I102" s="3">
        <v>26</v>
      </c>
      <c r="J102" s="7">
        <v>3060</v>
      </c>
      <c r="K102" s="3">
        <f t="shared" si="6"/>
        <v>79560</v>
      </c>
      <c r="L102" s="5" t="s">
        <v>24</v>
      </c>
      <c r="M102" s="8" t="s">
        <v>36</v>
      </c>
      <c r="N102" s="9">
        <f t="shared" si="7"/>
        <v>0.02</v>
      </c>
      <c r="O102" s="8">
        <f t="shared" si="8"/>
        <v>77968.800000000003</v>
      </c>
      <c r="P102" t="str">
        <f t="shared" si="9"/>
        <v>Road</v>
      </c>
      <c r="Q102">
        <f t="shared" si="10"/>
        <v>10</v>
      </c>
      <c r="R102" s="10">
        <f t="shared" si="11"/>
        <v>42822</v>
      </c>
    </row>
    <row r="103" spans="1:18" x14ac:dyDescent="0.3">
      <c r="A103" s="3">
        <v>1102</v>
      </c>
      <c r="B103" s="4">
        <v>42812</v>
      </c>
      <c r="C103" s="5" t="s">
        <v>231</v>
      </c>
      <c r="D103" s="6" t="s">
        <v>39</v>
      </c>
      <c r="E103" s="5" t="s">
        <v>51</v>
      </c>
      <c r="F103" s="5" t="s">
        <v>27</v>
      </c>
      <c r="G103" s="5" t="s">
        <v>33</v>
      </c>
      <c r="H103" s="3" t="s">
        <v>233</v>
      </c>
      <c r="I103" s="3">
        <v>19</v>
      </c>
      <c r="J103" s="7">
        <v>360</v>
      </c>
      <c r="K103" s="3">
        <f t="shared" si="6"/>
        <v>6840</v>
      </c>
      <c r="L103" s="5" t="s">
        <v>24</v>
      </c>
      <c r="M103" s="8" t="s">
        <v>36</v>
      </c>
      <c r="N103" s="9">
        <f t="shared" si="7"/>
        <v>0</v>
      </c>
      <c r="O103" s="8">
        <f t="shared" si="8"/>
        <v>6840</v>
      </c>
      <c r="P103" t="str">
        <f t="shared" si="9"/>
        <v>Road</v>
      </c>
      <c r="Q103">
        <f t="shared" si="10"/>
        <v>10</v>
      </c>
      <c r="R103" s="10">
        <f t="shared" si="11"/>
        <v>42822</v>
      </c>
    </row>
    <row r="104" spans="1:18" x14ac:dyDescent="0.3">
      <c r="A104" s="3">
        <v>1103</v>
      </c>
      <c r="B104" s="4">
        <v>42812</v>
      </c>
      <c r="C104" s="5" t="s">
        <v>234</v>
      </c>
      <c r="D104" s="6" t="s">
        <v>39</v>
      </c>
      <c r="E104" s="5" t="s">
        <v>40</v>
      </c>
      <c r="F104" s="5" t="s">
        <v>21</v>
      </c>
      <c r="G104" s="5" t="s">
        <v>52</v>
      </c>
      <c r="H104" s="3" t="s">
        <v>235</v>
      </c>
      <c r="I104" s="3">
        <v>5</v>
      </c>
      <c r="J104" s="7">
        <v>12360</v>
      </c>
      <c r="K104" s="3">
        <f t="shared" si="6"/>
        <v>61800</v>
      </c>
      <c r="L104" s="5" t="s">
        <v>35</v>
      </c>
      <c r="M104" s="8" t="s">
        <v>25</v>
      </c>
      <c r="N104" s="9">
        <f t="shared" si="7"/>
        <v>0.02</v>
      </c>
      <c r="O104" s="8">
        <f t="shared" si="8"/>
        <v>60564</v>
      </c>
      <c r="P104" t="str">
        <f t="shared" si="9"/>
        <v>Don’t know</v>
      </c>
      <c r="Q104" t="str">
        <f t="shared" si="10"/>
        <v>Don’t know</v>
      </c>
      <c r="R104" s="10" t="str">
        <f t="shared" si="11"/>
        <v>Don’t know</v>
      </c>
    </row>
    <row r="105" spans="1:18" x14ac:dyDescent="0.3">
      <c r="A105" s="3">
        <v>1104</v>
      </c>
      <c r="B105" s="4">
        <v>42812</v>
      </c>
      <c r="C105" s="5" t="s">
        <v>236</v>
      </c>
      <c r="D105" s="6" t="s">
        <v>19</v>
      </c>
      <c r="E105" s="5" t="s">
        <v>40</v>
      </c>
      <c r="F105" s="5" t="s">
        <v>21</v>
      </c>
      <c r="G105" s="5" t="s">
        <v>52</v>
      </c>
      <c r="H105" s="3" t="s">
        <v>237</v>
      </c>
      <c r="I105" s="3">
        <v>45</v>
      </c>
      <c r="J105" s="7">
        <v>6960</v>
      </c>
      <c r="K105" s="3">
        <f t="shared" si="6"/>
        <v>313200</v>
      </c>
      <c r="L105" s="5" t="s">
        <v>35</v>
      </c>
      <c r="M105" s="8" t="s">
        <v>36</v>
      </c>
      <c r="N105" s="9">
        <f t="shared" si="7"/>
        <v>0.05</v>
      </c>
      <c r="O105" s="8">
        <f t="shared" si="8"/>
        <v>297540</v>
      </c>
      <c r="P105" t="str">
        <f t="shared" si="9"/>
        <v>Don’t know</v>
      </c>
      <c r="Q105" t="str">
        <f t="shared" si="10"/>
        <v>Don’t know</v>
      </c>
      <c r="R105" s="10" t="str">
        <f t="shared" si="11"/>
        <v>Don’t know</v>
      </c>
    </row>
    <row r="106" spans="1:18" x14ac:dyDescent="0.3">
      <c r="A106" s="3">
        <v>1105</v>
      </c>
      <c r="B106" s="4">
        <v>42813</v>
      </c>
      <c r="C106" s="5" t="s">
        <v>238</v>
      </c>
      <c r="D106" s="6" t="s">
        <v>32</v>
      </c>
      <c r="E106" s="5" t="s">
        <v>51</v>
      </c>
      <c r="F106" s="5" t="s">
        <v>27</v>
      </c>
      <c r="G106" s="5" t="s">
        <v>41</v>
      </c>
      <c r="H106" s="3" t="s">
        <v>239</v>
      </c>
      <c r="I106" s="3">
        <v>16</v>
      </c>
      <c r="J106" s="7">
        <v>6660</v>
      </c>
      <c r="K106" s="3">
        <f t="shared" si="6"/>
        <v>106560</v>
      </c>
      <c r="L106" s="5" t="s">
        <v>81</v>
      </c>
      <c r="M106" s="8" t="s">
        <v>92</v>
      </c>
      <c r="N106" s="9">
        <f t="shared" si="7"/>
        <v>0.05</v>
      </c>
      <c r="O106" s="8">
        <f t="shared" si="8"/>
        <v>101232</v>
      </c>
      <c r="P106" t="str">
        <f t="shared" si="9"/>
        <v>Don’t know</v>
      </c>
      <c r="Q106" t="str">
        <f t="shared" si="10"/>
        <v>Don’t know</v>
      </c>
      <c r="R106" s="10" t="str">
        <f t="shared" si="11"/>
        <v>Don’t know</v>
      </c>
    </row>
    <row r="107" spans="1:18" x14ac:dyDescent="0.3">
      <c r="A107" s="3">
        <v>1106</v>
      </c>
      <c r="B107" s="4">
        <v>42813</v>
      </c>
      <c r="C107" s="5" t="s">
        <v>238</v>
      </c>
      <c r="D107" s="6" t="s">
        <v>32</v>
      </c>
      <c r="E107" s="5" t="s">
        <v>51</v>
      </c>
      <c r="F107" s="5" t="s">
        <v>56</v>
      </c>
      <c r="G107" s="5" t="s">
        <v>130</v>
      </c>
      <c r="H107" s="3" t="s">
        <v>240</v>
      </c>
      <c r="I107" s="3">
        <v>9</v>
      </c>
      <c r="J107" s="7">
        <v>12780</v>
      </c>
      <c r="K107" s="3">
        <f t="shared" si="6"/>
        <v>115020</v>
      </c>
      <c r="L107" s="5" t="s">
        <v>81</v>
      </c>
      <c r="M107" s="8" t="s">
        <v>36</v>
      </c>
      <c r="N107" s="9">
        <f t="shared" si="7"/>
        <v>0.05</v>
      </c>
      <c r="O107" s="8">
        <f t="shared" si="8"/>
        <v>109269</v>
      </c>
      <c r="P107" t="str">
        <f t="shared" si="9"/>
        <v>Road</v>
      </c>
      <c r="Q107">
        <f t="shared" si="10"/>
        <v>10</v>
      </c>
      <c r="R107" s="10">
        <f t="shared" si="11"/>
        <v>42823</v>
      </c>
    </row>
    <row r="108" spans="1:18" x14ac:dyDescent="0.3">
      <c r="A108" s="3">
        <v>1107</v>
      </c>
      <c r="B108" s="4">
        <v>42813</v>
      </c>
      <c r="C108" s="5" t="s">
        <v>238</v>
      </c>
      <c r="D108" s="6" t="s">
        <v>32</v>
      </c>
      <c r="E108" s="5" t="s">
        <v>51</v>
      </c>
      <c r="F108" s="5" t="s">
        <v>56</v>
      </c>
      <c r="G108" s="5" t="s">
        <v>130</v>
      </c>
      <c r="H108" s="3" t="s">
        <v>241</v>
      </c>
      <c r="I108" s="3">
        <v>42</v>
      </c>
      <c r="J108" s="7">
        <v>21000</v>
      </c>
      <c r="K108" s="3">
        <f t="shared" si="6"/>
        <v>882000</v>
      </c>
      <c r="L108" s="5" t="s">
        <v>81</v>
      </c>
      <c r="M108" s="8" t="s">
        <v>36</v>
      </c>
      <c r="N108" s="9">
        <f t="shared" si="7"/>
        <v>0.05</v>
      </c>
      <c r="O108" s="8">
        <f t="shared" si="8"/>
        <v>837900</v>
      </c>
      <c r="P108" t="str">
        <f t="shared" si="9"/>
        <v>Road</v>
      </c>
      <c r="Q108">
        <f t="shared" si="10"/>
        <v>10</v>
      </c>
      <c r="R108" s="10">
        <f t="shared" si="11"/>
        <v>42823</v>
      </c>
    </row>
    <row r="109" spans="1:18" x14ac:dyDescent="0.3">
      <c r="A109" s="3">
        <v>1108</v>
      </c>
      <c r="B109" s="4">
        <v>42813</v>
      </c>
      <c r="C109" s="5" t="s">
        <v>242</v>
      </c>
      <c r="D109" s="6" t="s">
        <v>105</v>
      </c>
      <c r="E109" s="5" t="s">
        <v>61</v>
      </c>
      <c r="F109" s="5" t="s">
        <v>21</v>
      </c>
      <c r="G109" s="5" t="s">
        <v>62</v>
      </c>
      <c r="H109" s="3" t="s">
        <v>243</v>
      </c>
      <c r="I109" s="3">
        <v>50</v>
      </c>
      <c r="J109" s="7">
        <v>8760</v>
      </c>
      <c r="K109" s="3">
        <f t="shared" si="6"/>
        <v>438000</v>
      </c>
      <c r="L109" s="5" t="s">
        <v>43</v>
      </c>
      <c r="M109" s="8" t="s">
        <v>92</v>
      </c>
      <c r="N109" s="9">
        <f t="shared" si="7"/>
        <v>0.05</v>
      </c>
      <c r="O109" s="8">
        <f t="shared" si="8"/>
        <v>416100</v>
      </c>
      <c r="P109" t="str">
        <f t="shared" si="9"/>
        <v>Don’t know</v>
      </c>
      <c r="Q109" t="str">
        <f t="shared" si="10"/>
        <v>Don’t know</v>
      </c>
      <c r="R109" s="10" t="str">
        <f t="shared" si="11"/>
        <v>Don’t know</v>
      </c>
    </row>
    <row r="110" spans="1:18" x14ac:dyDescent="0.3">
      <c r="A110" s="3">
        <v>1109</v>
      </c>
      <c r="B110" s="4">
        <v>42813</v>
      </c>
      <c r="C110" s="5" t="s">
        <v>244</v>
      </c>
      <c r="D110" s="6" t="s">
        <v>32</v>
      </c>
      <c r="E110" s="5" t="s">
        <v>40</v>
      </c>
      <c r="F110" s="5" t="s">
        <v>56</v>
      </c>
      <c r="G110" s="5" t="s">
        <v>79</v>
      </c>
      <c r="H110" s="3" t="s">
        <v>245</v>
      </c>
      <c r="I110" s="3">
        <v>13</v>
      </c>
      <c r="J110" s="7">
        <v>480</v>
      </c>
      <c r="K110" s="3">
        <f t="shared" si="6"/>
        <v>6240</v>
      </c>
      <c r="L110" s="5" t="s">
        <v>24</v>
      </c>
      <c r="M110" s="8" t="s">
        <v>36</v>
      </c>
      <c r="N110" s="9">
        <f t="shared" si="7"/>
        <v>0</v>
      </c>
      <c r="O110" s="8">
        <f t="shared" si="8"/>
        <v>6240</v>
      </c>
      <c r="P110" t="str">
        <f t="shared" si="9"/>
        <v>Road</v>
      </c>
      <c r="Q110">
        <f t="shared" si="10"/>
        <v>10</v>
      </c>
      <c r="R110" s="10">
        <f t="shared" si="11"/>
        <v>42823</v>
      </c>
    </row>
    <row r="111" spans="1:18" x14ac:dyDescent="0.3">
      <c r="A111" s="3">
        <v>1110</v>
      </c>
      <c r="B111" s="4">
        <v>42813</v>
      </c>
      <c r="C111" s="5" t="s">
        <v>234</v>
      </c>
      <c r="D111" s="6" t="s">
        <v>39</v>
      </c>
      <c r="E111" s="5" t="s">
        <v>40</v>
      </c>
      <c r="F111" s="5" t="s">
        <v>27</v>
      </c>
      <c r="G111" s="5" t="s">
        <v>41</v>
      </c>
      <c r="H111" s="3" t="s">
        <v>246</v>
      </c>
      <c r="I111" s="3">
        <v>5</v>
      </c>
      <c r="J111" s="7">
        <v>780</v>
      </c>
      <c r="K111" s="3">
        <f t="shared" si="6"/>
        <v>3900</v>
      </c>
      <c r="L111" s="5" t="s">
        <v>107</v>
      </c>
      <c r="M111" s="8" t="s">
        <v>25</v>
      </c>
      <c r="N111" s="9">
        <f t="shared" si="7"/>
        <v>0</v>
      </c>
      <c r="O111" s="8">
        <f t="shared" si="8"/>
        <v>3900</v>
      </c>
      <c r="P111" t="str">
        <f t="shared" si="9"/>
        <v>Air</v>
      </c>
      <c r="Q111">
        <f t="shared" si="10"/>
        <v>2</v>
      </c>
      <c r="R111" s="10">
        <f t="shared" si="11"/>
        <v>42815</v>
      </c>
    </row>
    <row r="112" spans="1:18" x14ac:dyDescent="0.3">
      <c r="A112" s="3">
        <v>1111</v>
      </c>
      <c r="B112" s="4">
        <v>42813</v>
      </c>
      <c r="C112" s="5" t="s">
        <v>247</v>
      </c>
      <c r="D112" s="6" t="s">
        <v>39</v>
      </c>
      <c r="E112" s="5" t="s">
        <v>20</v>
      </c>
      <c r="F112" s="5" t="s">
        <v>27</v>
      </c>
      <c r="G112" s="5" t="s">
        <v>133</v>
      </c>
      <c r="H112" s="3" t="s">
        <v>248</v>
      </c>
      <c r="I112" s="3">
        <v>31</v>
      </c>
      <c r="J112" s="7">
        <v>660</v>
      </c>
      <c r="K112" s="3">
        <f t="shared" si="6"/>
        <v>20460</v>
      </c>
      <c r="L112" s="5" t="s">
        <v>107</v>
      </c>
      <c r="M112" s="8" t="s">
        <v>48</v>
      </c>
      <c r="N112" s="9">
        <f t="shared" si="7"/>
        <v>0</v>
      </c>
      <c r="O112" s="8">
        <f t="shared" si="8"/>
        <v>20460</v>
      </c>
      <c r="P112" t="str">
        <f t="shared" si="9"/>
        <v>Air</v>
      </c>
      <c r="Q112">
        <f t="shared" si="10"/>
        <v>2</v>
      </c>
      <c r="R112" s="10">
        <f t="shared" si="11"/>
        <v>42815</v>
      </c>
    </row>
    <row r="113" spans="1:18" x14ac:dyDescent="0.3">
      <c r="A113" s="3">
        <v>1112</v>
      </c>
      <c r="B113" s="4">
        <v>42813</v>
      </c>
      <c r="C113" s="5" t="s">
        <v>247</v>
      </c>
      <c r="D113" s="6" t="s">
        <v>39</v>
      </c>
      <c r="E113" s="5" t="s">
        <v>20</v>
      </c>
      <c r="F113" s="5" t="s">
        <v>27</v>
      </c>
      <c r="G113" s="5" t="s">
        <v>33</v>
      </c>
      <c r="H113" s="3" t="s">
        <v>249</v>
      </c>
      <c r="I113" s="3">
        <v>13</v>
      </c>
      <c r="J113" s="7">
        <v>1020</v>
      </c>
      <c r="K113" s="3">
        <f t="shared" si="6"/>
        <v>13260</v>
      </c>
      <c r="L113" s="5" t="s">
        <v>107</v>
      </c>
      <c r="M113" s="8" t="s">
        <v>36</v>
      </c>
      <c r="N113" s="9">
        <f t="shared" si="7"/>
        <v>0</v>
      </c>
      <c r="O113" s="8">
        <f t="shared" si="8"/>
        <v>13260</v>
      </c>
      <c r="P113" t="str">
        <f t="shared" si="9"/>
        <v>Air</v>
      </c>
      <c r="Q113">
        <f t="shared" si="10"/>
        <v>2</v>
      </c>
      <c r="R113" s="10">
        <f t="shared" si="11"/>
        <v>42815</v>
      </c>
    </row>
    <row r="114" spans="1:18" x14ac:dyDescent="0.3">
      <c r="A114" s="3">
        <v>1113</v>
      </c>
      <c r="B114" s="4">
        <v>42813</v>
      </c>
      <c r="C114" s="5" t="s">
        <v>247</v>
      </c>
      <c r="D114" s="6" t="s">
        <v>39</v>
      </c>
      <c r="E114" s="5" t="s">
        <v>20</v>
      </c>
      <c r="F114" s="5" t="s">
        <v>56</v>
      </c>
      <c r="G114" s="5" t="s">
        <v>130</v>
      </c>
      <c r="H114" s="3" t="s">
        <v>250</v>
      </c>
      <c r="I114" s="3">
        <v>36</v>
      </c>
      <c r="J114" s="7">
        <v>2700</v>
      </c>
      <c r="K114" s="3">
        <f t="shared" si="6"/>
        <v>97200</v>
      </c>
      <c r="L114" s="5" t="s">
        <v>107</v>
      </c>
      <c r="M114" s="8" t="s">
        <v>48</v>
      </c>
      <c r="N114" s="9">
        <f t="shared" si="7"/>
        <v>0.02</v>
      </c>
      <c r="O114" s="8">
        <f t="shared" si="8"/>
        <v>95256</v>
      </c>
      <c r="P114" t="str">
        <f t="shared" si="9"/>
        <v>Air</v>
      </c>
      <c r="Q114">
        <f t="shared" si="10"/>
        <v>2</v>
      </c>
      <c r="R114" s="10">
        <f t="shared" si="11"/>
        <v>42815</v>
      </c>
    </row>
    <row r="115" spans="1:18" x14ac:dyDescent="0.3">
      <c r="A115" s="3">
        <v>1114</v>
      </c>
      <c r="B115" s="4">
        <v>42813</v>
      </c>
      <c r="C115" s="5" t="s">
        <v>251</v>
      </c>
      <c r="D115" s="6" t="s">
        <v>39</v>
      </c>
      <c r="E115" s="5" t="s">
        <v>51</v>
      </c>
      <c r="F115" s="5" t="s">
        <v>27</v>
      </c>
      <c r="G115" s="5" t="s">
        <v>41</v>
      </c>
      <c r="H115" s="3" t="s">
        <v>252</v>
      </c>
      <c r="I115" s="3">
        <v>46</v>
      </c>
      <c r="J115" s="7">
        <v>10740</v>
      </c>
      <c r="K115" s="3">
        <f t="shared" si="6"/>
        <v>494040</v>
      </c>
      <c r="L115" s="5" t="s">
        <v>107</v>
      </c>
      <c r="M115" s="8" t="s">
        <v>30</v>
      </c>
      <c r="N115" s="9">
        <f t="shared" si="7"/>
        <v>0.05</v>
      </c>
      <c r="O115" s="8">
        <f t="shared" si="8"/>
        <v>469338</v>
      </c>
      <c r="P115" t="str">
        <f t="shared" si="9"/>
        <v>Air</v>
      </c>
      <c r="Q115">
        <f t="shared" si="10"/>
        <v>2</v>
      </c>
      <c r="R115" s="10">
        <f t="shared" si="11"/>
        <v>42815</v>
      </c>
    </row>
    <row r="116" spans="1:18" x14ac:dyDescent="0.3">
      <c r="A116" s="3">
        <v>1115</v>
      </c>
      <c r="B116" s="4">
        <v>42814</v>
      </c>
      <c r="C116" s="5" t="s">
        <v>253</v>
      </c>
      <c r="D116" s="6" t="s">
        <v>105</v>
      </c>
      <c r="E116" s="5" t="s">
        <v>61</v>
      </c>
      <c r="F116" s="5" t="s">
        <v>27</v>
      </c>
      <c r="G116" s="5" t="s">
        <v>28</v>
      </c>
      <c r="H116" s="3" t="s">
        <v>254</v>
      </c>
      <c r="I116" s="3">
        <v>19</v>
      </c>
      <c r="J116" s="7">
        <v>720</v>
      </c>
      <c r="K116" s="3">
        <f t="shared" si="6"/>
        <v>13680</v>
      </c>
      <c r="L116" s="5" t="s">
        <v>107</v>
      </c>
      <c r="M116" s="8" t="s">
        <v>36</v>
      </c>
      <c r="N116" s="9">
        <f t="shared" si="7"/>
        <v>0</v>
      </c>
      <c r="O116" s="8">
        <f t="shared" si="8"/>
        <v>13680</v>
      </c>
      <c r="P116" t="str">
        <f t="shared" si="9"/>
        <v>Air</v>
      </c>
      <c r="Q116">
        <f t="shared" si="10"/>
        <v>2</v>
      </c>
      <c r="R116" s="10">
        <f t="shared" si="11"/>
        <v>42816</v>
      </c>
    </row>
    <row r="117" spans="1:18" x14ac:dyDescent="0.3">
      <c r="A117" s="3">
        <v>1116</v>
      </c>
      <c r="B117" s="4">
        <v>42814</v>
      </c>
      <c r="C117" s="5" t="s">
        <v>255</v>
      </c>
      <c r="D117" s="6" t="s">
        <v>32</v>
      </c>
      <c r="E117" s="5" t="s">
        <v>20</v>
      </c>
      <c r="F117" s="5" t="s">
        <v>21</v>
      </c>
      <c r="G117" s="5" t="s">
        <v>62</v>
      </c>
      <c r="H117" s="3" t="s">
        <v>256</v>
      </c>
      <c r="I117" s="3">
        <v>38</v>
      </c>
      <c r="J117" s="7">
        <v>1440</v>
      </c>
      <c r="K117" s="3">
        <f t="shared" si="6"/>
        <v>54720</v>
      </c>
      <c r="L117" s="5" t="s">
        <v>24</v>
      </c>
      <c r="M117" s="8" t="s">
        <v>25</v>
      </c>
      <c r="N117" s="9">
        <f t="shared" si="7"/>
        <v>0.02</v>
      </c>
      <c r="O117" s="8">
        <f t="shared" si="8"/>
        <v>53625.599999999999</v>
      </c>
      <c r="P117" t="str">
        <f t="shared" si="9"/>
        <v>Road</v>
      </c>
      <c r="Q117">
        <f t="shared" si="10"/>
        <v>10</v>
      </c>
      <c r="R117" s="10">
        <f t="shared" si="11"/>
        <v>42824</v>
      </c>
    </row>
    <row r="118" spans="1:18" x14ac:dyDescent="0.3">
      <c r="A118" s="3">
        <v>1117</v>
      </c>
      <c r="B118" s="4">
        <v>42814</v>
      </c>
      <c r="C118" s="5" t="s">
        <v>255</v>
      </c>
      <c r="D118" s="6" t="s">
        <v>32</v>
      </c>
      <c r="E118" s="5" t="s">
        <v>20</v>
      </c>
      <c r="F118" s="5" t="s">
        <v>21</v>
      </c>
      <c r="G118" s="5" t="s">
        <v>52</v>
      </c>
      <c r="H118" s="3" t="s">
        <v>257</v>
      </c>
      <c r="I118" s="3">
        <v>3</v>
      </c>
      <c r="J118" s="7">
        <v>3960</v>
      </c>
      <c r="K118" s="3">
        <f t="shared" si="6"/>
        <v>11880</v>
      </c>
      <c r="L118" s="5" t="s">
        <v>24</v>
      </c>
      <c r="M118" s="8" t="s">
        <v>30</v>
      </c>
      <c r="N118" s="9">
        <f t="shared" si="7"/>
        <v>0</v>
      </c>
      <c r="O118" s="8">
        <f t="shared" si="8"/>
        <v>11880</v>
      </c>
      <c r="P118" t="str">
        <f t="shared" si="9"/>
        <v>Road</v>
      </c>
      <c r="Q118">
        <f t="shared" si="10"/>
        <v>10</v>
      </c>
      <c r="R118" s="10">
        <f t="shared" si="11"/>
        <v>42824</v>
      </c>
    </row>
    <row r="119" spans="1:18" x14ac:dyDescent="0.3">
      <c r="A119" s="3">
        <v>1118</v>
      </c>
      <c r="B119" s="4">
        <v>42814</v>
      </c>
      <c r="C119" s="5" t="s">
        <v>258</v>
      </c>
      <c r="D119" s="6" t="s">
        <v>19</v>
      </c>
      <c r="E119" s="5" t="s">
        <v>20</v>
      </c>
      <c r="F119" s="5" t="s">
        <v>21</v>
      </c>
      <c r="G119" s="5" t="s">
        <v>62</v>
      </c>
      <c r="H119" s="3" t="s">
        <v>256</v>
      </c>
      <c r="I119" s="3">
        <v>28</v>
      </c>
      <c r="J119" s="7">
        <v>1440</v>
      </c>
      <c r="K119" s="3">
        <f t="shared" si="6"/>
        <v>40320</v>
      </c>
      <c r="L119" s="5" t="s">
        <v>24</v>
      </c>
      <c r="M119" s="8" t="s">
        <v>36</v>
      </c>
      <c r="N119" s="9">
        <f t="shared" si="7"/>
        <v>0</v>
      </c>
      <c r="O119" s="8">
        <f t="shared" si="8"/>
        <v>40320</v>
      </c>
      <c r="P119" t="str">
        <f t="shared" si="9"/>
        <v>Road</v>
      </c>
      <c r="Q119">
        <f t="shared" si="10"/>
        <v>10</v>
      </c>
      <c r="R119" s="10">
        <f t="shared" si="11"/>
        <v>42824</v>
      </c>
    </row>
    <row r="120" spans="1:18" x14ac:dyDescent="0.3">
      <c r="A120" s="3">
        <v>1119</v>
      </c>
      <c r="B120" s="4">
        <v>42814</v>
      </c>
      <c r="C120" s="5" t="s">
        <v>259</v>
      </c>
      <c r="D120" s="6" t="s">
        <v>32</v>
      </c>
      <c r="E120" s="5" t="s">
        <v>61</v>
      </c>
      <c r="F120" s="5" t="s">
        <v>56</v>
      </c>
      <c r="G120" s="5" t="s">
        <v>57</v>
      </c>
      <c r="H120" s="3" t="s">
        <v>260</v>
      </c>
      <c r="I120" s="3">
        <v>48</v>
      </c>
      <c r="J120" s="7">
        <v>30060</v>
      </c>
      <c r="K120" s="3">
        <f t="shared" si="6"/>
        <v>1442880</v>
      </c>
      <c r="L120" s="5" t="s">
        <v>107</v>
      </c>
      <c r="M120" s="8" t="s">
        <v>74</v>
      </c>
      <c r="N120" s="9">
        <f t="shared" si="7"/>
        <v>0.05</v>
      </c>
      <c r="O120" s="8">
        <f t="shared" si="8"/>
        <v>1370736</v>
      </c>
      <c r="P120" t="str">
        <f t="shared" si="9"/>
        <v>Air</v>
      </c>
      <c r="Q120">
        <f t="shared" si="10"/>
        <v>2</v>
      </c>
      <c r="R120" s="10">
        <f t="shared" si="11"/>
        <v>42816</v>
      </c>
    </row>
    <row r="121" spans="1:18" x14ac:dyDescent="0.3">
      <c r="A121" s="3">
        <v>1120</v>
      </c>
      <c r="B121" s="4">
        <v>42815</v>
      </c>
      <c r="C121" s="5" t="s">
        <v>136</v>
      </c>
      <c r="D121" s="6" t="s">
        <v>39</v>
      </c>
      <c r="E121" s="5" t="s">
        <v>20</v>
      </c>
      <c r="F121" s="5" t="s">
        <v>21</v>
      </c>
      <c r="G121" s="5" t="s">
        <v>52</v>
      </c>
      <c r="H121" s="3" t="s">
        <v>261</v>
      </c>
      <c r="I121" s="3">
        <v>48</v>
      </c>
      <c r="J121" s="7">
        <v>2160</v>
      </c>
      <c r="K121" s="3">
        <f t="shared" si="6"/>
        <v>103680</v>
      </c>
      <c r="L121" s="5" t="s">
        <v>35</v>
      </c>
      <c r="M121" s="8" t="s">
        <v>30</v>
      </c>
      <c r="N121" s="9">
        <f t="shared" si="7"/>
        <v>0.05</v>
      </c>
      <c r="O121" s="8">
        <f t="shared" si="8"/>
        <v>98496</v>
      </c>
      <c r="P121" t="str">
        <f t="shared" si="9"/>
        <v>Rail</v>
      </c>
      <c r="Q121">
        <f t="shared" si="10"/>
        <v>4</v>
      </c>
      <c r="R121" s="10">
        <f t="shared" si="11"/>
        <v>42819</v>
      </c>
    </row>
    <row r="122" spans="1:18" x14ac:dyDescent="0.3">
      <c r="A122" s="3">
        <v>1121</v>
      </c>
      <c r="B122" s="4">
        <v>42815</v>
      </c>
      <c r="C122" s="5" t="s">
        <v>262</v>
      </c>
      <c r="D122" s="6" t="s">
        <v>105</v>
      </c>
      <c r="E122" s="5" t="s">
        <v>40</v>
      </c>
      <c r="F122" s="5" t="s">
        <v>27</v>
      </c>
      <c r="G122" s="5" t="s">
        <v>67</v>
      </c>
      <c r="H122" s="3" t="s">
        <v>263</v>
      </c>
      <c r="I122" s="3">
        <v>16</v>
      </c>
      <c r="J122" s="7">
        <v>5460</v>
      </c>
      <c r="K122" s="3">
        <f t="shared" si="6"/>
        <v>87360</v>
      </c>
      <c r="L122" s="5" t="s">
        <v>35</v>
      </c>
      <c r="M122" s="8" t="s">
        <v>74</v>
      </c>
      <c r="N122" s="9">
        <f t="shared" si="7"/>
        <v>0.02</v>
      </c>
      <c r="O122" s="8">
        <f t="shared" si="8"/>
        <v>85612.800000000003</v>
      </c>
      <c r="P122" t="str">
        <f t="shared" si="9"/>
        <v>Don’t know</v>
      </c>
      <c r="Q122" t="str">
        <f t="shared" si="10"/>
        <v>Don’t know</v>
      </c>
      <c r="R122" s="10" t="str">
        <f t="shared" si="11"/>
        <v>Don’t know</v>
      </c>
    </row>
    <row r="123" spans="1:18" x14ac:dyDescent="0.3">
      <c r="A123" s="3">
        <v>1122</v>
      </c>
      <c r="B123" s="4">
        <v>42815</v>
      </c>
      <c r="C123" s="5" t="s">
        <v>264</v>
      </c>
      <c r="D123" s="6" t="s">
        <v>39</v>
      </c>
      <c r="E123" s="5" t="s">
        <v>61</v>
      </c>
      <c r="F123" s="5" t="s">
        <v>27</v>
      </c>
      <c r="G123" s="5" t="s">
        <v>125</v>
      </c>
      <c r="H123" s="3" t="s">
        <v>265</v>
      </c>
      <c r="I123" s="3">
        <v>40</v>
      </c>
      <c r="J123" s="7">
        <v>180</v>
      </c>
      <c r="K123" s="3">
        <f t="shared" si="6"/>
        <v>7200</v>
      </c>
      <c r="L123" s="5" t="s">
        <v>35</v>
      </c>
      <c r="M123" s="8" t="s">
        <v>36</v>
      </c>
      <c r="N123" s="9">
        <f t="shared" si="7"/>
        <v>0</v>
      </c>
      <c r="O123" s="8">
        <f t="shared" si="8"/>
        <v>7200</v>
      </c>
      <c r="P123" t="str">
        <f t="shared" si="9"/>
        <v>Don’t know</v>
      </c>
      <c r="Q123" t="str">
        <f t="shared" si="10"/>
        <v>Don’t know</v>
      </c>
      <c r="R123" s="10" t="str">
        <f t="shared" si="11"/>
        <v>Don’t know</v>
      </c>
    </row>
    <row r="124" spans="1:18" x14ac:dyDescent="0.3">
      <c r="A124" s="3">
        <v>1123</v>
      </c>
      <c r="B124" s="4">
        <v>42816</v>
      </c>
      <c r="C124" s="5" t="s">
        <v>266</v>
      </c>
      <c r="D124" s="6" t="s">
        <v>19</v>
      </c>
      <c r="E124" s="5" t="s">
        <v>61</v>
      </c>
      <c r="F124" s="5" t="s">
        <v>21</v>
      </c>
      <c r="G124" s="5" t="s">
        <v>22</v>
      </c>
      <c r="H124" s="3" t="s">
        <v>267</v>
      </c>
      <c r="I124" s="3">
        <v>40</v>
      </c>
      <c r="J124" s="7">
        <v>2400</v>
      </c>
      <c r="K124" s="3">
        <f t="shared" si="6"/>
        <v>96000</v>
      </c>
      <c r="L124" s="5" t="s">
        <v>81</v>
      </c>
      <c r="M124" s="8" t="s">
        <v>48</v>
      </c>
      <c r="N124" s="9">
        <f t="shared" si="7"/>
        <v>0.02</v>
      </c>
      <c r="O124" s="8">
        <f t="shared" si="8"/>
        <v>94080</v>
      </c>
      <c r="P124" t="str">
        <f t="shared" si="9"/>
        <v>Don’t know</v>
      </c>
      <c r="Q124" t="str">
        <f t="shared" si="10"/>
        <v>Don’t know</v>
      </c>
      <c r="R124" s="10" t="str">
        <f t="shared" si="11"/>
        <v>Don’t know</v>
      </c>
    </row>
    <row r="125" spans="1:18" x14ac:dyDescent="0.3">
      <c r="A125" s="3">
        <v>1124</v>
      </c>
      <c r="B125" s="4">
        <v>42816</v>
      </c>
      <c r="C125" s="5" t="s">
        <v>266</v>
      </c>
      <c r="D125" s="6" t="s">
        <v>19</v>
      </c>
      <c r="E125" s="5" t="s">
        <v>61</v>
      </c>
      <c r="F125" s="5" t="s">
        <v>27</v>
      </c>
      <c r="G125" s="5" t="s">
        <v>28</v>
      </c>
      <c r="H125" s="3" t="s">
        <v>268</v>
      </c>
      <c r="I125" s="3">
        <v>45</v>
      </c>
      <c r="J125" s="7">
        <v>540</v>
      </c>
      <c r="K125" s="3">
        <f t="shared" si="6"/>
        <v>24300</v>
      </c>
      <c r="L125" s="5" t="s">
        <v>81</v>
      </c>
      <c r="M125" s="8" t="s">
        <v>48</v>
      </c>
      <c r="N125" s="9">
        <f t="shared" si="7"/>
        <v>0</v>
      </c>
      <c r="O125" s="8">
        <f t="shared" si="8"/>
        <v>24300</v>
      </c>
      <c r="P125" t="str">
        <f t="shared" si="9"/>
        <v>Don’t know</v>
      </c>
      <c r="Q125" t="str">
        <f t="shared" si="10"/>
        <v>Don’t know</v>
      </c>
      <c r="R125" s="10" t="str">
        <f t="shared" si="11"/>
        <v>Don’t know</v>
      </c>
    </row>
    <row r="126" spans="1:18" x14ac:dyDescent="0.3">
      <c r="A126" s="3">
        <v>1125</v>
      </c>
      <c r="B126" s="4">
        <v>42816</v>
      </c>
      <c r="C126" s="5" t="s">
        <v>269</v>
      </c>
      <c r="D126" s="6" t="s">
        <v>105</v>
      </c>
      <c r="E126" s="5" t="s">
        <v>40</v>
      </c>
      <c r="F126" s="5" t="s">
        <v>21</v>
      </c>
      <c r="G126" s="5" t="s">
        <v>62</v>
      </c>
      <c r="H126" s="3" t="s">
        <v>63</v>
      </c>
      <c r="I126" s="3">
        <v>2</v>
      </c>
      <c r="J126" s="7">
        <v>5460</v>
      </c>
      <c r="K126" s="3">
        <f t="shared" si="6"/>
        <v>10920</v>
      </c>
      <c r="L126" s="5" t="s">
        <v>81</v>
      </c>
      <c r="M126" s="8" t="s">
        <v>36</v>
      </c>
      <c r="N126" s="9">
        <f t="shared" si="7"/>
        <v>0</v>
      </c>
      <c r="O126" s="8">
        <f t="shared" si="8"/>
        <v>10920</v>
      </c>
      <c r="P126" t="str">
        <f t="shared" si="9"/>
        <v>Don’t know</v>
      </c>
      <c r="Q126" t="str">
        <f t="shared" si="10"/>
        <v>Don’t know</v>
      </c>
      <c r="R126" s="10" t="str">
        <f t="shared" si="11"/>
        <v>Don’t know</v>
      </c>
    </row>
    <row r="127" spans="1:18" x14ac:dyDescent="0.3">
      <c r="A127" s="3">
        <v>1126</v>
      </c>
      <c r="B127" s="4">
        <v>42816</v>
      </c>
      <c r="C127" s="5" t="s">
        <v>269</v>
      </c>
      <c r="D127" s="6" t="s">
        <v>105</v>
      </c>
      <c r="E127" s="5" t="s">
        <v>40</v>
      </c>
      <c r="F127" s="5" t="s">
        <v>27</v>
      </c>
      <c r="G127" s="5" t="s">
        <v>28</v>
      </c>
      <c r="H127" s="3" t="s">
        <v>270</v>
      </c>
      <c r="I127" s="3">
        <v>23</v>
      </c>
      <c r="J127" s="7">
        <v>360</v>
      </c>
      <c r="K127" s="3">
        <f t="shared" si="6"/>
        <v>8280</v>
      </c>
      <c r="L127" s="5" t="s">
        <v>81</v>
      </c>
      <c r="M127" s="8" t="s">
        <v>36</v>
      </c>
      <c r="N127" s="9">
        <f t="shared" si="7"/>
        <v>0</v>
      </c>
      <c r="O127" s="8">
        <f t="shared" si="8"/>
        <v>8280</v>
      </c>
      <c r="P127" t="str">
        <f t="shared" si="9"/>
        <v>Don’t know</v>
      </c>
      <c r="Q127" t="str">
        <f t="shared" si="10"/>
        <v>Don’t know</v>
      </c>
      <c r="R127" s="10" t="str">
        <f t="shared" si="11"/>
        <v>Don’t know</v>
      </c>
    </row>
    <row r="128" spans="1:18" x14ac:dyDescent="0.3">
      <c r="A128" s="3">
        <v>1127</v>
      </c>
      <c r="B128" s="4">
        <v>42816</v>
      </c>
      <c r="C128" s="5" t="s">
        <v>271</v>
      </c>
      <c r="D128" s="6" t="s">
        <v>19</v>
      </c>
      <c r="E128" s="5" t="s">
        <v>40</v>
      </c>
      <c r="F128" s="5" t="s">
        <v>27</v>
      </c>
      <c r="G128" s="5" t="s">
        <v>119</v>
      </c>
      <c r="H128" s="3" t="s">
        <v>272</v>
      </c>
      <c r="I128" s="3">
        <v>5</v>
      </c>
      <c r="J128" s="7">
        <v>180</v>
      </c>
      <c r="K128" s="3">
        <f t="shared" si="6"/>
        <v>900</v>
      </c>
      <c r="L128" s="5" t="s">
        <v>35</v>
      </c>
      <c r="M128" s="8" t="s">
        <v>36</v>
      </c>
      <c r="N128" s="9">
        <f t="shared" si="7"/>
        <v>0</v>
      </c>
      <c r="O128" s="8">
        <f t="shared" si="8"/>
        <v>900</v>
      </c>
      <c r="P128" t="str">
        <f t="shared" si="9"/>
        <v>Don’t know</v>
      </c>
      <c r="Q128" t="str">
        <f t="shared" si="10"/>
        <v>Don’t know</v>
      </c>
      <c r="R128" s="10" t="str">
        <f t="shared" si="11"/>
        <v>Don’t know</v>
      </c>
    </row>
    <row r="129" spans="1:18" x14ac:dyDescent="0.3">
      <c r="A129" s="3">
        <v>1128</v>
      </c>
      <c r="B129" s="4">
        <v>42817</v>
      </c>
      <c r="C129" s="5" t="s">
        <v>273</v>
      </c>
      <c r="D129" s="6" t="s">
        <v>32</v>
      </c>
      <c r="E129" s="5" t="s">
        <v>61</v>
      </c>
      <c r="F129" s="5" t="s">
        <v>27</v>
      </c>
      <c r="G129" s="5" t="s">
        <v>133</v>
      </c>
      <c r="H129" s="3" t="s">
        <v>274</v>
      </c>
      <c r="I129" s="3">
        <v>1</v>
      </c>
      <c r="J129" s="7">
        <v>3660</v>
      </c>
      <c r="K129" s="3">
        <f t="shared" si="6"/>
        <v>3660</v>
      </c>
      <c r="L129" s="5" t="s">
        <v>81</v>
      </c>
      <c r="M129" s="8" t="s">
        <v>36</v>
      </c>
      <c r="N129" s="9">
        <f t="shared" si="7"/>
        <v>0</v>
      </c>
      <c r="O129" s="8">
        <f t="shared" si="8"/>
        <v>3660</v>
      </c>
      <c r="P129" t="str">
        <f t="shared" si="9"/>
        <v>Don’t know</v>
      </c>
      <c r="Q129" t="str">
        <f t="shared" si="10"/>
        <v>Don’t know</v>
      </c>
      <c r="R129" s="10" t="str">
        <f t="shared" si="11"/>
        <v>Don’t know</v>
      </c>
    </row>
    <row r="130" spans="1:18" x14ac:dyDescent="0.3">
      <c r="A130" s="3">
        <v>1129</v>
      </c>
      <c r="B130" s="4">
        <v>42817</v>
      </c>
      <c r="C130" s="5" t="s">
        <v>275</v>
      </c>
      <c r="D130" s="6" t="s">
        <v>32</v>
      </c>
      <c r="E130" s="5" t="s">
        <v>20</v>
      </c>
      <c r="F130" s="5" t="s">
        <v>27</v>
      </c>
      <c r="G130" s="5" t="s">
        <v>119</v>
      </c>
      <c r="H130" s="3" t="s">
        <v>154</v>
      </c>
      <c r="I130" s="3">
        <v>41</v>
      </c>
      <c r="J130" s="7">
        <v>300</v>
      </c>
      <c r="K130" s="3">
        <f t="shared" si="6"/>
        <v>12300</v>
      </c>
      <c r="L130" s="5" t="s">
        <v>35</v>
      </c>
      <c r="M130" s="8" t="s">
        <v>36</v>
      </c>
      <c r="N130" s="9">
        <f t="shared" si="7"/>
        <v>0</v>
      </c>
      <c r="O130" s="8">
        <f t="shared" si="8"/>
        <v>12300</v>
      </c>
      <c r="P130" t="str">
        <f t="shared" si="9"/>
        <v>Rail</v>
      </c>
      <c r="Q130">
        <f t="shared" si="10"/>
        <v>4</v>
      </c>
      <c r="R130" s="10">
        <f t="shared" si="11"/>
        <v>42821</v>
      </c>
    </row>
    <row r="131" spans="1:18" x14ac:dyDescent="0.3">
      <c r="A131" s="3">
        <v>1130</v>
      </c>
      <c r="B131" s="4">
        <v>42817</v>
      </c>
      <c r="C131" s="5" t="s">
        <v>276</v>
      </c>
      <c r="D131" s="6" t="s">
        <v>39</v>
      </c>
      <c r="E131" s="5" t="s">
        <v>40</v>
      </c>
      <c r="F131" s="5" t="s">
        <v>21</v>
      </c>
      <c r="G131" s="5" t="s">
        <v>52</v>
      </c>
      <c r="H131" s="3" t="s">
        <v>277</v>
      </c>
      <c r="I131" s="3">
        <v>31</v>
      </c>
      <c r="J131" s="7">
        <v>5160</v>
      </c>
      <c r="K131" s="3">
        <f t="shared" ref="K131:K194" si="12">J131*I131</f>
        <v>159960</v>
      </c>
      <c r="L131" s="5" t="s">
        <v>107</v>
      </c>
      <c r="M131" s="8" t="s">
        <v>36</v>
      </c>
      <c r="N131" s="9">
        <f t="shared" ref="N131:N194" si="13">IF(K131&gt;50000, IF(K131&gt;100000,5%,2%), 0%)</f>
        <v>0.05</v>
      </c>
      <c r="O131" s="8">
        <f t="shared" ref="O131:O194" si="14">K131-(K131*N131)</f>
        <v>151962</v>
      </c>
      <c r="P131" t="str">
        <f t="shared" ref="P131:P194" si="15">IF(L131="High","Air",IF(AND(E131="Corporate",L131="Medium"),"Rail",IF(OR(F131="Furniture",L131="Low"),"Road","Don’t know")))</f>
        <v>Air</v>
      </c>
      <c r="Q131">
        <f t="shared" ref="Q131:Q194" si="16">IF(P131="Air",2,IF(P131="Rail",4,IF(P131="Road",10,"Don’t know")))</f>
        <v>2</v>
      </c>
      <c r="R131" s="10">
        <f t="shared" ref="R131:R194" si="17">IF(Q131="Don’t know","Don’t know",Q131+B131)</f>
        <v>42819</v>
      </c>
    </row>
    <row r="132" spans="1:18" x14ac:dyDescent="0.3">
      <c r="A132" s="3">
        <v>1131</v>
      </c>
      <c r="B132" s="4">
        <v>42817</v>
      </c>
      <c r="C132" s="5" t="s">
        <v>276</v>
      </c>
      <c r="D132" s="6" t="s">
        <v>39</v>
      </c>
      <c r="E132" s="5" t="s">
        <v>40</v>
      </c>
      <c r="F132" s="5" t="s">
        <v>21</v>
      </c>
      <c r="G132" s="5" t="s">
        <v>22</v>
      </c>
      <c r="H132" s="3" t="s">
        <v>278</v>
      </c>
      <c r="I132" s="3">
        <v>7</v>
      </c>
      <c r="J132" s="7">
        <v>1260</v>
      </c>
      <c r="K132" s="3">
        <f t="shared" si="12"/>
        <v>8820</v>
      </c>
      <c r="L132" s="5" t="s">
        <v>107</v>
      </c>
      <c r="M132" s="8" t="s">
        <v>36</v>
      </c>
      <c r="N132" s="9">
        <f t="shared" si="13"/>
        <v>0</v>
      </c>
      <c r="O132" s="8">
        <f t="shared" si="14"/>
        <v>8820</v>
      </c>
      <c r="P132" t="str">
        <f t="shared" si="15"/>
        <v>Air</v>
      </c>
      <c r="Q132">
        <f t="shared" si="16"/>
        <v>2</v>
      </c>
      <c r="R132" s="10">
        <f t="shared" si="17"/>
        <v>42819</v>
      </c>
    </row>
    <row r="133" spans="1:18" x14ac:dyDescent="0.3">
      <c r="A133" s="3">
        <v>1132</v>
      </c>
      <c r="B133" s="4">
        <v>42817</v>
      </c>
      <c r="C133" s="5" t="s">
        <v>276</v>
      </c>
      <c r="D133" s="6" t="s">
        <v>39</v>
      </c>
      <c r="E133" s="5" t="s">
        <v>40</v>
      </c>
      <c r="F133" s="5" t="s">
        <v>21</v>
      </c>
      <c r="G133" s="5" t="s">
        <v>52</v>
      </c>
      <c r="H133" s="3" t="s">
        <v>279</v>
      </c>
      <c r="I133" s="3">
        <v>11</v>
      </c>
      <c r="J133" s="7">
        <v>9360</v>
      </c>
      <c r="K133" s="3">
        <f t="shared" si="12"/>
        <v>102960</v>
      </c>
      <c r="L133" s="5" t="s">
        <v>107</v>
      </c>
      <c r="M133" s="8" t="s">
        <v>92</v>
      </c>
      <c r="N133" s="9">
        <f t="shared" si="13"/>
        <v>0.05</v>
      </c>
      <c r="O133" s="8">
        <f t="shared" si="14"/>
        <v>97812</v>
      </c>
      <c r="P133" t="str">
        <f t="shared" si="15"/>
        <v>Air</v>
      </c>
      <c r="Q133">
        <f t="shared" si="16"/>
        <v>2</v>
      </c>
      <c r="R133" s="10">
        <f t="shared" si="17"/>
        <v>42819</v>
      </c>
    </row>
    <row r="134" spans="1:18" x14ac:dyDescent="0.3">
      <c r="A134" s="3">
        <v>1133</v>
      </c>
      <c r="B134" s="4">
        <v>42818</v>
      </c>
      <c r="C134" s="5" t="s">
        <v>176</v>
      </c>
      <c r="D134" s="6" t="s">
        <v>105</v>
      </c>
      <c r="E134" s="5" t="s">
        <v>20</v>
      </c>
      <c r="F134" s="5" t="s">
        <v>27</v>
      </c>
      <c r="G134" s="5" t="s">
        <v>28</v>
      </c>
      <c r="H134" s="3" t="s">
        <v>280</v>
      </c>
      <c r="I134" s="3">
        <v>31</v>
      </c>
      <c r="J134" s="7">
        <v>1140</v>
      </c>
      <c r="K134" s="3">
        <f t="shared" si="12"/>
        <v>35340</v>
      </c>
      <c r="L134" s="5" t="s">
        <v>24</v>
      </c>
      <c r="M134" s="8" t="s">
        <v>36</v>
      </c>
      <c r="N134" s="9">
        <f t="shared" si="13"/>
        <v>0</v>
      </c>
      <c r="O134" s="8">
        <f t="shared" si="14"/>
        <v>35340</v>
      </c>
      <c r="P134" t="str">
        <f t="shared" si="15"/>
        <v>Road</v>
      </c>
      <c r="Q134">
        <f t="shared" si="16"/>
        <v>10</v>
      </c>
      <c r="R134" s="10">
        <f t="shared" si="17"/>
        <v>42828</v>
      </c>
    </row>
    <row r="135" spans="1:18" x14ac:dyDescent="0.3">
      <c r="A135" s="3">
        <v>1134</v>
      </c>
      <c r="B135" s="4">
        <v>42818</v>
      </c>
      <c r="C135" s="5" t="s">
        <v>176</v>
      </c>
      <c r="D135" s="6" t="s">
        <v>105</v>
      </c>
      <c r="E135" s="5" t="s">
        <v>20</v>
      </c>
      <c r="F135" s="5" t="s">
        <v>27</v>
      </c>
      <c r="G135" s="5" t="s">
        <v>33</v>
      </c>
      <c r="H135" s="3" t="s">
        <v>281</v>
      </c>
      <c r="I135" s="3">
        <v>1</v>
      </c>
      <c r="J135" s="7">
        <v>180</v>
      </c>
      <c r="K135" s="3">
        <f t="shared" si="12"/>
        <v>180</v>
      </c>
      <c r="L135" s="5" t="s">
        <v>24</v>
      </c>
      <c r="M135" s="8" t="s">
        <v>36</v>
      </c>
      <c r="N135" s="9">
        <f t="shared" si="13"/>
        <v>0</v>
      </c>
      <c r="O135" s="8">
        <f t="shared" si="14"/>
        <v>180</v>
      </c>
      <c r="P135" t="str">
        <f t="shared" si="15"/>
        <v>Road</v>
      </c>
      <c r="Q135">
        <f t="shared" si="16"/>
        <v>10</v>
      </c>
      <c r="R135" s="10">
        <f t="shared" si="17"/>
        <v>42828</v>
      </c>
    </row>
    <row r="136" spans="1:18" x14ac:dyDescent="0.3">
      <c r="A136" s="3">
        <v>1135</v>
      </c>
      <c r="B136" s="4">
        <v>42818</v>
      </c>
      <c r="C136" s="5" t="s">
        <v>176</v>
      </c>
      <c r="D136" s="6" t="s">
        <v>105</v>
      </c>
      <c r="E136" s="5" t="s">
        <v>20</v>
      </c>
      <c r="F136" s="5" t="s">
        <v>27</v>
      </c>
      <c r="G136" s="5" t="s">
        <v>33</v>
      </c>
      <c r="H136" s="3" t="s">
        <v>282</v>
      </c>
      <c r="I136" s="3">
        <v>31</v>
      </c>
      <c r="J136" s="7">
        <v>360</v>
      </c>
      <c r="K136" s="3">
        <f t="shared" si="12"/>
        <v>11160</v>
      </c>
      <c r="L136" s="5" t="s">
        <v>24</v>
      </c>
      <c r="M136" s="8" t="s">
        <v>92</v>
      </c>
      <c r="N136" s="9">
        <f t="shared" si="13"/>
        <v>0</v>
      </c>
      <c r="O136" s="8">
        <f t="shared" si="14"/>
        <v>11160</v>
      </c>
      <c r="P136" t="str">
        <f t="shared" si="15"/>
        <v>Road</v>
      </c>
      <c r="Q136">
        <f t="shared" si="16"/>
        <v>10</v>
      </c>
      <c r="R136" s="10">
        <f t="shared" si="17"/>
        <v>42828</v>
      </c>
    </row>
    <row r="137" spans="1:18" x14ac:dyDescent="0.3">
      <c r="A137" s="3">
        <v>1136</v>
      </c>
      <c r="B137" s="4">
        <v>42818</v>
      </c>
      <c r="C137" s="5" t="s">
        <v>283</v>
      </c>
      <c r="D137" s="6" t="s">
        <v>32</v>
      </c>
      <c r="E137" s="5" t="s">
        <v>20</v>
      </c>
      <c r="F137" s="5" t="s">
        <v>56</v>
      </c>
      <c r="G137" s="5" t="s">
        <v>57</v>
      </c>
      <c r="H137" s="3" t="s">
        <v>260</v>
      </c>
      <c r="I137" s="3">
        <v>47</v>
      </c>
      <c r="J137" s="7">
        <v>30060</v>
      </c>
      <c r="K137" s="3">
        <f t="shared" si="12"/>
        <v>1412820</v>
      </c>
      <c r="L137" s="5" t="s">
        <v>24</v>
      </c>
      <c r="M137" s="8" t="s">
        <v>54</v>
      </c>
      <c r="N137" s="9">
        <f t="shared" si="13"/>
        <v>0.05</v>
      </c>
      <c r="O137" s="8">
        <f t="shared" si="14"/>
        <v>1342179</v>
      </c>
      <c r="P137" t="str">
        <f t="shared" si="15"/>
        <v>Road</v>
      </c>
      <c r="Q137">
        <f t="shared" si="16"/>
        <v>10</v>
      </c>
      <c r="R137" s="10">
        <f t="shared" si="17"/>
        <v>42828</v>
      </c>
    </row>
    <row r="138" spans="1:18" x14ac:dyDescent="0.3">
      <c r="A138" s="3">
        <v>1137</v>
      </c>
      <c r="B138" s="4">
        <v>42818</v>
      </c>
      <c r="C138" s="5" t="s">
        <v>283</v>
      </c>
      <c r="D138" s="6" t="s">
        <v>32</v>
      </c>
      <c r="E138" s="5" t="s">
        <v>20</v>
      </c>
      <c r="F138" s="5" t="s">
        <v>27</v>
      </c>
      <c r="G138" s="5" t="s">
        <v>41</v>
      </c>
      <c r="H138" s="3" t="s">
        <v>246</v>
      </c>
      <c r="I138" s="3">
        <v>24</v>
      </c>
      <c r="J138" s="7">
        <v>780</v>
      </c>
      <c r="K138" s="3">
        <f t="shared" si="12"/>
        <v>18720</v>
      </c>
      <c r="L138" s="5" t="s">
        <v>24</v>
      </c>
      <c r="M138" s="8" t="s">
        <v>30</v>
      </c>
      <c r="N138" s="9">
        <f t="shared" si="13"/>
        <v>0</v>
      </c>
      <c r="O138" s="8">
        <f t="shared" si="14"/>
        <v>18720</v>
      </c>
      <c r="P138" t="str">
        <f t="shared" si="15"/>
        <v>Road</v>
      </c>
      <c r="Q138">
        <f t="shared" si="16"/>
        <v>10</v>
      </c>
      <c r="R138" s="10">
        <f t="shared" si="17"/>
        <v>42828</v>
      </c>
    </row>
    <row r="139" spans="1:18" x14ac:dyDescent="0.3">
      <c r="A139" s="3">
        <v>1138</v>
      </c>
      <c r="B139" s="4">
        <v>42818</v>
      </c>
      <c r="C139" s="5" t="s">
        <v>284</v>
      </c>
      <c r="D139" s="6" t="s">
        <v>19</v>
      </c>
      <c r="E139" s="5" t="s">
        <v>20</v>
      </c>
      <c r="F139" s="5" t="s">
        <v>27</v>
      </c>
      <c r="G139" s="5" t="s">
        <v>28</v>
      </c>
      <c r="H139" s="3" t="s">
        <v>280</v>
      </c>
      <c r="I139" s="3">
        <v>48</v>
      </c>
      <c r="J139" s="7">
        <v>1140</v>
      </c>
      <c r="K139" s="3">
        <f t="shared" si="12"/>
        <v>54720</v>
      </c>
      <c r="L139" s="5" t="s">
        <v>24</v>
      </c>
      <c r="M139" s="8" t="s">
        <v>74</v>
      </c>
      <c r="N139" s="9">
        <f t="shared" si="13"/>
        <v>0.02</v>
      </c>
      <c r="O139" s="8">
        <f t="shared" si="14"/>
        <v>53625.599999999999</v>
      </c>
      <c r="P139" t="str">
        <f t="shared" si="15"/>
        <v>Road</v>
      </c>
      <c r="Q139">
        <f t="shared" si="16"/>
        <v>10</v>
      </c>
      <c r="R139" s="10">
        <f t="shared" si="17"/>
        <v>42828</v>
      </c>
    </row>
    <row r="140" spans="1:18" x14ac:dyDescent="0.3">
      <c r="A140" s="3">
        <v>1139</v>
      </c>
      <c r="B140" s="4">
        <v>42819</v>
      </c>
      <c r="C140" s="5" t="s">
        <v>176</v>
      </c>
      <c r="D140" s="6" t="s">
        <v>105</v>
      </c>
      <c r="E140" s="5" t="s">
        <v>61</v>
      </c>
      <c r="F140" s="5" t="s">
        <v>27</v>
      </c>
      <c r="G140" s="5" t="s">
        <v>119</v>
      </c>
      <c r="H140" s="3" t="s">
        <v>285</v>
      </c>
      <c r="I140" s="3">
        <v>12</v>
      </c>
      <c r="J140" s="7">
        <v>2580</v>
      </c>
      <c r="K140" s="3">
        <f t="shared" si="12"/>
        <v>30960</v>
      </c>
      <c r="L140" s="5" t="s">
        <v>43</v>
      </c>
      <c r="M140" s="8" t="s">
        <v>36</v>
      </c>
      <c r="N140" s="9">
        <f t="shared" si="13"/>
        <v>0</v>
      </c>
      <c r="O140" s="8">
        <f t="shared" si="14"/>
        <v>30960</v>
      </c>
      <c r="P140" t="str">
        <f t="shared" si="15"/>
        <v>Don’t know</v>
      </c>
      <c r="Q140" t="str">
        <f t="shared" si="16"/>
        <v>Don’t know</v>
      </c>
      <c r="R140" s="10" t="str">
        <f t="shared" si="17"/>
        <v>Don’t know</v>
      </c>
    </row>
    <row r="141" spans="1:18" x14ac:dyDescent="0.3">
      <c r="A141" s="3">
        <v>1140</v>
      </c>
      <c r="B141" s="4">
        <v>42819</v>
      </c>
      <c r="C141" s="5" t="s">
        <v>176</v>
      </c>
      <c r="D141" s="6" t="s">
        <v>105</v>
      </c>
      <c r="E141" s="5" t="s">
        <v>61</v>
      </c>
      <c r="F141" s="5" t="s">
        <v>27</v>
      </c>
      <c r="G141" s="5" t="s">
        <v>28</v>
      </c>
      <c r="H141" s="3" t="s">
        <v>286</v>
      </c>
      <c r="I141" s="3">
        <v>25</v>
      </c>
      <c r="J141" s="7">
        <v>420</v>
      </c>
      <c r="K141" s="3">
        <f t="shared" si="12"/>
        <v>10500</v>
      </c>
      <c r="L141" s="5" t="s">
        <v>43</v>
      </c>
      <c r="M141" s="8" t="s">
        <v>30</v>
      </c>
      <c r="N141" s="9">
        <f t="shared" si="13"/>
        <v>0</v>
      </c>
      <c r="O141" s="8">
        <f t="shared" si="14"/>
        <v>10500</v>
      </c>
      <c r="P141" t="str">
        <f t="shared" si="15"/>
        <v>Don’t know</v>
      </c>
      <c r="Q141" t="str">
        <f t="shared" si="16"/>
        <v>Don’t know</v>
      </c>
      <c r="R141" s="10" t="str">
        <f t="shared" si="17"/>
        <v>Don’t know</v>
      </c>
    </row>
    <row r="142" spans="1:18" x14ac:dyDescent="0.3">
      <c r="A142" s="3">
        <v>1141</v>
      </c>
      <c r="B142" s="4">
        <v>42819</v>
      </c>
      <c r="C142" s="5" t="s">
        <v>287</v>
      </c>
      <c r="D142" s="6" t="s">
        <v>105</v>
      </c>
      <c r="E142" s="5" t="s">
        <v>51</v>
      </c>
      <c r="F142" s="5" t="s">
        <v>27</v>
      </c>
      <c r="G142" s="5" t="s">
        <v>119</v>
      </c>
      <c r="H142" s="3" t="s">
        <v>288</v>
      </c>
      <c r="I142" s="3">
        <v>30</v>
      </c>
      <c r="J142" s="7">
        <v>480</v>
      </c>
      <c r="K142" s="3">
        <f t="shared" si="12"/>
        <v>14400</v>
      </c>
      <c r="L142" s="5" t="s">
        <v>81</v>
      </c>
      <c r="M142" s="8" t="s">
        <v>74</v>
      </c>
      <c r="N142" s="9">
        <f t="shared" si="13"/>
        <v>0</v>
      </c>
      <c r="O142" s="8">
        <f t="shared" si="14"/>
        <v>14400</v>
      </c>
      <c r="P142" t="str">
        <f t="shared" si="15"/>
        <v>Don’t know</v>
      </c>
      <c r="Q142" t="str">
        <f t="shared" si="16"/>
        <v>Don’t know</v>
      </c>
      <c r="R142" s="10" t="str">
        <f t="shared" si="17"/>
        <v>Don’t know</v>
      </c>
    </row>
    <row r="143" spans="1:18" x14ac:dyDescent="0.3">
      <c r="A143" s="3">
        <v>1142</v>
      </c>
      <c r="B143" s="4">
        <v>42820</v>
      </c>
      <c r="C143" s="5" t="s">
        <v>289</v>
      </c>
      <c r="D143" s="6" t="s">
        <v>105</v>
      </c>
      <c r="E143" s="5" t="s">
        <v>51</v>
      </c>
      <c r="F143" s="5" t="s">
        <v>21</v>
      </c>
      <c r="G143" s="5" t="s">
        <v>22</v>
      </c>
      <c r="H143" s="3" t="s">
        <v>290</v>
      </c>
      <c r="I143" s="3">
        <v>30</v>
      </c>
      <c r="J143" s="7">
        <v>360</v>
      </c>
      <c r="K143" s="3">
        <f t="shared" si="12"/>
        <v>10800</v>
      </c>
      <c r="L143" s="5" t="s">
        <v>35</v>
      </c>
      <c r="M143" s="8" t="s">
        <v>36</v>
      </c>
      <c r="N143" s="9">
        <f t="shared" si="13"/>
        <v>0</v>
      </c>
      <c r="O143" s="8">
        <f t="shared" si="14"/>
        <v>10800</v>
      </c>
      <c r="P143" t="str">
        <f t="shared" si="15"/>
        <v>Don’t know</v>
      </c>
      <c r="Q143" t="str">
        <f t="shared" si="16"/>
        <v>Don’t know</v>
      </c>
      <c r="R143" s="10" t="str">
        <f t="shared" si="17"/>
        <v>Don’t know</v>
      </c>
    </row>
    <row r="144" spans="1:18" x14ac:dyDescent="0.3">
      <c r="A144" s="3">
        <v>1143</v>
      </c>
      <c r="B144" s="4">
        <v>42820</v>
      </c>
      <c r="C144" s="5" t="s">
        <v>289</v>
      </c>
      <c r="D144" s="6" t="s">
        <v>105</v>
      </c>
      <c r="E144" s="5" t="s">
        <v>51</v>
      </c>
      <c r="F144" s="5" t="s">
        <v>56</v>
      </c>
      <c r="G144" s="5" t="s">
        <v>79</v>
      </c>
      <c r="H144" s="3" t="s">
        <v>291</v>
      </c>
      <c r="I144" s="3">
        <v>12</v>
      </c>
      <c r="J144" s="7">
        <v>420</v>
      </c>
      <c r="K144" s="3">
        <f t="shared" si="12"/>
        <v>5040</v>
      </c>
      <c r="L144" s="5" t="s">
        <v>35</v>
      </c>
      <c r="M144" s="8" t="s">
        <v>92</v>
      </c>
      <c r="N144" s="9">
        <f t="shared" si="13"/>
        <v>0</v>
      </c>
      <c r="O144" s="8">
        <f t="shared" si="14"/>
        <v>5040</v>
      </c>
      <c r="P144" t="str">
        <f t="shared" si="15"/>
        <v>Road</v>
      </c>
      <c r="Q144">
        <f t="shared" si="16"/>
        <v>10</v>
      </c>
      <c r="R144" s="10">
        <f t="shared" si="17"/>
        <v>42830</v>
      </c>
    </row>
    <row r="145" spans="1:18" x14ac:dyDescent="0.3">
      <c r="A145" s="3">
        <v>1144</v>
      </c>
      <c r="B145" s="4">
        <v>42820</v>
      </c>
      <c r="C145" s="5" t="s">
        <v>292</v>
      </c>
      <c r="D145" s="6" t="s">
        <v>39</v>
      </c>
      <c r="E145" s="5" t="s">
        <v>61</v>
      </c>
      <c r="F145" s="5" t="s">
        <v>21</v>
      </c>
      <c r="G145" s="5" t="s">
        <v>62</v>
      </c>
      <c r="H145" s="3" t="s">
        <v>293</v>
      </c>
      <c r="I145" s="3">
        <v>4</v>
      </c>
      <c r="J145" s="7">
        <v>16260</v>
      </c>
      <c r="K145" s="3">
        <f t="shared" si="12"/>
        <v>65040</v>
      </c>
      <c r="L145" s="5" t="s">
        <v>24</v>
      </c>
      <c r="M145" s="8" t="s">
        <v>48</v>
      </c>
      <c r="N145" s="9">
        <f t="shared" si="13"/>
        <v>0.02</v>
      </c>
      <c r="O145" s="8">
        <f t="shared" si="14"/>
        <v>63739.199999999997</v>
      </c>
      <c r="P145" t="str">
        <f t="shared" si="15"/>
        <v>Road</v>
      </c>
      <c r="Q145">
        <f t="shared" si="16"/>
        <v>10</v>
      </c>
      <c r="R145" s="10">
        <f t="shared" si="17"/>
        <v>42830</v>
      </c>
    </row>
    <row r="146" spans="1:18" x14ac:dyDescent="0.3">
      <c r="A146" s="3">
        <v>1145</v>
      </c>
      <c r="B146" s="4">
        <v>42820</v>
      </c>
      <c r="C146" s="5" t="s">
        <v>292</v>
      </c>
      <c r="D146" s="6" t="s">
        <v>39</v>
      </c>
      <c r="E146" s="5" t="s">
        <v>61</v>
      </c>
      <c r="F146" s="5" t="s">
        <v>27</v>
      </c>
      <c r="G146" s="5" t="s">
        <v>33</v>
      </c>
      <c r="H146" s="3" t="s">
        <v>294</v>
      </c>
      <c r="I146" s="3">
        <v>43</v>
      </c>
      <c r="J146" s="7">
        <v>120</v>
      </c>
      <c r="K146" s="3">
        <f t="shared" si="12"/>
        <v>5160</v>
      </c>
      <c r="L146" s="5" t="s">
        <v>24</v>
      </c>
      <c r="M146" s="8" t="s">
        <v>74</v>
      </c>
      <c r="N146" s="9">
        <f t="shared" si="13"/>
        <v>0</v>
      </c>
      <c r="O146" s="8">
        <f t="shared" si="14"/>
        <v>5160</v>
      </c>
      <c r="P146" t="str">
        <f t="shared" si="15"/>
        <v>Road</v>
      </c>
      <c r="Q146">
        <f t="shared" si="16"/>
        <v>10</v>
      </c>
      <c r="R146" s="10">
        <f t="shared" si="17"/>
        <v>42830</v>
      </c>
    </row>
    <row r="147" spans="1:18" x14ac:dyDescent="0.3">
      <c r="A147" s="3">
        <v>1146</v>
      </c>
      <c r="B147" s="4">
        <v>42820</v>
      </c>
      <c r="C147" s="5" t="s">
        <v>295</v>
      </c>
      <c r="D147" s="6" t="s">
        <v>39</v>
      </c>
      <c r="E147" s="5" t="s">
        <v>40</v>
      </c>
      <c r="F147" s="5" t="s">
        <v>27</v>
      </c>
      <c r="G147" s="5" t="s">
        <v>28</v>
      </c>
      <c r="H147" s="3" t="s">
        <v>296</v>
      </c>
      <c r="I147" s="3">
        <v>5</v>
      </c>
      <c r="J147" s="7">
        <v>1200</v>
      </c>
      <c r="K147" s="3">
        <f t="shared" si="12"/>
        <v>6000</v>
      </c>
      <c r="L147" s="5" t="s">
        <v>35</v>
      </c>
      <c r="M147" s="8" t="s">
        <v>54</v>
      </c>
      <c r="N147" s="9">
        <f t="shared" si="13"/>
        <v>0</v>
      </c>
      <c r="O147" s="8">
        <f t="shared" si="14"/>
        <v>6000</v>
      </c>
      <c r="P147" t="str">
        <f t="shared" si="15"/>
        <v>Don’t know</v>
      </c>
      <c r="Q147" t="str">
        <f t="shared" si="16"/>
        <v>Don’t know</v>
      </c>
      <c r="R147" s="10" t="str">
        <f t="shared" si="17"/>
        <v>Don’t know</v>
      </c>
    </row>
    <row r="148" spans="1:18" x14ac:dyDescent="0.3">
      <c r="A148" s="3">
        <v>1147</v>
      </c>
      <c r="B148" s="4">
        <v>42821</v>
      </c>
      <c r="C148" s="5" t="s">
        <v>297</v>
      </c>
      <c r="D148" s="6" t="s">
        <v>32</v>
      </c>
      <c r="E148" s="5" t="s">
        <v>20</v>
      </c>
      <c r="F148" s="5" t="s">
        <v>27</v>
      </c>
      <c r="G148" s="5" t="s">
        <v>33</v>
      </c>
      <c r="H148" s="3" t="s">
        <v>298</v>
      </c>
      <c r="I148" s="3">
        <v>27</v>
      </c>
      <c r="J148" s="7">
        <v>180</v>
      </c>
      <c r="K148" s="3">
        <f t="shared" si="12"/>
        <v>4860</v>
      </c>
      <c r="L148" s="5" t="s">
        <v>35</v>
      </c>
      <c r="M148" s="8" t="s">
        <v>54</v>
      </c>
      <c r="N148" s="9">
        <f t="shared" si="13"/>
        <v>0</v>
      </c>
      <c r="O148" s="8">
        <f t="shared" si="14"/>
        <v>4860</v>
      </c>
      <c r="P148" t="str">
        <f t="shared" si="15"/>
        <v>Rail</v>
      </c>
      <c r="Q148">
        <f t="shared" si="16"/>
        <v>4</v>
      </c>
      <c r="R148" s="10">
        <f t="shared" si="17"/>
        <v>42825</v>
      </c>
    </row>
    <row r="149" spans="1:18" x14ac:dyDescent="0.3">
      <c r="A149" s="3">
        <v>1148</v>
      </c>
      <c r="B149" s="4">
        <v>42821</v>
      </c>
      <c r="C149" s="5" t="s">
        <v>299</v>
      </c>
      <c r="D149" s="6" t="s">
        <v>105</v>
      </c>
      <c r="E149" s="5" t="s">
        <v>20</v>
      </c>
      <c r="F149" s="5" t="s">
        <v>27</v>
      </c>
      <c r="G149" s="5" t="s">
        <v>119</v>
      </c>
      <c r="H149" s="3" t="s">
        <v>300</v>
      </c>
      <c r="I149" s="3">
        <v>33</v>
      </c>
      <c r="J149" s="7">
        <v>420</v>
      </c>
      <c r="K149" s="3">
        <f t="shared" si="12"/>
        <v>13860</v>
      </c>
      <c r="L149" s="5" t="s">
        <v>81</v>
      </c>
      <c r="M149" s="8" t="s">
        <v>54</v>
      </c>
      <c r="N149" s="9">
        <f t="shared" si="13"/>
        <v>0</v>
      </c>
      <c r="O149" s="8">
        <f t="shared" si="14"/>
        <v>13860</v>
      </c>
      <c r="P149" t="str">
        <f t="shared" si="15"/>
        <v>Don’t know</v>
      </c>
      <c r="Q149" t="str">
        <f t="shared" si="16"/>
        <v>Don’t know</v>
      </c>
      <c r="R149" s="10" t="str">
        <f t="shared" si="17"/>
        <v>Don’t know</v>
      </c>
    </row>
    <row r="150" spans="1:18" x14ac:dyDescent="0.3">
      <c r="A150" s="3">
        <v>1149</v>
      </c>
      <c r="B150" s="4">
        <v>42821</v>
      </c>
      <c r="C150" s="5" t="s">
        <v>301</v>
      </c>
      <c r="D150" s="6" t="s">
        <v>39</v>
      </c>
      <c r="E150" s="5" t="s">
        <v>20</v>
      </c>
      <c r="F150" s="5" t="s">
        <v>21</v>
      </c>
      <c r="G150" s="5" t="s">
        <v>22</v>
      </c>
      <c r="H150" s="3" t="s">
        <v>302</v>
      </c>
      <c r="I150" s="3">
        <v>32</v>
      </c>
      <c r="J150" s="7">
        <v>660</v>
      </c>
      <c r="K150" s="3">
        <f t="shared" si="12"/>
        <v>21120</v>
      </c>
      <c r="L150" s="5" t="s">
        <v>35</v>
      </c>
      <c r="M150" s="8" t="s">
        <v>36</v>
      </c>
      <c r="N150" s="9">
        <f t="shared" si="13"/>
        <v>0</v>
      </c>
      <c r="O150" s="8">
        <f t="shared" si="14"/>
        <v>21120</v>
      </c>
      <c r="P150" t="str">
        <f t="shared" si="15"/>
        <v>Rail</v>
      </c>
      <c r="Q150">
        <f t="shared" si="16"/>
        <v>4</v>
      </c>
      <c r="R150" s="10">
        <f t="shared" si="17"/>
        <v>42825</v>
      </c>
    </row>
    <row r="151" spans="1:18" x14ac:dyDescent="0.3">
      <c r="A151" s="3">
        <v>1150</v>
      </c>
      <c r="B151" s="4">
        <v>42821</v>
      </c>
      <c r="C151" s="5" t="s">
        <v>303</v>
      </c>
      <c r="D151" s="6" t="s">
        <v>39</v>
      </c>
      <c r="E151" s="5" t="s">
        <v>20</v>
      </c>
      <c r="F151" s="5" t="s">
        <v>21</v>
      </c>
      <c r="G151" s="5" t="s">
        <v>22</v>
      </c>
      <c r="H151" s="3" t="s">
        <v>304</v>
      </c>
      <c r="I151" s="3">
        <v>13</v>
      </c>
      <c r="J151" s="7">
        <v>2040</v>
      </c>
      <c r="K151" s="3">
        <f t="shared" si="12"/>
        <v>26520</v>
      </c>
      <c r="L151" s="5" t="s">
        <v>107</v>
      </c>
      <c r="M151" s="8" t="s">
        <v>54</v>
      </c>
      <c r="N151" s="9">
        <f t="shared" si="13"/>
        <v>0</v>
      </c>
      <c r="O151" s="8">
        <f t="shared" si="14"/>
        <v>26520</v>
      </c>
      <c r="P151" t="str">
        <f t="shared" si="15"/>
        <v>Air</v>
      </c>
      <c r="Q151">
        <f t="shared" si="16"/>
        <v>2</v>
      </c>
      <c r="R151" s="10">
        <f t="shared" si="17"/>
        <v>42823</v>
      </c>
    </row>
    <row r="152" spans="1:18" x14ac:dyDescent="0.3">
      <c r="A152" s="3">
        <v>1151</v>
      </c>
      <c r="B152" s="4">
        <v>42821</v>
      </c>
      <c r="C152" s="5" t="s">
        <v>305</v>
      </c>
      <c r="D152" s="6" t="s">
        <v>19</v>
      </c>
      <c r="E152" s="5" t="s">
        <v>40</v>
      </c>
      <c r="F152" s="5" t="s">
        <v>27</v>
      </c>
      <c r="G152" s="5" t="s">
        <v>119</v>
      </c>
      <c r="H152" s="3" t="s">
        <v>306</v>
      </c>
      <c r="I152" s="3">
        <v>21</v>
      </c>
      <c r="J152" s="7">
        <v>18960</v>
      </c>
      <c r="K152" s="3">
        <f t="shared" si="12"/>
        <v>398160</v>
      </c>
      <c r="L152" s="5" t="s">
        <v>24</v>
      </c>
      <c r="M152" s="8" t="s">
        <v>36</v>
      </c>
      <c r="N152" s="9">
        <f t="shared" si="13"/>
        <v>0.05</v>
      </c>
      <c r="O152" s="8">
        <f t="shared" si="14"/>
        <v>378252</v>
      </c>
      <c r="P152" t="str">
        <f t="shared" si="15"/>
        <v>Road</v>
      </c>
      <c r="Q152">
        <f t="shared" si="16"/>
        <v>10</v>
      </c>
      <c r="R152" s="10">
        <f t="shared" si="17"/>
        <v>42831</v>
      </c>
    </row>
    <row r="153" spans="1:18" x14ac:dyDescent="0.3">
      <c r="A153" s="3">
        <v>1152</v>
      </c>
      <c r="B153" s="4">
        <v>42821</v>
      </c>
      <c r="C153" s="5" t="s">
        <v>305</v>
      </c>
      <c r="D153" s="6" t="s">
        <v>19</v>
      </c>
      <c r="E153" s="5" t="s">
        <v>40</v>
      </c>
      <c r="F153" s="5" t="s">
        <v>56</v>
      </c>
      <c r="G153" s="5" t="s">
        <v>79</v>
      </c>
      <c r="H153" s="3" t="s">
        <v>307</v>
      </c>
      <c r="I153" s="3">
        <v>22</v>
      </c>
      <c r="J153" s="7">
        <v>600</v>
      </c>
      <c r="K153" s="3">
        <f t="shared" si="12"/>
        <v>13200</v>
      </c>
      <c r="L153" s="5" t="s">
        <v>24</v>
      </c>
      <c r="M153" s="8" t="s">
        <v>36</v>
      </c>
      <c r="N153" s="9">
        <f t="shared" si="13"/>
        <v>0</v>
      </c>
      <c r="O153" s="8">
        <f t="shared" si="14"/>
        <v>13200</v>
      </c>
      <c r="P153" t="str">
        <f t="shared" si="15"/>
        <v>Road</v>
      </c>
      <c r="Q153">
        <f t="shared" si="16"/>
        <v>10</v>
      </c>
      <c r="R153" s="10">
        <f t="shared" si="17"/>
        <v>42831</v>
      </c>
    </row>
    <row r="154" spans="1:18" x14ac:dyDescent="0.3">
      <c r="A154" s="3">
        <v>1153</v>
      </c>
      <c r="B154" s="4">
        <v>42821</v>
      </c>
      <c r="C154" s="5" t="s">
        <v>305</v>
      </c>
      <c r="D154" s="6" t="s">
        <v>19</v>
      </c>
      <c r="E154" s="5" t="s">
        <v>40</v>
      </c>
      <c r="F154" s="5" t="s">
        <v>21</v>
      </c>
      <c r="G154" s="5" t="s">
        <v>52</v>
      </c>
      <c r="H154" s="3" t="s">
        <v>308</v>
      </c>
      <c r="I154" s="3">
        <v>7</v>
      </c>
      <c r="J154" s="7">
        <v>6960</v>
      </c>
      <c r="K154" s="3">
        <f t="shared" si="12"/>
        <v>48720</v>
      </c>
      <c r="L154" s="5" t="s">
        <v>24</v>
      </c>
      <c r="M154" s="8" t="s">
        <v>74</v>
      </c>
      <c r="N154" s="9">
        <f t="shared" si="13"/>
        <v>0</v>
      </c>
      <c r="O154" s="8">
        <f t="shared" si="14"/>
        <v>48720</v>
      </c>
      <c r="P154" t="str">
        <f t="shared" si="15"/>
        <v>Road</v>
      </c>
      <c r="Q154">
        <f t="shared" si="16"/>
        <v>10</v>
      </c>
      <c r="R154" s="10">
        <f t="shared" si="17"/>
        <v>42831</v>
      </c>
    </row>
    <row r="155" spans="1:18" x14ac:dyDescent="0.3">
      <c r="A155" s="3">
        <v>1154</v>
      </c>
      <c r="B155" s="4">
        <v>42821</v>
      </c>
      <c r="C155" s="5" t="s">
        <v>305</v>
      </c>
      <c r="D155" s="6" t="s">
        <v>19</v>
      </c>
      <c r="E155" s="5" t="s">
        <v>40</v>
      </c>
      <c r="F155" s="5" t="s">
        <v>21</v>
      </c>
      <c r="G155" s="5" t="s">
        <v>52</v>
      </c>
      <c r="H155" s="3" t="s">
        <v>53</v>
      </c>
      <c r="I155" s="3">
        <v>40</v>
      </c>
      <c r="J155" s="7">
        <v>5760</v>
      </c>
      <c r="K155" s="3">
        <f t="shared" si="12"/>
        <v>230400</v>
      </c>
      <c r="L155" s="5" t="s">
        <v>24</v>
      </c>
      <c r="M155" s="8" t="s">
        <v>74</v>
      </c>
      <c r="N155" s="9">
        <f t="shared" si="13"/>
        <v>0.05</v>
      </c>
      <c r="O155" s="8">
        <f t="shared" si="14"/>
        <v>218880</v>
      </c>
      <c r="P155" t="str">
        <f t="shared" si="15"/>
        <v>Road</v>
      </c>
      <c r="Q155">
        <f t="shared" si="16"/>
        <v>10</v>
      </c>
      <c r="R155" s="10">
        <f t="shared" si="17"/>
        <v>42831</v>
      </c>
    </row>
    <row r="156" spans="1:18" x14ac:dyDescent="0.3">
      <c r="A156" s="3">
        <v>1155</v>
      </c>
      <c r="B156" s="4">
        <v>42822</v>
      </c>
      <c r="C156" s="5" t="s">
        <v>309</v>
      </c>
      <c r="D156" s="6" t="s">
        <v>105</v>
      </c>
      <c r="E156" s="5" t="s">
        <v>20</v>
      </c>
      <c r="F156" s="5" t="s">
        <v>21</v>
      </c>
      <c r="G156" s="5" t="s">
        <v>52</v>
      </c>
      <c r="H156" s="3" t="s">
        <v>310</v>
      </c>
      <c r="I156" s="3">
        <v>41</v>
      </c>
      <c r="J156" s="7">
        <v>3960</v>
      </c>
      <c r="K156" s="3">
        <f t="shared" si="12"/>
        <v>162360</v>
      </c>
      <c r="L156" s="5" t="s">
        <v>43</v>
      </c>
      <c r="M156" s="8" t="s">
        <v>30</v>
      </c>
      <c r="N156" s="9">
        <f t="shared" si="13"/>
        <v>0.05</v>
      </c>
      <c r="O156" s="8">
        <f t="shared" si="14"/>
        <v>154242</v>
      </c>
      <c r="P156" t="str">
        <f t="shared" si="15"/>
        <v>Don’t know</v>
      </c>
      <c r="Q156" t="str">
        <f t="shared" si="16"/>
        <v>Don’t know</v>
      </c>
      <c r="R156" s="10" t="str">
        <f t="shared" si="17"/>
        <v>Don’t know</v>
      </c>
    </row>
    <row r="157" spans="1:18" x14ac:dyDescent="0.3">
      <c r="A157" s="3">
        <v>1156</v>
      </c>
      <c r="B157" s="4">
        <v>42822</v>
      </c>
      <c r="C157" s="5" t="s">
        <v>311</v>
      </c>
      <c r="D157" s="6" t="s">
        <v>39</v>
      </c>
      <c r="E157" s="5" t="s">
        <v>40</v>
      </c>
      <c r="F157" s="5" t="s">
        <v>21</v>
      </c>
      <c r="G157" s="5" t="s">
        <v>22</v>
      </c>
      <c r="H157" s="3" t="s">
        <v>312</v>
      </c>
      <c r="I157" s="3">
        <v>46</v>
      </c>
      <c r="J157" s="7">
        <v>2100</v>
      </c>
      <c r="K157" s="3">
        <f t="shared" si="12"/>
        <v>96600</v>
      </c>
      <c r="L157" s="5" t="s">
        <v>81</v>
      </c>
      <c r="M157" s="8" t="s">
        <v>92</v>
      </c>
      <c r="N157" s="9">
        <f t="shared" si="13"/>
        <v>0.02</v>
      </c>
      <c r="O157" s="8">
        <f t="shared" si="14"/>
        <v>94668</v>
      </c>
      <c r="P157" t="str">
        <f t="shared" si="15"/>
        <v>Don’t know</v>
      </c>
      <c r="Q157" t="str">
        <f t="shared" si="16"/>
        <v>Don’t know</v>
      </c>
      <c r="R157" s="10" t="str">
        <f t="shared" si="17"/>
        <v>Don’t know</v>
      </c>
    </row>
    <row r="158" spans="1:18" x14ac:dyDescent="0.3">
      <c r="A158" s="3">
        <v>1157</v>
      </c>
      <c r="B158" s="4">
        <v>42822</v>
      </c>
      <c r="C158" s="5" t="s">
        <v>311</v>
      </c>
      <c r="D158" s="6" t="s">
        <v>39</v>
      </c>
      <c r="E158" s="5" t="s">
        <v>40</v>
      </c>
      <c r="F158" s="5" t="s">
        <v>21</v>
      </c>
      <c r="G158" s="5" t="s">
        <v>22</v>
      </c>
      <c r="H158" s="3" t="s">
        <v>170</v>
      </c>
      <c r="I158" s="3">
        <v>44</v>
      </c>
      <c r="J158" s="7">
        <v>300</v>
      </c>
      <c r="K158" s="3">
        <f t="shared" si="12"/>
        <v>13200</v>
      </c>
      <c r="L158" s="5" t="s">
        <v>81</v>
      </c>
      <c r="M158" s="8" t="s">
        <v>74</v>
      </c>
      <c r="N158" s="9">
        <f t="shared" si="13"/>
        <v>0</v>
      </c>
      <c r="O158" s="8">
        <f t="shared" si="14"/>
        <v>13200</v>
      </c>
      <c r="P158" t="str">
        <f t="shared" si="15"/>
        <v>Don’t know</v>
      </c>
      <c r="Q158" t="str">
        <f t="shared" si="16"/>
        <v>Don’t know</v>
      </c>
      <c r="R158" s="10" t="str">
        <f t="shared" si="17"/>
        <v>Don’t know</v>
      </c>
    </row>
    <row r="159" spans="1:18" x14ac:dyDescent="0.3">
      <c r="A159" s="3">
        <v>1158</v>
      </c>
      <c r="B159" s="4">
        <v>42822</v>
      </c>
      <c r="C159" s="5" t="s">
        <v>313</v>
      </c>
      <c r="D159" s="6" t="s">
        <v>39</v>
      </c>
      <c r="E159" s="5" t="s">
        <v>61</v>
      </c>
      <c r="F159" s="5" t="s">
        <v>27</v>
      </c>
      <c r="G159" s="5" t="s">
        <v>33</v>
      </c>
      <c r="H159" s="3" t="s">
        <v>314</v>
      </c>
      <c r="I159" s="3">
        <v>14</v>
      </c>
      <c r="J159" s="7">
        <v>2460</v>
      </c>
      <c r="K159" s="3">
        <f t="shared" si="12"/>
        <v>34440</v>
      </c>
      <c r="L159" s="5" t="s">
        <v>35</v>
      </c>
      <c r="M159" s="8" t="s">
        <v>74</v>
      </c>
      <c r="N159" s="9">
        <f t="shared" si="13"/>
        <v>0</v>
      </c>
      <c r="O159" s="8">
        <f t="shared" si="14"/>
        <v>34440</v>
      </c>
      <c r="P159" t="str">
        <f t="shared" si="15"/>
        <v>Don’t know</v>
      </c>
      <c r="Q159" t="str">
        <f t="shared" si="16"/>
        <v>Don’t know</v>
      </c>
      <c r="R159" s="10" t="str">
        <f t="shared" si="17"/>
        <v>Don’t know</v>
      </c>
    </row>
    <row r="160" spans="1:18" x14ac:dyDescent="0.3">
      <c r="A160" s="3">
        <v>1159</v>
      </c>
      <c r="B160" s="4">
        <v>42823</v>
      </c>
      <c r="C160" s="5" t="s">
        <v>315</v>
      </c>
      <c r="D160" s="6" t="s">
        <v>32</v>
      </c>
      <c r="E160" s="5" t="s">
        <v>61</v>
      </c>
      <c r="F160" s="5" t="s">
        <v>56</v>
      </c>
      <c r="G160" s="5" t="s">
        <v>79</v>
      </c>
      <c r="H160" s="3" t="s">
        <v>316</v>
      </c>
      <c r="I160" s="3">
        <v>14</v>
      </c>
      <c r="J160" s="7">
        <v>360</v>
      </c>
      <c r="K160" s="3">
        <f t="shared" si="12"/>
        <v>5040</v>
      </c>
      <c r="L160" s="5" t="s">
        <v>24</v>
      </c>
      <c r="M160" s="8" t="s">
        <v>36</v>
      </c>
      <c r="N160" s="9">
        <f t="shared" si="13"/>
        <v>0</v>
      </c>
      <c r="O160" s="8">
        <f t="shared" si="14"/>
        <v>5040</v>
      </c>
      <c r="P160" t="str">
        <f t="shared" si="15"/>
        <v>Road</v>
      </c>
      <c r="Q160">
        <f t="shared" si="16"/>
        <v>10</v>
      </c>
      <c r="R160" s="10">
        <f t="shared" si="17"/>
        <v>42833</v>
      </c>
    </row>
    <row r="161" spans="1:18" x14ac:dyDescent="0.3">
      <c r="A161" s="3">
        <v>1160</v>
      </c>
      <c r="B161" s="4">
        <v>42824</v>
      </c>
      <c r="C161" s="5" t="s">
        <v>317</v>
      </c>
      <c r="D161" s="6" t="s">
        <v>32</v>
      </c>
      <c r="E161" s="5" t="s">
        <v>20</v>
      </c>
      <c r="F161" s="5" t="s">
        <v>27</v>
      </c>
      <c r="G161" s="5" t="s">
        <v>119</v>
      </c>
      <c r="H161" s="3" t="s">
        <v>318</v>
      </c>
      <c r="I161" s="3">
        <v>43</v>
      </c>
      <c r="J161" s="7">
        <v>2520</v>
      </c>
      <c r="K161" s="3">
        <f t="shared" si="12"/>
        <v>108360</v>
      </c>
      <c r="L161" s="5" t="s">
        <v>43</v>
      </c>
      <c r="M161" s="8" t="s">
        <v>36</v>
      </c>
      <c r="N161" s="9">
        <f t="shared" si="13"/>
        <v>0.05</v>
      </c>
      <c r="O161" s="8">
        <f t="shared" si="14"/>
        <v>102942</v>
      </c>
      <c r="P161" t="str">
        <f t="shared" si="15"/>
        <v>Don’t know</v>
      </c>
      <c r="Q161" t="str">
        <f t="shared" si="16"/>
        <v>Don’t know</v>
      </c>
      <c r="R161" s="10" t="str">
        <f t="shared" si="17"/>
        <v>Don’t know</v>
      </c>
    </row>
    <row r="162" spans="1:18" x14ac:dyDescent="0.3">
      <c r="A162" s="3">
        <v>1161</v>
      </c>
      <c r="B162" s="4">
        <v>42824</v>
      </c>
      <c r="C162" s="5" t="s">
        <v>317</v>
      </c>
      <c r="D162" s="6" t="s">
        <v>32</v>
      </c>
      <c r="E162" s="5" t="s">
        <v>20</v>
      </c>
      <c r="F162" s="5" t="s">
        <v>27</v>
      </c>
      <c r="G162" s="5" t="s">
        <v>119</v>
      </c>
      <c r="H162" s="3" t="s">
        <v>202</v>
      </c>
      <c r="I162" s="3">
        <v>17</v>
      </c>
      <c r="J162" s="7">
        <v>360</v>
      </c>
      <c r="K162" s="3">
        <f t="shared" si="12"/>
        <v>6120</v>
      </c>
      <c r="L162" s="5" t="s">
        <v>43</v>
      </c>
      <c r="M162" s="8" t="s">
        <v>36</v>
      </c>
      <c r="N162" s="9">
        <f t="shared" si="13"/>
        <v>0</v>
      </c>
      <c r="O162" s="8">
        <f t="shared" si="14"/>
        <v>6120</v>
      </c>
      <c r="P162" t="str">
        <f t="shared" si="15"/>
        <v>Don’t know</v>
      </c>
      <c r="Q162" t="str">
        <f t="shared" si="16"/>
        <v>Don’t know</v>
      </c>
      <c r="R162" s="10" t="str">
        <f t="shared" si="17"/>
        <v>Don’t know</v>
      </c>
    </row>
    <row r="163" spans="1:18" x14ac:dyDescent="0.3">
      <c r="A163" s="3">
        <v>1162</v>
      </c>
      <c r="B163" s="4">
        <v>42824</v>
      </c>
      <c r="C163" s="5" t="s">
        <v>317</v>
      </c>
      <c r="D163" s="6" t="s">
        <v>32</v>
      </c>
      <c r="E163" s="5" t="s">
        <v>20</v>
      </c>
      <c r="F163" s="5" t="s">
        <v>27</v>
      </c>
      <c r="G163" s="5" t="s">
        <v>33</v>
      </c>
      <c r="H163" s="3" t="s">
        <v>319</v>
      </c>
      <c r="I163" s="3">
        <v>31</v>
      </c>
      <c r="J163" s="7">
        <v>1320</v>
      </c>
      <c r="K163" s="3">
        <f t="shared" si="12"/>
        <v>40920</v>
      </c>
      <c r="L163" s="5" t="s">
        <v>43</v>
      </c>
      <c r="M163" s="8" t="s">
        <v>74</v>
      </c>
      <c r="N163" s="9">
        <f t="shared" si="13"/>
        <v>0</v>
      </c>
      <c r="O163" s="8">
        <f t="shared" si="14"/>
        <v>40920</v>
      </c>
      <c r="P163" t="str">
        <f t="shared" si="15"/>
        <v>Don’t know</v>
      </c>
      <c r="Q163" t="str">
        <f t="shared" si="16"/>
        <v>Don’t know</v>
      </c>
      <c r="R163" s="10" t="str">
        <f t="shared" si="17"/>
        <v>Don’t know</v>
      </c>
    </row>
    <row r="164" spans="1:18" x14ac:dyDescent="0.3">
      <c r="A164" s="3">
        <v>1163</v>
      </c>
      <c r="B164" s="4">
        <v>42824</v>
      </c>
      <c r="C164" s="5" t="s">
        <v>320</v>
      </c>
      <c r="D164" s="6" t="s">
        <v>105</v>
      </c>
      <c r="E164" s="5" t="s">
        <v>20</v>
      </c>
      <c r="F164" s="5" t="s">
        <v>21</v>
      </c>
      <c r="G164" s="5" t="s">
        <v>22</v>
      </c>
      <c r="H164" s="3" t="s">
        <v>321</v>
      </c>
      <c r="I164" s="3">
        <v>39</v>
      </c>
      <c r="J164" s="7">
        <v>1200</v>
      </c>
      <c r="K164" s="3">
        <f t="shared" si="12"/>
        <v>46800</v>
      </c>
      <c r="L164" s="5" t="s">
        <v>35</v>
      </c>
      <c r="M164" s="8" t="s">
        <v>30</v>
      </c>
      <c r="N164" s="9">
        <f t="shared" si="13"/>
        <v>0</v>
      </c>
      <c r="O164" s="8">
        <f t="shared" si="14"/>
        <v>46800</v>
      </c>
      <c r="P164" t="str">
        <f t="shared" si="15"/>
        <v>Rail</v>
      </c>
      <c r="Q164">
        <f t="shared" si="16"/>
        <v>4</v>
      </c>
      <c r="R164" s="10">
        <f t="shared" si="17"/>
        <v>42828</v>
      </c>
    </row>
    <row r="165" spans="1:18" x14ac:dyDescent="0.3">
      <c r="A165" s="3">
        <v>1164</v>
      </c>
      <c r="B165" s="4">
        <v>42824</v>
      </c>
      <c r="C165" s="5" t="s">
        <v>322</v>
      </c>
      <c r="D165" s="6" t="s">
        <v>32</v>
      </c>
      <c r="E165" s="5" t="s">
        <v>40</v>
      </c>
      <c r="F165" s="5" t="s">
        <v>56</v>
      </c>
      <c r="G165" s="5" t="s">
        <v>79</v>
      </c>
      <c r="H165" s="3" t="s">
        <v>323</v>
      </c>
      <c r="I165" s="3">
        <v>36</v>
      </c>
      <c r="J165" s="7">
        <v>2820</v>
      </c>
      <c r="K165" s="3">
        <f t="shared" si="12"/>
        <v>101520</v>
      </c>
      <c r="L165" s="5" t="s">
        <v>43</v>
      </c>
      <c r="M165" s="8" t="s">
        <v>30</v>
      </c>
      <c r="N165" s="9">
        <f t="shared" si="13"/>
        <v>0.05</v>
      </c>
      <c r="O165" s="8">
        <f t="shared" si="14"/>
        <v>96444</v>
      </c>
      <c r="P165" t="str">
        <f t="shared" si="15"/>
        <v>Road</v>
      </c>
      <c r="Q165">
        <f t="shared" si="16"/>
        <v>10</v>
      </c>
      <c r="R165" s="10">
        <f t="shared" si="17"/>
        <v>42834</v>
      </c>
    </row>
    <row r="166" spans="1:18" x14ac:dyDescent="0.3">
      <c r="A166" s="3">
        <v>1165</v>
      </c>
      <c r="B166" s="4">
        <v>42824</v>
      </c>
      <c r="C166" s="5" t="s">
        <v>320</v>
      </c>
      <c r="D166" s="6" t="s">
        <v>32</v>
      </c>
      <c r="E166" s="5" t="s">
        <v>20</v>
      </c>
      <c r="F166" s="5" t="s">
        <v>21</v>
      </c>
      <c r="G166" s="5" t="s">
        <v>52</v>
      </c>
      <c r="H166" s="3" t="s">
        <v>324</v>
      </c>
      <c r="I166" s="3">
        <v>5</v>
      </c>
      <c r="J166" s="7">
        <v>2160</v>
      </c>
      <c r="K166" s="3">
        <f t="shared" si="12"/>
        <v>10800</v>
      </c>
      <c r="L166" s="5" t="s">
        <v>35</v>
      </c>
      <c r="M166" s="8" t="s">
        <v>36</v>
      </c>
      <c r="N166" s="9">
        <f t="shared" si="13"/>
        <v>0</v>
      </c>
      <c r="O166" s="8">
        <f t="shared" si="14"/>
        <v>10800</v>
      </c>
      <c r="P166" t="str">
        <f t="shared" si="15"/>
        <v>Rail</v>
      </c>
      <c r="Q166">
        <f t="shared" si="16"/>
        <v>4</v>
      </c>
      <c r="R166" s="10">
        <f t="shared" si="17"/>
        <v>42828</v>
      </c>
    </row>
    <row r="167" spans="1:18" x14ac:dyDescent="0.3">
      <c r="A167" s="3">
        <v>1166</v>
      </c>
      <c r="B167" s="4">
        <v>42824</v>
      </c>
      <c r="C167" s="5" t="s">
        <v>325</v>
      </c>
      <c r="D167" s="6" t="s">
        <v>105</v>
      </c>
      <c r="E167" s="5" t="s">
        <v>61</v>
      </c>
      <c r="F167" s="5" t="s">
        <v>27</v>
      </c>
      <c r="G167" s="5" t="s">
        <v>28</v>
      </c>
      <c r="H167" s="3" t="s">
        <v>326</v>
      </c>
      <c r="I167" s="3">
        <v>40</v>
      </c>
      <c r="J167" s="7">
        <v>420</v>
      </c>
      <c r="K167" s="3">
        <f t="shared" si="12"/>
        <v>16800</v>
      </c>
      <c r="L167" s="5" t="s">
        <v>107</v>
      </c>
      <c r="M167" s="8" t="s">
        <v>36</v>
      </c>
      <c r="N167" s="9">
        <f t="shared" si="13"/>
        <v>0</v>
      </c>
      <c r="O167" s="8">
        <f t="shared" si="14"/>
        <v>16800</v>
      </c>
      <c r="P167" t="str">
        <f t="shared" si="15"/>
        <v>Air</v>
      </c>
      <c r="Q167">
        <f t="shared" si="16"/>
        <v>2</v>
      </c>
      <c r="R167" s="10">
        <f t="shared" si="17"/>
        <v>42826</v>
      </c>
    </row>
    <row r="168" spans="1:18" x14ac:dyDescent="0.3">
      <c r="A168" s="3">
        <v>1167</v>
      </c>
      <c r="B168" s="4">
        <v>42824</v>
      </c>
      <c r="C168" s="5" t="s">
        <v>325</v>
      </c>
      <c r="D168" s="6" t="s">
        <v>105</v>
      </c>
      <c r="E168" s="5" t="s">
        <v>61</v>
      </c>
      <c r="F168" s="5" t="s">
        <v>21</v>
      </c>
      <c r="G168" s="5" t="s">
        <v>52</v>
      </c>
      <c r="H168" s="3" t="s">
        <v>327</v>
      </c>
      <c r="I168" s="3">
        <v>21</v>
      </c>
      <c r="J168" s="7">
        <v>11760</v>
      </c>
      <c r="K168" s="3">
        <f t="shared" si="12"/>
        <v>246960</v>
      </c>
      <c r="L168" s="5" t="s">
        <v>107</v>
      </c>
      <c r="M168" s="8" t="s">
        <v>30</v>
      </c>
      <c r="N168" s="9">
        <f t="shared" si="13"/>
        <v>0.05</v>
      </c>
      <c r="O168" s="8">
        <f t="shared" si="14"/>
        <v>234612</v>
      </c>
      <c r="P168" t="str">
        <f t="shared" si="15"/>
        <v>Air</v>
      </c>
      <c r="Q168">
        <f t="shared" si="16"/>
        <v>2</v>
      </c>
      <c r="R168" s="10">
        <f t="shared" si="17"/>
        <v>42826</v>
      </c>
    </row>
    <row r="169" spans="1:18" x14ac:dyDescent="0.3">
      <c r="A169" s="3">
        <v>1168</v>
      </c>
      <c r="B169" s="4">
        <v>42824</v>
      </c>
      <c r="C169" s="5" t="s">
        <v>328</v>
      </c>
      <c r="D169" s="6" t="s">
        <v>32</v>
      </c>
      <c r="E169" s="5" t="s">
        <v>40</v>
      </c>
      <c r="F169" s="5" t="s">
        <v>27</v>
      </c>
      <c r="G169" s="5" t="s">
        <v>41</v>
      </c>
      <c r="H169" s="3" t="s">
        <v>329</v>
      </c>
      <c r="I169" s="3">
        <v>23</v>
      </c>
      <c r="J169" s="7">
        <v>8580</v>
      </c>
      <c r="K169" s="3">
        <f t="shared" si="12"/>
        <v>197340</v>
      </c>
      <c r="L169" s="5" t="s">
        <v>43</v>
      </c>
      <c r="M169" s="8" t="s">
        <v>30</v>
      </c>
      <c r="N169" s="9">
        <f t="shared" si="13"/>
        <v>0.05</v>
      </c>
      <c r="O169" s="8">
        <f t="shared" si="14"/>
        <v>187473</v>
      </c>
      <c r="P169" t="str">
        <f t="shared" si="15"/>
        <v>Don’t know</v>
      </c>
      <c r="Q169" t="str">
        <f t="shared" si="16"/>
        <v>Don’t know</v>
      </c>
      <c r="R169" s="10" t="str">
        <f t="shared" si="17"/>
        <v>Don’t know</v>
      </c>
    </row>
    <row r="170" spans="1:18" x14ac:dyDescent="0.3">
      <c r="A170" s="3">
        <v>1169</v>
      </c>
      <c r="B170" s="4">
        <v>42825</v>
      </c>
      <c r="C170" s="5" t="s">
        <v>330</v>
      </c>
      <c r="D170" s="6" t="s">
        <v>32</v>
      </c>
      <c r="E170" s="5" t="s">
        <v>40</v>
      </c>
      <c r="F170" s="5" t="s">
        <v>27</v>
      </c>
      <c r="G170" s="5" t="s">
        <v>41</v>
      </c>
      <c r="H170" s="3" t="s">
        <v>331</v>
      </c>
      <c r="I170" s="3">
        <v>24</v>
      </c>
      <c r="J170" s="7">
        <v>1260</v>
      </c>
      <c r="K170" s="3">
        <f t="shared" si="12"/>
        <v>30240</v>
      </c>
      <c r="L170" s="5" t="s">
        <v>24</v>
      </c>
      <c r="M170" s="8" t="s">
        <v>36</v>
      </c>
      <c r="N170" s="9">
        <f t="shared" si="13"/>
        <v>0</v>
      </c>
      <c r="O170" s="8">
        <f t="shared" si="14"/>
        <v>30240</v>
      </c>
      <c r="P170" t="str">
        <f t="shared" si="15"/>
        <v>Road</v>
      </c>
      <c r="Q170">
        <f t="shared" si="16"/>
        <v>10</v>
      </c>
      <c r="R170" s="10">
        <f t="shared" si="17"/>
        <v>42835</v>
      </c>
    </row>
    <row r="171" spans="1:18" x14ac:dyDescent="0.3">
      <c r="A171" s="3">
        <v>1170</v>
      </c>
      <c r="B171" s="4">
        <v>42825</v>
      </c>
      <c r="C171" s="5" t="s">
        <v>332</v>
      </c>
      <c r="D171" s="6" t="s">
        <v>105</v>
      </c>
      <c r="E171" s="5" t="s">
        <v>51</v>
      </c>
      <c r="F171" s="5" t="s">
        <v>21</v>
      </c>
      <c r="G171" s="5" t="s">
        <v>22</v>
      </c>
      <c r="H171" s="3" t="s">
        <v>333</v>
      </c>
      <c r="I171" s="3">
        <v>21</v>
      </c>
      <c r="J171" s="7">
        <v>2400</v>
      </c>
      <c r="K171" s="3">
        <f t="shared" si="12"/>
        <v>50400</v>
      </c>
      <c r="L171" s="5" t="s">
        <v>81</v>
      </c>
      <c r="M171" s="8" t="s">
        <v>48</v>
      </c>
      <c r="N171" s="9">
        <f t="shared" si="13"/>
        <v>0.02</v>
      </c>
      <c r="O171" s="8">
        <f t="shared" si="14"/>
        <v>49392</v>
      </c>
      <c r="P171" t="str">
        <f t="shared" si="15"/>
        <v>Don’t know</v>
      </c>
      <c r="Q171" t="str">
        <f t="shared" si="16"/>
        <v>Don’t know</v>
      </c>
      <c r="R171" s="10" t="str">
        <f t="shared" si="17"/>
        <v>Don’t know</v>
      </c>
    </row>
    <row r="172" spans="1:18" x14ac:dyDescent="0.3">
      <c r="A172" s="3">
        <v>1171</v>
      </c>
      <c r="B172" s="4">
        <v>42825</v>
      </c>
      <c r="C172" s="5" t="s">
        <v>334</v>
      </c>
      <c r="D172" s="6" t="s">
        <v>32</v>
      </c>
      <c r="E172" s="5" t="s">
        <v>20</v>
      </c>
      <c r="F172" s="5" t="s">
        <v>27</v>
      </c>
      <c r="G172" s="5" t="s">
        <v>28</v>
      </c>
      <c r="H172" s="3" t="s">
        <v>335</v>
      </c>
      <c r="I172" s="3">
        <v>35</v>
      </c>
      <c r="J172" s="7">
        <v>1140</v>
      </c>
      <c r="K172" s="3">
        <f t="shared" si="12"/>
        <v>39900</v>
      </c>
      <c r="L172" s="5" t="s">
        <v>24</v>
      </c>
      <c r="M172" s="8" t="s">
        <v>54</v>
      </c>
      <c r="N172" s="9">
        <f t="shared" si="13"/>
        <v>0</v>
      </c>
      <c r="O172" s="8">
        <f t="shared" si="14"/>
        <v>39900</v>
      </c>
      <c r="P172" t="str">
        <f t="shared" si="15"/>
        <v>Road</v>
      </c>
      <c r="Q172">
        <f t="shared" si="16"/>
        <v>10</v>
      </c>
      <c r="R172" s="10">
        <f t="shared" si="17"/>
        <v>42835</v>
      </c>
    </row>
    <row r="173" spans="1:18" x14ac:dyDescent="0.3">
      <c r="A173" s="3">
        <v>1172</v>
      </c>
      <c r="B173" s="4">
        <v>42825</v>
      </c>
      <c r="C173" s="5" t="s">
        <v>334</v>
      </c>
      <c r="D173" s="6" t="s">
        <v>32</v>
      </c>
      <c r="E173" s="5" t="s">
        <v>20</v>
      </c>
      <c r="F173" s="5" t="s">
        <v>27</v>
      </c>
      <c r="G173" s="5" t="s">
        <v>28</v>
      </c>
      <c r="H173" s="3" t="s">
        <v>336</v>
      </c>
      <c r="I173" s="3">
        <v>43</v>
      </c>
      <c r="J173" s="7">
        <v>420</v>
      </c>
      <c r="K173" s="3">
        <f t="shared" si="12"/>
        <v>18060</v>
      </c>
      <c r="L173" s="5" t="s">
        <v>24</v>
      </c>
      <c r="M173" s="8" t="s">
        <v>36</v>
      </c>
      <c r="N173" s="9">
        <f t="shared" si="13"/>
        <v>0</v>
      </c>
      <c r="O173" s="8">
        <f t="shared" si="14"/>
        <v>18060</v>
      </c>
      <c r="P173" t="str">
        <f t="shared" si="15"/>
        <v>Road</v>
      </c>
      <c r="Q173">
        <f t="shared" si="16"/>
        <v>10</v>
      </c>
      <c r="R173" s="10">
        <f t="shared" si="17"/>
        <v>42835</v>
      </c>
    </row>
    <row r="174" spans="1:18" x14ac:dyDescent="0.3">
      <c r="A174" s="3">
        <v>1173</v>
      </c>
      <c r="B174" s="4">
        <v>42825</v>
      </c>
      <c r="C174" s="5" t="s">
        <v>247</v>
      </c>
      <c r="D174" s="6" t="s">
        <v>39</v>
      </c>
      <c r="E174" s="5" t="s">
        <v>20</v>
      </c>
      <c r="F174" s="5" t="s">
        <v>27</v>
      </c>
      <c r="G174" s="5" t="s">
        <v>28</v>
      </c>
      <c r="H174" s="3" t="s">
        <v>337</v>
      </c>
      <c r="I174" s="3">
        <v>44</v>
      </c>
      <c r="J174" s="7">
        <v>420</v>
      </c>
      <c r="K174" s="3">
        <f t="shared" si="12"/>
        <v>18480</v>
      </c>
      <c r="L174" s="5" t="s">
        <v>35</v>
      </c>
      <c r="M174" s="8" t="s">
        <v>36</v>
      </c>
      <c r="N174" s="9">
        <f t="shared" si="13"/>
        <v>0</v>
      </c>
      <c r="O174" s="8">
        <f t="shared" si="14"/>
        <v>18480</v>
      </c>
      <c r="P174" t="str">
        <f t="shared" si="15"/>
        <v>Rail</v>
      </c>
      <c r="Q174">
        <f t="shared" si="16"/>
        <v>4</v>
      </c>
      <c r="R174" s="10">
        <f t="shared" si="17"/>
        <v>42829</v>
      </c>
    </row>
    <row r="175" spans="1:18" x14ac:dyDescent="0.3">
      <c r="A175" s="3">
        <v>1174</v>
      </c>
      <c r="B175" s="4">
        <v>42826</v>
      </c>
      <c r="C175" s="5" t="s">
        <v>338</v>
      </c>
      <c r="D175" s="6" t="s">
        <v>105</v>
      </c>
      <c r="E175" s="5" t="s">
        <v>40</v>
      </c>
      <c r="F175" s="5" t="s">
        <v>27</v>
      </c>
      <c r="G175" s="5" t="s">
        <v>119</v>
      </c>
      <c r="H175" s="3" t="s">
        <v>339</v>
      </c>
      <c r="I175" s="3">
        <v>48</v>
      </c>
      <c r="J175" s="7">
        <v>480</v>
      </c>
      <c r="K175" s="3">
        <f t="shared" si="12"/>
        <v>23040</v>
      </c>
      <c r="L175" s="5" t="s">
        <v>107</v>
      </c>
      <c r="M175" s="8" t="s">
        <v>36</v>
      </c>
      <c r="N175" s="9">
        <f t="shared" si="13"/>
        <v>0</v>
      </c>
      <c r="O175" s="8">
        <f t="shared" si="14"/>
        <v>23040</v>
      </c>
      <c r="P175" t="str">
        <f t="shared" si="15"/>
        <v>Air</v>
      </c>
      <c r="Q175">
        <f t="shared" si="16"/>
        <v>2</v>
      </c>
      <c r="R175" s="10">
        <f t="shared" si="17"/>
        <v>42828</v>
      </c>
    </row>
    <row r="176" spans="1:18" x14ac:dyDescent="0.3">
      <c r="A176" s="3">
        <v>1175</v>
      </c>
      <c r="B176" s="4">
        <v>42826</v>
      </c>
      <c r="C176" s="5" t="s">
        <v>338</v>
      </c>
      <c r="D176" s="6" t="s">
        <v>105</v>
      </c>
      <c r="E176" s="5" t="s">
        <v>40</v>
      </c>
      <c r="F176" s="5" t="s">
        <v>21</v>
      </c>
      <c r="G176" s="5" t="s">
        <v>52</v>
      </c>
      <c r="H176" s="3" t="s">
        <v>340</v>
      </c>
      <c r="I176" s="3">
        <v>12</v>
      </c>
      <c r="J176" s="7">
        <v>12060</v>
      </c>
      <c r="K176" s="3">
        <f t="shared" si="12"/>
        <v>144720</v>
      </c>
      <c r="L176" s="5" t="s">
        <v>107</v>
      </c>
      <c r="M176" s="8" t="s">
        <v>74</v>
      </c>
      <c r="N176" s="9">
        <f t="shared" si="13"/>
        <v>0.05</v>
      </c>
      <c r="O176" s="8">
        <f t="shared" si="14"/>
        <v>137484</v>
      </c>
      <c r="P176" t="str">
        <f t="shared" si="15"/>
        <v>Air</v>
      </c>
      <c r="Q176">
        <f t="shared" si="16"/>
        <v>2</v>
      </c>
      <c r="R176" s="10">
        <f t="shared" si="17"/>
        <v>42828</v>
      </c>
    </row>
    <row r="177" spans="1:18" x14ac:dyDescent="0.3">
      <c r="A177" s="3">
        <v>1176</v>
      </c>
      <c r="B177" s="4">
        <v>42826</v>
      </c>
      <c r="C177" s="5" t="s">
        <v>341</v>
      </c>
      <c r="D177" s="6" t="s">
        <v>32</v>
      </c>
      <c r="E177" s="5" t="s">
        <v>61</v>
      </c>
      <c r="F177" s="5" t="s">
        <v>56</v>
      </c>
      <c r="G177" s="5" t="s">
        <v>204</v>
      </c>
      <c r="H177" s="3" t="s">
        <v>342</v>
      </c>
      <c r="I177" s="3">
        <v>31</v>
      </c>
      <c r="J177" s="7">
        <v>6060</v>
      </c>
      <c r="K177" s="3">
        <f t="shared" si="12"/>
        <v>187860</v>
      </c>
      <c r="L177" s="5" t="s">
        <v>43</v>
      </c>
      <c r="M177" s="8" t="s">
        <v>36</v>
      </c>
      <c r="N177" s="9">
        <f t="shared" si="13"/>
        <v>0.05</v>
      </c>
      <c r="O177" s="8">
        <f t="shared" si="14"/>
        <v>178467</v>
      </c>
      <c r="P177" t="str">
        <f t="shared" si="15"/>
        <v>Road</v>
      </c>
      <c r="Q177">
        <f t="shared" si="16"/>
        <v>10</v>
      </c>
      <c r="R177" s="10">
        <f t="shared" si="17"/>
        <v>42836</v>
      </c>
    </row>
    <row r="178" spans="1:18" x14ac:dyDescent="0.3">
      <c r="A178" s="3">
        <v>1177</v>
      </c>
      <c r="B178" s="4">
        <v>42826</v>
      </c>
      <c r="C178" s="5" t="s">
        <v>343</v>
      </c>
      <c r="D178" s="6" t="s">
        <v>19</v>
      </c>
      <c r="E178" s="5" t="s">
        <v>40</v>
      </c>
      <c r="F178" s="5" t="s">
        <v>27</v>
      </c>
      <c r="G178" s="5" t="s">
        <v>41</v>
      </c>
      <c r="H178" s="3" t="s">
        <v>344</v>
      </c>
      <c r="I178" s="3">
        <v>27</v>
      </c>
      <c r="J178" s="7">
        <v>2100</v>
      </c>
      <c r="K178" s="3">
        <f t="shared" si="12"/>
        <v>56700</v>
      </c>
      <c r="L178" s="5" t="s">
        <v>35</v>
      </c>
      <c r="M178" s="8" t="s">
        <v>36</v>
      </c>
      <c r="N178" s="9">
        <f t="shared" si="13"/>
        <v>0.02</v>
      </c>
      <c r="O178" s="8">
        <f t="shared" si="14"/>
        <v>55566</v>
      </c>
      <c r="P178" t="str">
        <f t="shared" si="15"/>
        <v>Don’t know</v>
      </c>
      <c r="Q178" t="str">
        <f t="shared" si="16"/>
        <v>Don’t know</v>
      </c>
      <c r="R178" s="10" t="str">
        <f t="shared" si="17"/>
        <v>Don’t know</v>
      </c>
    </row>
    <row r="179" spans="1:18" x14ac:dyDescent="0.3">
      <c r="A179" s="3">
        <v>1178</v>
      </c>
      <c r="B179" s="4">
        <v>42826</v>
      </c>
      <c r="C179" s="5" t="s">
        <v>343</v>
      </c>
      <c r="D179" s="6" t="s">
        <v>19</v>
      </c>
      <c r="E179" s="5" t="s">
        <v>40</v>
      </c>
      <c r="F179" s="5" t="s">
        <v>56</v>
      </c>
      <c r="G179" s="5" t="s">
        <v>130</v>
      </c>
      <c r="H179" s="3" t="s">
        <v>345</v>
      </c>
      <c r="I179" s="3">
        <v>11</v>
      </c>
      <c r="J179" s="7">
        <v>17220</v>
      </c>
      <c r="K179" s="3">
        <f t="shared" si="12"/>
        <v>189420</v>
      </c>
      <c r="L179" s="5" t="s">
        <v>35</v>
      </c>
      <c r="M179" s="8" t="s">
        <v>36</v>
      </c>
      <c r="N179" s="9">
        <f t="shared" si="13"/>
        <v>0.05</v>
      </c>
      <c r="O179" s="8">
        <f t="shared" si="14"/>
        <v>179949</v>
      </c>
      <c r="P179" t="str">
        <f t="shared" si="15"/>
        <v>Road</v>
      </c>
      <c r="Q179">
        <f t="shared" si="16"/>
        <v>10</v>
      </c>
      <c r="R179" s="10">
        <f t="shared" si="17"/>
        <v>42836</v>
      </c>
    </row>
    <row r="180" spans="1:18" x14ac:dyDescent="0.3">
      <c r="A180" s="3">
        <v>1179</v>
      </c>
      <c r="B180" s="4">
        <v>42826</v>
      </c>
      <c r="C180" s="5" t="s">
        <v>346</v>
      </c>
      <c r="D180" s="6" t="s">
        <v>19</v>
      </c>
      <c r="E180" s="5" t="s">
        <v>51</v>
      </c>
      <c r="F180" s="5" t="s">
        <v>21</v>
      </c>
      <c r="G180" s="5" t="s">
        <v>62</v>
      </c>
      <c r="H180" s="3" t="s">
        <v>66</v>
      </c>
      <c r="I180" s="3">
        <v>9</v>
      </c>
      <c r="J180" s="7">
        <v>116340</v>
      </c>
      <c r="K180" s="3">
        <f t="shared" si="12"/>
        <v>1047060</v>
      </c>
      <c r="L180" s="5" t="s">
        <v>35</v>
      </c>
      <c r="M180" s="8" t="s">
        <v>54</v>
      </c>
      <c r="N180" s="9">
        <f t="shared" si="13"/>
        <v>0.05</v>
      </c>
      <c r="O180" s="8">
        <f t="shared" si="14"/>
        <v>994707</v>
      </c>
      <c r="P180" t="str">
        <f t="shared" si="15"/>
        <v>Don’t know</v>
      </c>
      <c r="Q180" t="str">
        <f t="shared" si="16"/>
        <v>Don’t know</v>
      </c>
      <c r="R180" s="10" t="str">
        <f t="shared" si="17"/>
        <v>Don’t know</v>
      </c>
    </row>
    <row r="181" spans="1:18" x14ac:dyDescent="0.3">
      <c r="A181" s="3">
        <v>1180</v>
      </c>
      <c r="B181" s="4">
        <v>42827</v>
      </c>
      <c r="C181" s="5" t="s">
        <v>347</v>
      </c>
      <c r="D181" s="6" t="s">
        <v>105</v>
      </c>
      <c r="E181" s="5" t="s">
        <v>61</v>
      </c>
      <c r="F181" s="5" t="s">
        <v>27</v>
      </c>
      <c r="G181" s="5" t="s">
        <v>162</v>
      </c>
      <c r="H181" s="3" t="s">
        <v>348</v>
      </c>
      <c r="I181" s="3">
        <v>36</v>
      </c>
      <c r="J181" s="7">
        <v>120</v>
      </c>
      <c r="K181" s="3">
        <f t="shared" si="12"/>
        <v>4320</v>
      </c>
      <c r="L181" s="5" t="s">
        <v>35</v>
      </c>
      <c r="M181" s="8" t="s">
        <v>48</v>
      </c>
      <c r="N181" s="9">
        <f t="shared" si="13"/>
        <v>0</v>
      </c>
      <c r="O181" s="8">
        <f t="shared" si="14"/>
        <v>4320</v>
      </c>
      <c r="P181" t="str">
        <f t="shared" si="15"/>
        <v>Don’t know</v>
      </c>
      <c r="Q181" t="str">
        <f t="shared" si="16"/>
        <v>Don’t know</v>
      </c>
      <c r="R181" s="10" t="str">
        <f t="shared" si="17"/>
        <v>Don’t know</v>
      </c>
    </row>
    <row r="182" spans="1:18" x14ac:dyDescent="0.3">
      <c r="A182" s="3">
        <v>1181</v>
      </c>
      <c r="B182" s="4">
        <v>42827</v>
      </c>
      <c r="C182" s="5" t="s">
        <v>349</v>
      </c>
      <c r="D182" s="6" t="s">
        <v>105</v>
      </c>
      <c r="E182" s="5" t="s">
        <v>20</v>
      </c>
      <c r="F182" s="5" t="s">
        <v>27</v>
      </c>
      <c r="G182" s="5" t="s">
        <v>28</v>
      </c>
      <c r="H182" s="3" t="s">
        <v>337</v>
      </c>
      <c r="I182" s="3">
        <v>18</v>
      </c>
      <c r="J182" s="7">
        <v>420</v>
      </c>
      <c r="K182" s="3">
        <f t="shared" si="12"/>
        <v>7560</v>
      </c>
      <c r="L182" s="5" t="s">
        <v>35</v>
      </c>
      <c r="M182" s="8" t="s">
        <v>36</v>
      </c>
      <c r="N182" s="9">
        <f t="shared" si="13"/>
        <v>0</v>
      </c>
      <c r="O182" s="8">
        <f t="shared" si="14"/>
        <v>7560</v>
      </c>
      <c r="P182" t="str">
        <f t="shared" si="15"/>
        <v>Rail</v>
      </c>
      <c r="Q182">
        <f t="shared" si="16"/>
        <v>4</v>
      </c>
      <c r="R182" s="10">
        <f t="shared" si="17"/>
        <v>42831</v>
      </c>
    </row>
    <row r="183" spans="1:18" x14ac:dyDescent="0.3">
      <c r="A183" s="3">
        <v>1182</v>
      </c>
      <c r="B183" s="4">
        <v>42827</v>
      </c>
      <c r="C183" s="5" t="s">
        <v>196</v>
      </c>
      <c r="D183" s="6" t="s">
        <v>39</v>
      </c>
      <c r="E183" s="5" t="s">
        <v>40</v>
      </c>
      <c r="F183" s="5" t="s">
        <v>56</v>
      </c>
      <c r="G183" s="5" t="s">
        <v>79</v>
      </c>
      <c r="H183" s="3" t="s">
        <v>350</v>
      </c>
      <c r="I183" s="3">
        <v>39</v>
      </c>
      <c r="J183" s="7">
        <v>1080</v>
      </c>
      <c r="K183" s="3">
        <f t="shared" si="12"/>
        <v>42120</v>
      </c>
      <c r="L183" s="5" t="s">
        <v>24</v>
      </c>
      <c r="M183" s="8" t="s">
        <v>74</v>
      </c>
      <c r="N183" s="9">
        <f t="shared" si="13"/>
        <v>0</v>
      </c>
      <c r="O183" s="8">
        <f t="shared" si="14"/>
        <v>42120</v>
      </c>
      <c r="P183" t="str">
        <f t="shared" si="15"/>
        <v>Road</v>
      </c>
      <c r="Q183">
        <f t="shared" si="16"/>
        <v>10</v>
      </c>
      <c r="R183" s="10">
        <f t="shared" si="17"/>
        <v>42837</v>
      </c>
    </row>
    <row r="184" spans="1:18" x14ac:dyDescent="0.3">
      <c r="A184" s="3">
        <v>1183</v>
      </c>
      <c r="B184" s="4">
        <v>42827</v>
      </c>
      <c r="C184" s="5" t="s">
        <v>351</v>
      </c>
      <c r="D184" s="6" t="s">
        <v>19</v>
      </c>
      <c r="E184" s="5" t="s">
        <v>20</v>
      </c>
      <c r="F184" s="5" t="s">
        <v>27</v>
      </c>
      <c r="G184" s="5" t="s">
        <v>119</v>
      </c>
      <c r="H184" s="3" t="s">
        <v>352</v>
      </c>
      <c r="I184" s="3">
        <v>23</v>
      </c>
      <c r="J184" s="7">
        <v>9960</v>
      </c>
      <c r="K184" s="3">
        <f t="shared" si="12"/>
        <v>229080</v>
      </c>
      <c r="L184" s="5" t="s">
        <v>24</v>
      </c>
      <c r="M184" s="8" t="s">
        <v>30</v>
      </c>
      <c r="N184" s="9">
        <f t="shared" si="13"/>
        <v>0.05</v>
      </c>
      <c r="O184" s="8">
        <f t="shared" si="14"/>
        <v>217626</v>
      </c>
      <c r="P184" t="str">
        <f t="shared" si="15"/>
        <v>Road</v>
      </c>
      <c r="Q184">
        <f t="shared" si="16"/>
        <v>10</v>
      </c>
      <c r="R184" s="10">
        <f t="shared" si="17"/>
        <v>42837</v>
      </c>
    </row>
    <row r="185" spans="1:18" x14ac:dyDescent="0.3">
      <c r="A185" s="3">
        <v>1184</v>
      </c>
      <c r="B185" s="4">
        <v>42827</v>
      </c>
      <c r="C185" s="5" t="s">
        <v>351</v>
      </c>
      <c r="D185" s="6" t="s">
        <v>19</v>
      </c>
      <c r="E185" s="5" t="s">
        <v>20</v>
      </c>
      <c r="F185" s="5" t="s">
        <v>27</v>
      </c>
      <c r="G185" s="5" t="s">
        <v>33</v>
      </c>
      <c r="H185" s="3" t="s">
        <v>294</v>
      </c>
      <c r="I185" s="3">
        <v>40</v>
      </c>
      <c r="J185" s="7">
        <v>120</v>
      </c>
      <c r="K185" s="3">
        <f t="shared" si="12"/>
        <v>4800</v>
      </c>
      <c r="L185" s="5" t="s">
        <v>24</v>
      </c>
      <c r="M185" s="8" t="s">
        <v>74</v>
      </c>
      <c r="N185" s="9">
        <f t="shared" si="13"/>
        <v>0</v>
      </c>
      <c r="O185" s="8">
        <f t="shared" si="14"/>
        <v>4800</v>
      </c>
      <c r="P185" t="str">
        <f t="shared" si="15"/>
        <v>Road</v>
      </c>
      <c r="Q185">
        <f t="shared" si="16"/>
        <v>10</v>
      </c>
      <c r="R185" s="10">
        <f t="shared" si="17"/>
        <v>42837</v>
      </c>
    </row>
    <row r="186" spans="1:18" x14ac:dyDescent="0.3">
      <c r="A186" s="3">
        <v>1185</v>
      </c>
      <c r="B186" s="4">
        <v>42827</v>
      </c>
      <c r="C186" s="5" t="s">
        <v>353</v>
      </c>
      <c r="D186" s="6" t="s">
        <v>19</v>
      </c>
      <c r="E186" s="5" t="s">
        <v>51</v>
      </c>
      <c r="F186" s="5" t="s">
        <v>27</v>
      </c>
      <c r="G186" s="5" t="s">
        <v>28</v>
      </c>
      <c r="H186" s="3" t="s">
        <v>354</v>
      </c>
      <c r="I186" s="3">
        <v>48</v>
      </c>
      <c r="J186" s="7">
        <v>420</v>
      </c>
      <c r="K186" s="3">
        <f t="shared" si="12"/>
        <v>20160</v>
      </c>
      <c r="L186" s="5" t="s">
        <v>43</v>
      </c>
      <c r="M186" s="8" t="s">
        <v>36</v>
      </c>
      <c r="N186" s="9">
        <f t="shared" si="13"/>
        <v>0</v>
      </c>
      <c r="O186" s="8">
        <f t="shared" si="14"/>
        <v>20160</v>
      </c>
      <c r="P186" t="str">
        <f t="shared" si="15"/>
        <v>Don’t know</v>
      </c>
      <c r="Q186" t="str">
        <f t="shared" si="16"/>
        <v>Don’t know</v>
      </c>
      <c r="R186" s="10" t="str">
        <f t="shared" si="17"/>
        <v>Don’t know</v>
      </c>
    </row>
    <row r="187" spans="1:18" x14ac:dyDescent="0.3">
      <c r="A187" s="3">
        <v>1186</v>
      </c>
      <c r="B187" s="4">
        <v>42829</v>
      </c>
      <c r="C187" s="5" t="s">
        <v>325</v>
      </c>
      <c r="D187" s="6" t="s">
        <v>105</v>
      </c>
      <c r="E187" s="5" t="s">
        <v>61</v>
      </c>
      <c r="F187" s="5" t="s">
        <v>27</v>
      </c>
      <c r="G187" s="5" t="s">
        <v>28</v>
      </c>
      <c r="H187" s="3" t="s">
        <v>355</v>
      </c>
      <c r="I187" s="3">
        <v>47</v>
      </c>
      <c r="J187" s="7">
        <v>1200</v>
      </c>
      <c r="K187" s="3">
        <f t="shared" si="12"/>
        <v>56400</v>
      </c>
      <c r="L187" s="5" t="s">
        <v>24</v>
      </c>
      <c r="M187" s="8" t="s">
        <v>54</v>
      </c>
      <c r="N187" s="9">
        <f t="shared" si="13"/>
        <v>0.02</v>
      </c>
      <c r="O187" s="8">
        <f t="shared" si="14"/>
        <v>55272</v>
      </c>
      <c r="P187" t="str">
        <f t="shared" si="15"/>
        <v>Road</v>
      </c>
      <c r="Q187">
        <f t="shared" si="16"/>
        <v>10</v>
      </c>
      <c r="R187" s="10">
        <f t="shared" si="17"/>
        <v>42839</v>
      </c>
    </row>
    <row r="188" spans="1:18" x14ac:dyDescent="0.3">
      <c r="A188" s="3">
        <v>1187</v>
      </c>
      <c r="B188" s="4">
        <v>42829</v>
      </c>
      <c r="C188" s="5" t="s">
        <v>356</v>
      </c>
      <c r="D188" s="6" t="s">
        <v>105</v>
      </c>
      <c r="E188" s="5" t="s">
        <v>20</v>
      </c>
      <c r="F188" s="5" t="s">
        <v>27</v>
      </c>
      <c r="G188" s="5" t="s">
        <v>119</v>
      </c>
      <c r="H188" s="3" t="s">
        <v>144</v>
      </c>
      <c r="I188" s="3">
        <v>29</v>
      </c>
      <c r="J188" s="7">
        <v>540</v>
      </c>
      <c r="K188" s="3">
        <f t="shared" si="12"/>
        <v>15660</v>
      </c>
      <c r="L188" s="5" t="s">
        <v>43</v>
      </c>
      <c r="M188" s="8" t="s">
        <v>74</v>
      </c>
      <c r="N188" s="9">
        <f t="shared" si="13"/>
        <v>0</v>
      </c>
      <c r="O188" s="8">
        <f t="shared" si="14"/>
        <v>15660</v>
      </c>
      <c r="P188" t="str">
        <f t="shared" si="15"/>
        <v>Don’t know</v>
      </c>
      <c r="Q188" t="str">
        <f t="shared" si="16"/>
        <v>Don’t know</v>
      </c>
      <c r="R188" s="10" t="str">
        <f t="shared" si="17"/>
        <v>Don’t know</v>
      </c>
    </row>
    <row r="189" spans="1:18" x14ac:dyDescent="0.3">
      <c r="A189" s="3">
        <v>1188</v>
      </c>
      <c r="B189" s="4">
        <v>42830</v>
      </c>
      <c r="C189" s="5" t="s">
        <v>289</v>
      </c>
      <c r="D189" s="6" t="s">
        <v>105</v>
      </c>
      <c r="E189" s="5" t="s">
        <v>51</v>
      </c>
      <c r="F189" s="5" t="s">
        <v>56</v>
      </c>
      <c r="G189" s="5" t="s">
        <v>79</v>
      </c>
      <c r="H189" s="3" t="s">
        <v>155</v>
      </c>
      <c r="I189" s="3">
        <v>22</v>
      </c>
      <c r="J189" s="7">
        <v>240</v>
      </c>
      <c r="K189" s="3">
        <f t="shared" si="12"/>
        <v>5280</v>
      </c>
      <c r="L189" s="5" t="s">
        <v>81</v>
      </c>
      <c r="M189" s="8" t="s">
        <v>74</v>
      </c>
      <c r="N189" s="9">
        <f t="shared" si="13"/>
        <v>0</v>
      </c>
      <c r="O189" s="8">
        <f t="shared" si="14"/>
        <v>5280</v>
      </c>
      <c r="P189" t="str">
        <f t="shared" si="15"/>
        <v>Road</v>
      </c>
      <c r="Q189">
        <f t="shared" si="16"/>
        <v>10</v>
      </c>
      <c r="R189" s="10">
        <f t="shared" si="17"/>
        <v>42840</v>
      </c>
    </row>
    <row r="190" spans="1:18" x14ac:dyDescent="0.3">
      <c r="A190" s="3">
        <v>1189</v>
      </c>
      <c r="B190" s="4">
        <v>42830</v>
      </c>
      <c r="C190" s="5" t="s">
        <v>357</v>
      </c>
      <c r="D190" s="6" t="s">
        <v>32</v>
      </c>
      <c r="E190" s="5" t="s">
        <v>51</v>
      </c>
      <c r="F190" s="5" t="s">
        <v>56</v>
      </c>
      <c r="G190" s="5" t="s">
        <v>130</v>
      </c>
      <c r="H190" s="3" t="s">
        <v>358</v>
      </c>
      <c r="I190" s="3">
        <v>40</v>
      </c>
      <c r="J190" s="7">
        <v>4320</v>
      </c>
      <c r="K190" s="3">
        <f t="shared" si="12"/>
        <v>172800</v>
      </c>
      <c r="L190" s="5" t="s">
        <v>81</v>
      </c>
      <c r="M190" s="8" t="s">
        <v>25</v>
      </c>
      <c r="N190" s="9">
        <f t="shared" si="13"/>
        <v>0.05</v>
      </c>
      <c r="O190" s="8">
        <f t="shared" si="14"/>
        <v>164160</v>
      </c>
      <c r="P190" t="str">
        <f t="shared" si="15"/>
        <v>Road</v>
      </c>
      <c r="Q190">
        <f t="shared" si="16"/>
        <v>10</v>
      </c>
      <c r="R190" s="10">
        <f t="shared" si="17"/>
        <v>42840</v>
      </c>
    </row>
    <row r="191" spans="1:18" x14ac:dyDescent="0.3">
      <c r="A191" s="3">
        <v>1190</v>
      </c>
      <c r="B191" s="4">
        <v>42830</v>
      </c>
      <c r="C191" s="5" t="s">
        <v>341</v>
      </c>
      <c r="D191" s="6" t="s">
        <v>32</v>
      </c>
      <c r="E191" s="5" t="s">
        <v>61</v>
      </c>
      <c r="F191" s="5" t="s">
        <v>56</v>
      </c>
      <c r="G191" s="5" t="s">
        <v>57</v>
      </c>
      <c r="H191" s="3" t="s">
        <v>359</v>
      </c>
      <c r="I191" s="3">
        <v>22</v>
      </c>
      <c r="J191" s="7">
        <v>4260</v>
      </c>
      <c r="K191" s="3">
        <f t="shared" si="12"/>
        <v>93720</v>
      </c>
      <c r="L191" s="5" t="s">
        <v>35</v>
      </c>
      <c r="M191" s="8" t="s">
        <v>74</v>
      </c>
      <c r="N191" s="9">
        <f t="shared" si="13"/>
        <v>0.02</v>
      </c>
      <c r="O191" s="8">
        <f t="shared" si="14"/>
        <v>91845.6</v>
      </c>
      <c r="P191" t="str">
        <f t="shared" si="15"/>
        <v>Road</v>
      </c>
      <c r="Q191">
        <f t="shared" si="16"/>
        <v>10</v>
      </c>
      <c r="R191" s="10">
        <f t="shared" si="17"/>
        <v>42840</v>
      </c>
    </row>
    <row r="192" spans="1:18" x14ac:dyDescent="0.3">
      <c r="A192" s="3">
        <v>1191</v>
      </c>
      <c r="B192" s="4">
        <v>42830</v>
      </c>
      <c r="C192" s="5" t="s">
        <v>360</v>
      </c>
      <c r="D192" s="6" t="s">
        <v>39</v>
      </c>
      <c r="E192" s="5" t="s">
        <v>20</v>
      </c>
      <c r="F192" s="5" t="s">
        <v>27</v>
      </c>
      <c r="G192" s="5" t="s">
        <v>119</v>
      </c>
      <c r="H192" s="3" t="s">
        <v>361</v>
      </c>
      <c r="I192" s="3">
        <v>46</v>
      </c>
      <c r="J192" s="7">
        <v>720</v>
      </c>
      <c r="K192" s="3">
        <f t="shared" si="12"/>
        <v>33120</v>
      </c>
      <c r="L192" s="5" t="s">
        <v>24</v>
      </c>
      <c r="M192" s="8" t="s">
        <v>54</v>
      </c>
      <c r="N192" s="9">
        <f t="shared" si="13"/>
        <v>0</v>
      </c>
      <c r="O192" s="8">
        <f t="shared" si="14"/>
        <v>33120</v>
      </c>
      <c r="P192" t="str">
        <f t="shared" si="15"/>
        <v>Road</v>
      </c>
      <c r="Q192">
        <f t="shared" si="16"/>
        <v>10</v>
      </c>
      <c r="R192" s="10">
        <f t="shared" si="17"/>
        <v>42840</v>
      </c>
    </row>
    <row r="193" spans="1:18" x14ac:dyDescent="0.3">
      <c r="A193" s="3">
        <v>1192</v>
      </c>
      <c r="B193" s="4">
        <v>42830</v>
      </c>
      <c r="C193" s="5" t="s">
        <v>360</v>
      </c>
      <c r="D193" s="6" t="s">
        <v>39</v>
      </c>
      <c r="E193" s="5" t="s">
        <v>20</v>
      </c>
      <c r="F193" s="5" t="s">
        <v>27</v>
      </c>
      <c r="G193" s="5" t="s">
        <v>28</v>
      </c>
      <c r="H193" s="3" t="s">
        <v>362</v>
      </c>
      <c r="I193" s="3">
        <v>50</v>
      </c>
      <c r="J193" s="7">
        <v>600</v>
      </c>
      <c r="K193" s="3">
        <f t="shared" si="12"/>
        <v>30000</v>
      </c>
      <c r="L193" s="5" t="s">
        <v>24</v>
      </c>
      <c r="M193" s="8" t="s">
        <v>36</v>
      </c>
      <c r="N193" s="9">
        <f t="shared" si="13"/>
        <v>0</v>
      </c>
      <c r="O193" s="8">
        <f t="shared" si="14"/>
        <v>30000</v>
      </c>
      <c r="P193" t="str">
        <f t="shared" si="15"/>
        <v>Road</v>
      </c>
      <c r="Q193">
        <f t="shared" si="16"/>
        <v>10</v>
      </c>
      <c r="R193" s="10">
        <f t="shared" si="17"/>
        <v>42840</v>
      </c>
    </row>
    <row r="194" spans="1:18" x14ac:dyDescent="0.3">
      <c r="A194" s="3">
        <v>1193</v>
      </c>
      <c r="B194" s="4">
        <v>42830</v>
      </c>
      <c r="C194" s="5" t="s">
        <v>363</v>
      </c>
      <c r="D194" s="6" t="s">
        <v>19</v>
      </c>
      <c r="E194" s="5" t="s">
        <v>40</v>
      </c>
      <c r="F194" s="5" t="s">
        <v>21</v>
      </c>
      <c r="G194" s="5" t="s">
        <v>52</v>
      </c>
      <c r="H194" s="3" t="s">
        <v>364</v>
      </c>
      <c r="I194" s="3">
        <v>29</v>
      </c>
      <c r="J194" s="7">
        <v>3360</v>
      </c>
      <c r="K194" s="3">
        <f t="shared" si="12"/>
        <v>97440</v>
      </c>
      <c r="L194" s="5" t="s">
        <v>81</v>
      </c>
      <c r="M194" s="8" t="s">
        <v>36</v>
      </c>
      <c r="N194" s="9">
        <f t="shared" si="13"/>
        <v>0.02</v>
      </c>
      <c r="O194" s="8">
        <f t="shared" si="14"/>
        <v>95491.199999999997</v>
      </c>
      <c r="P194" t="str">
        <f t="shared" si="15"/>
        <v>Don’t know</v>
      </c>
      <c r="Q194" t="str">
        <f t="shared" si="16"/>
        <v>Don’t know</v>
      </c>
      <c r="R194" s="10" t="str">
        <f t="shared" si="17"/>
        <v>Don’t know</v>
      </c>
    </row>
    <row r="195" spans="1:18" x14ac:dyDescent="0.3">
      <c r="A195" s="3">
        <v>1194</v>
      </c>
      <c r="B195" s="4">
        <v>42831</v>
      </c>
      <c r="C195" s="5" t="s">
        <v>365</v>
      </c>
      <c r="D195" s="6" t="s">
        <v>32</v>
      </c>
      <c r="E195" s="5" t="s">
        <v>51</v>
      </c>
      <c r="F195" s="5" t="s">
        <v>27</v>
      </c>
      <c r="G195" s="5" t="s">
        <v>28</v>
      </c>
      <c r="H195" s="3" t="s">
        <v>366</v>
      </c>
      <c r="I195" s="3">
        <v>13</v>
      </c>
      <c r="J195" s="7">
        <v>360</v>
      </c>
      <c r="K195" s="3">
        <f t="shared" ref="K195:K200" si="18">J195*I195</f>
        <v>4680</v>
      </c>
      <c r="L195" s="5" t="s">
        <v>24</v>
      </c>
      <c r="M195" s="8" t="s">
        <v>36</v>
      </c>
      <c r="N195" s="9">
        <f t="shared" ref="N195:N200" si="19">IF(K195&gt;50000, IF(K195&gt;100000,5%,2%), 0%)</f>
        <v>0</v>
      </c>
      <c r="O195" s="8">
        <f t="shared" ref="O195:O200" si="20">K195-(K195*N195)</f>
        <v>4680</v>
      </c>
      <c r="P195" t="str">
        <f t="shared" ref="P195:P200" si="21">IF(L195="High","Air",IF(AND(E195="Corporate",L195="Medium"),"Rail",IF(OR(F195="Furniture",L195="Low"),"Road","Don’t know")))</f>
        <v>Road</v>
      </c>
      <c r="Q195">
        <f t="shared" ref="Q195:Q200" si="22">IF(P195="Air",2,IF(P195="Rail",4,IF(P195="Road",10,"Don’t know")))</f>
        <v>10</v>
      </c>
      <c r="R195" s="10">
        <f t="shared" ref="R195:R200" si="23">IF(Q195="Don’t know","Don’t know",Q195+B195)</f>
        <v>42841</v>
      </c>
    </row>
    <row r="196" spans="1:18" x14ac:dyDescent="0.3">
      <c r="A196" s="3">
        <v>1195</v>
      </c>
      <c r="B196" s="4">
        <v>42831</v>
      </c>
      <c r="C196" s="5" t="s">
        <v>367</v>
      </c>
      <c r="D196" s="6" t="s">
        <v>105</v>
      </c>
      <c r="E196" s="5" t="s">
        <v>20</v>
      </c>
      <c r="F196" s="5" t="s">
        <v>27</v>
      </c>
      <c r="G196" s="5" t="s">
        <v>119</v>
      </c>
      <c r="H196" s="3" t="s">
        <v>368</v>
      </c>
      <c r="I196" s="3">
        <v>30</v>
      </c>
      <c r="J196" s="7">
        <v>1500</v>
      </c>
      <c r="K196" s="3">
        <f t="shared" si="18"/>
        <v>45000</v>
      </c>
      <c r="L196" s="5" t="s">
        <v>81</v>
      </c>
      <c r="M196" s="8" t="s">
        <v>54</v>
      </c>
      <c r="N196" s="9">
        <f t="shared" si="19"/>
        <v>0</v>
      </c>
      <c r="O196" s="8">
        <f t="shared" si="20"/>
        <v>45000</v>
      </c>
      <c r="P196" t="str">
        <f t="shared" si="21"/>
        <v>Don’t know</v>
      </c>
      <c r="Q196" t="str">
        <f t="shared" si="22"/>
        <v>Don’t know</v>
      </c>
      <c r="R196" s="10" t="str">
        <f t="shared" si="23"/>
        <v>Don’t know</v>
      </c>
    </row>
    <row r="197" spans="1:18" x14ac:dyDescent="0.3">
      <c r="A197" s="3">
        <v>1196</v>
      </c>
      <c r="B197" s="4">
        <v>42831</v>
      </c>
      <c r="C197" s="5" t="s">
        <v>367</v>
      </c>
      <c r="D197" s="6" t="s">
        <v>105</v>
      </c>
      <c r="E197" s="5" t="s">
        <v>20</v>
      </c>
      <c r="F197" s="5" t="s">
        <v>27</v>
      </c>
      <c r="G197" s="5" t="s">
        <v>28</v>
      </c>
      <c r="H197" s="3" t="s">
        <v>369</v>
      </c>
      <c r="I197" s="3">
        <v>50</v>
      </c>
      <c r="J197" s="7">
        <v>420</v>
      </c>
      <c r="K197" s="3">
        <f t="shared" si="18"/>
        <v>21000</v>
      </c>
      <c r="L197" s="5" t="s">
        <v>81</v>
      </c>
      <c r="M197" s="8" t="s">
        <v>48</v>
      </c>
      <c r="N197" s="9">
        <f t="shared" si="19"/>
        <v>0</v>
      </c>
      <c r="O197" s="8">
        <f t="shared" si="20"/>
        <v>21000</v>
      </c>
      <c r="P197" t="str">
        <f t="shared" si="21"/>
        <v>Don’t know</v>
      </c>
      <c r="Q197" t="str">
        <f t="shared" si="22"/>
        <v>Don’t know</v>
      </c>
      <c r="R197" s="10" t="str">
        <f t="shared" si="23"/>
        <v>Don’t know</v>
      </c>
    </row>
    <row r="198" spans="1:18" x14ac:dyDescent="0.3">
      <c r="A198" s="3">
        <v>1197</v>
      </c>
      <c r="B198" s="4">
        <v>42831</v>
      </c>
      <c r="C198" s="5" t="s">
        <v>370</v>
      </c>
      <c r="D198" s="6" t="s">
        <v>39</v>
      </c>
      <c r="E198" s="5" t="s">
        <v>61</v>
      </c>
      <c r="F198" s="5" t="s">
        <v>21</v>
      </c>
      <c r="G198" s="5" t="s">
        <v>52</v>
      </c>
      <c r="H198" s="3" t="s">
        <v>371</v>
      </c>
      <c r="I198" s="3">
        <v>43</v>
      </c>
      <c r="J198" s="7">
        <v>3960</v>
      </c>
      <c r="K198" s="3">
        <f t="shared" si="18"/>
        <v>170280</v>
      </c>
      <c r="L198" s="5" t="s">
        <v>81</v>
      </c>
      <c r="M198" s="8" t="s">
        <v>36</v>
      </c>
      <c r="N198" s="9">
        <f t="shared" si="19"/>
        <v>0.05</v>
      </c>
      <c r="O198" s="8">
        <f t="shared" si="20"/>
        <v>161766</v>
      </c>
      <c r="P198" t="str">
        <f t="shared" si="21"/>
        <v>Don’t know</v>
      </c>
      <c r="Q198" t="str">
        <f t="shared" si="22"/>
        <v>Don’t know</v>
      </c>
      <c r="R198" s="10" t="str">
        <f t="shared" si="23"/>
        <v>Don’t know</v>
      </c>
    </row>
    <row r="199" spans="1:18" x14ac:dyDescent="0.3">
      <c r="A199" s="3">
        <v>1198</v>
      </c>
      <c r="B199" s="4">
        <v>42831</v>
      </c>
      <c r="C199" s="5" t="s">
        <v>18</v>
      </c>
      <c r="D199" s="6" t="s">
        <v>39</v>
      </c>
      <c r="E199" s="5" t="s">
        <v>20</v>
      </c>
      <c r="F199" s="5" t="s">
        <v>56</v>
      </c>
      <c r="G199" s="5" t="s">
        <v>130</v>
      </c>
      <c r="H199" s="3" t="s">
        <v>372</v>
      </c>
      <c r="I199" s="3">
        <v>46</v>
      </c>
      <c r="J199" s="7">
        <v>14220</v>
      </c>
      <c r="K199" s="3">
        <f t="shared" si="18"/>
        <v>654120</v>
      </c>
      <c r="L199" s="5" t="s">
        <v>107</v>
      </c>
      <c r="M199" s="8" t="s">
        <v>36</v>
      </c>
      <c r="N199" s="9">
        <f t="shared" si="19"/>
        <v>0.05</v>
      </c>
      <c r="O199" s="8">
        <f t="shared" si="20"/>
        <v>621414</v>
      </c>
      <c r="P199" t="str">
        <f t="shared" si="21"/>
        <v>Air</v>
      </c>
      <c r="Q199">
        <f t="shared" si="22"/>
        <v>2</v>
      </c>
      <c r="R199" s="10">
        <f t="shared" si="23"/>
        <v>42833</v>
      </c>
    </row>
    <row r="200" spans="1:18" x14ac:dyDescent="0.3">
      <c r="A200" s="3">
        <v>1199</v>
      </c>
      <c r="B200" s="4">
        <v>42832</v>
      </c>
      <c r="C200" s="5" t="s">
        <v>373</v>
      </c>
      <c r="D200" s="6" t="s">
        <v>32</v>
      </c>
      <c r="E200" s="5" t="s">
        <v>20</v>
      </c>
      <c r="F200" s="5" t="s">
        <v>27</v>
      </c>
      <c r="G200" s="5" t="s">
        <v>28</v>
      </c>
      <c r="H200" s="3" t="s">
        <v>374</v>
      </c>
      <c r="I200" s="3">
        <v>1</v>
      </c>
      <c r="J200" s="7">
        <v>3300</v>
      </c>
      <c r="K200" s="3">
        <f t="shared" si="18"/>
        <v>3300</v>
      </c>
      <c r="L200" s="5" t="s">
        <v>43</v>
      </c>
      <c r="M200" s="8" t="s">
        <v>36</v>
      </c>
      <c r="N200" s="9">
        <f t="shared" si="19"/>
        <v>0</v>
      </c>
      <c r="O200" s="8">
        <f t="shared" si="20"/>
        <v>3300</v>
      </c>
      <c r="P200" t="str">
        <f t="shared" si="21"/>
        <v>Don’t know</v>
      </c>
      <c r="Q200" t="str">
        <f t="shared" si="22"/>
        <v>Don’t know</v>
      </c>
      <c r="R200" s="10" t="str">
        <f t="shared" si="23"/>
        <v>Don’t know</v>
      </c>
    </row>
    <row r="201" spans="1:18" x14ac:dyDescent="0.3">
      <c r="A201" s="5">
        <v>1200</v>
      </c>
      <c r="B201" s="4"/>
    </row>
    <row r="202" spans="1:18" x14ac:dyDescent="0.3">
      <c r="A202" s="5">
        <v>1201</v>
      </c>
      <c r="G202" s="14"/>
    </row>
  </sheetData>
  <mergeCells count="1">
    <mergeCell ref="T26:AF26"/>
  </mergeCells>
  <conditionalFormatting sqref="B2:B201">
    <cfRule type="expression" dxfId="3" priority="4">
      <formula>WEEKNUM(B2)=WEEKNUM(TODAY())</formula>
    </cfRule>
  </conditionalFormatting>
  <conditionalFormatting sqref="P1:P1048576">
    <cfRule type="containsText" dxfId="2" priority="3" operator="containsText" text="Don’t know">
      <formula>NOT(ISERROR(SEARCH("Don’t know",P1)))</formula>
    </cfRule>
  </conditionalFormatting>
  <conditionalFormatting sqref="Q1:Q1048576">
    <cfRule type="containsText" dxfId="1" priority="2" operator="containsText" text="Don’t know">
      <formula>NOT(ISERROR(SEARCH("Don’t know",Q1)))</formula>
    </cfRule>
  </conditionalFormatting>
  <conditionalFormatting sqref="R1:R1048576">
    <cfRule type="containsText" dxfId="0" priority="1" operator="containsText" text="Don’t know">
      <formula>NOT(ISERROR(SEARCH("Don’t know",R1)))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Index_Match_LookUp</vt:lpstr>
      <vt:lpstr>Date_Conditional_Statements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2021-07-09T17:58:18Z</dcterms:modified>
</cp:coreProperties>
</file>