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4760" tabRatio="687" firstSheet="1" activeTab="3"/>
  </bookViews>
  <sheets>
    <sheet name="P. mystaceus" sheetId="1" r:id="rId1"/>
    <sheet name="P. mystaceus contests" sheetId="2" r:id="rId2"/>
    <sheet name="P. mystaceus male-female" sheetId="7" r:id="rId3"/>
    <sheet name="P. mystaceus bird pred enclosur" sheetId="9" r:id="rId4"/>
    <sheet name="P. mystaceus tethering trials" sheetId="10" r:id="rId5"/>
    <sheet name="Sheet1" sheetId="16" r:id="rId6"/>
    <sheet name="P.mystaceus repeat" sheetId="13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9" l="1"/>
  <c r="E48" i="9"/>
  <c r="E47" i="9"/>
  <c r="G47" i="9"/>
  <c r="K47" i="9"/>
  <c r="K48" i="9"/>
  <c r="K49" i="9"/>
  <c r="G46" i="9"/>
  <c r="K46" i="9"/>
  <c r="J46" i="9"/>
  <c r="H46" i="9"/>
  <c r="F46" i="9"/>
  <c r="D46" i="9"/>
  <c r="J48" i="9"/>
  <c r="F48" i="9"/>
  <c r="D48" i="9"/>
  <c r="J47" i="9"/>
  <c r="F47" i="9"/>
  <c r="H47" i="9"/>
  <c r="D47" i="9"/>
  <c r="C20" i="7"/>
  <c r="C19" i="7"/>
  <c r="L23" i="2"/>
  <c r="L22" i="2"/>
  <c r="E20" i="2"/>
  <c r="E19" i="2"/>
</calcChain>
</file>

<file path=xl/comments1.xml><?xml version="1.0" encoding="utf-8"?>
<comments xmlns="http://schemas.openxmlformats.org/spreadsheetml/2006/main">
  <authors>
    <author>Martin Whiting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Martin Whiting:</t>
        </r>
        <r>
          <rPr>
            <sz val="9"/>
            <color indexed="81"/>
            <rFont val="Calibri"/>
            <family val="2"/>
          </rPr>
          <t xml:space="preserve">
Yes/No during approach and capture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Martin Whiting:</t>
        </r>
        <r>
          <rPr>
            <sz val="9"/>
            <color indexed="81"/>
            <rFont val="Calibri"/>
            <family val="2"/>
          </rPr>
          <t xml:space="preserve">
Yes/No if lizard extended flaps during capture (noosing/handling). Lizard tapped ten times on snout if it didn't flare during capture.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Martin Whiting:</t>
        </r>
        <r>
          <rPr>
            <sz val="9"/>
            <color indexed="81"/>
            <rFont val="Calibri"/>
            <family val="2"/>
          </rPr>
          <t xml:space="preserve">
Tb for bite force.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Martin Whiting:</t>
        </r>
        <r>
          <rPr>
            <sz val="9"/>
            <color indexed="81"/>
            <rFont val="Calibri"/>
            <family val="2"/>
          </rPr>
          <t xml:space="preserve">
Tb for day 2's bite force.</t>
        </r>
      </text>
    </comment>
    <comment ref="AB1" authorId="0">
      <text>
        <r>
          <rPr>
            <b/>
            <sz val="9"/>
            <color indexed="81"/>
            <rFont val="Calibri"/>
            <family val="2"/>
          </rPr>
          <t>Martin Whiting:</t>
        </r>
        <r>
          <rPr>
            <sz val="9"/>
            <color indexed="81"/>
            <rFont val="Calibri"/>
            <family val="2"/>
          </rPr>
          <t xml:space="preserve">
Trials on second day. BF not measured on day 2 for many lizards.</t>
        </r>
      </text>
    </comment>
    <comment ref="Q72" authorId="0">
      <text>
        <r>
          <rPr>
            <b/>
            <sz val="9"/>
            <color indexed="81"/>
            <rFont val="Calibri"/>
            <family val="2"/>
          </rPr>
          <t>Martin Whiting:</t>
        </r>
        <r>
          <rPr>
            <sz val="9"/>
            <color indexed="81"/>
            <rFont val="Calibri"/>
            <family val="2"/>
          </rPr>
          <t xml:space="preserve">
left flap, right damaged</t>
        </r>
      </text>
    </comment>
  </commentList>
</comments>
</file>

<file path=xl/comments2.xml><?xml version="1.0" encoding="utf-8"?>
<comments xmlns="http://schemas.openxmlformats.org/spreadsheetml/2006/main">
  <authors>
    <author>Martin Whiting</author>
  </authors>
  <commentList>
    <comment ref="L1" authorId="0">
      <text>
        <r>
          <rPr>
            <b/>
            <sz val="9"/>
            <color indexed="81"/>
            <rFont val="Calibri"/>
            <family val="2"/>
          </rPr>
          <t>Martin Whiting:</t>
        </r>
        <r>
          <rPr>
            <sz val="9"/>
            <color indexed="81"/>
            <rFont val="Calibri"/>
            <family val="2"/>
          </rPr>
          <t xml:space="preserve">
Resident chased with bird after social trials, free-ranging. When it stops running its filmed and repeatedly shown bird to test whether it will flare its flaps.</t>
        </r>
      </text>
    </comment>
  </commentList>
</comments>
</file>

<file path=xl/comments3.xml><?xml version="1.0" encoding="utf-8"?>
<comments xmlns="http://schemas.openxmlformats.org/spreadsheetml/2006/main">
  <authors>
    <author>Martin Whiting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Martin Whiting:</t>
        </r>
        <r>
          <rPr>
            <sz val="9"/>
            <color indexed="81"/>
            <rFont val="Calibri"/>
            <family val="2"/>
          </rPr>
          <t xml:space="preserve">
Resident chased with bird after social trials, free-ranging. When it stops running its filmed and repeatedly shown bird to test whether it will flare its flaps.</t>
        </r>
      </text>
    </comment>
  </commentList>
</comments>
</file>

<file path=xl/sharedStrings.xml><?xml version="1.0" encoding="utf-8"?>
<sst xmlns="http://schemas.openxmlformats.org/spreadsheetml/2006/main" count="1905" uniqueCount="287">
  <si>
    <t>Date</t>
  </si>
  <si>
    <t>Bag#</t>
  </si>
  <si>
    <t>Sex</t>
  </si>
  <si>
    <t>SVL</t>
  </si>
  <si>
    <t>HL</t>
  </si>
  <si>
    <t>HW</t>
  </si>
  <si>
    <t>HH</t>
  </si>
  <si>
    <t>Time</t>
  </si>
  <si>
    <t>Mass</t>
  </si>
  <si>
    <t>Species</t>
  </si>
  <si>
    <t>Phrynocephalus mystaceus</t>
  </si>
  <si>
    <t>m</t>
  </si>
  <si>
    <t>f</t>
  </si>
  <si>
    <t>dived into sand under bush after running ca. 5 m</t>
  </si>
  <si>
    <t>Notes</t>
  </si>
  <si>
    <t>DNA</t>
  </si>
  <si>
    <t>Tag#</t>
  </si>
  <si>
    <t>Location</t>
  </si>
  <si>
    <t>Tukai Desert Site 1</t>
  </si>
  <si>
    <t>Tail</t>
  </si>
  <si>
    <t>liver</t>
  </si>
  <si>
    <t>ID</t>
  </si>
  <si>
    <t>Biteforce1</t>
  </si>
  <si>
    <t>BF2</t>
  </si>
  <si>
    <t>flap height</t>
  </si>
  <si>
    <t>maximum distance of the dorsal most point of the top flap to the distal most point of the bottom flap. At the widest point.</t>
  </si>
  <si>
    <t xml:space="preserve">flap legnth </t>
  </si>
  <si>
    <t xml:space="preserve">maximum distance from the anterior most point of the top flap to the distal most point of the flap. </t>
  </si>
  <si>
    <t>Right flap</t>
  </si>
  <si>
    <t>right flap height</t>
  </si>
  <si>
    <t>right flap length</t>
  </si>
  <si>
    <t>tail tip length</t>
  </si>
  <si>
    <t>na</t>
  </si>
  <si>
    <t>Bodytemp</t>
  </si>
  <si>
    <t>yes</t>
  </si>
  <si>
    <t>BF3</t>
  </si>
  <si>
    <t>note that this female is post-reproductive and/or old</t>
  </si>
  <si>
    <t>j</t>
  </si>
  <si>
    <t>BF4</t>
  </si>
  <si>
    <t>Bodytemp2</t>
  </si>
  <si>
    <t>Bodytemp2trials</t>
  </si>
  <si>
    <t>3,4</t>
  </si>
  <si>
    <t>GPS</t>
  </si>
  <si>
    <t>N 44 00.643, E 48.566</t>
  </si>
  <si>
    <t>zero signals, 15 mins</t>
  </si>
  <si>
    <t>bodytemp</t>
  </si>
  <si>
    <t>MaleID</t>
  </si>
  <si>
    <t>MaleID2</t>
  </si>
  <si>
    <t>FemaleID</t>
  </si>
  <si>
    <t>FemaleID2</t>
  </si>
  <si>
    <t>MJW1149</t>
  </si>
  <si>
    <t>Expired, preserved</t>
  </si>
  <si>
    <t>Bag</t>
  </si>
  <si>
    <t>Tb</t>
  </si>
  <si>
    <t>Bird response</t>
  </si>
  <si>
    <t>bird contact</t>
  </si>
  <si>
    <t>handle/nose tap</t>
  </si>
  <si>
    <t>Stick response</t>
  </si>
  <si>
    <t>stick contact</t>
  </si>
  <si>
    <t>Order</t>
  </si>
  <si>
    <t>none</t>
  </si>
  <si>
    <t>b,s</t>
  </si>
  <si>
    <t>flared flaps</t>
  </si>
  <si>
    <t>1/2 flared flaps</t>
  </si>
  <si>
    <t>lots of biting, attacking, running, but no flaring</t>
  </si>
  <si>
    <t>biting</t>
  </si>
  <si>
    <t>gaping, no flaring</t>
  </si>
  <si>
    <t>s,b</t>
  </si>
  <si>
    <t>flared when picked up</t>
  </si>
  <si>
    <t>open mouth, no flare, ran around a lot</t>
  </si>
  <si>
    <t>crouching</t>
  </si>
  <si>
    <t>no video for stick</t>
  </si>
  <si>
    <t>females 5, 6 were switched in their bags.</t>
  </si>
  <si>
    <t>TailSignal</t>
  </si>
  <si>
    <t>FlapsFlared</t>
  </si>
  <si>
    <t>open dune, scattered bushes</t>
  </si>
  <si>
    <t>no</t>
  </si>
  <si>
    <t>open dune, 10 m from 31 and 24</t>
  </si>
  <si>
    <t>open dune, scattered bushes; 10 m from 24</t>
  </si>
  <si>
    <t>base of large dune</t>
  </si>
  <si>
    <t>lots of tail curling</t>
  </si>
  <si>
    <t>10 m from 23, small amount of tail curling</t>
  </si>
  <si>
    <t>no flaring after 10 taps, buried in sand, just head exposed</t>
  </si>
  <si>
    <t>emerging from burrow</t>
  </si>
  <si>
    <t>tapped</t>
  </si>
  <si>
    <t>N44 00.683, E80 48.557</t>
  </si>
  <si>
    <t>yes, 1/2</t>
  </si>
  <si>
    <t>1/2 flare during capture</t>
  </si>
  <si>
    <t>mj</t>
  </si>
  <si>
    <t>tapped, mouth opened; hemipenes popped</t>
  </si>
  <si>
    <t>TB taken on abdomen with infared thermometer. See notes on protocol. Just flaring of flap scored here. See videos for rest/other behaviours.</t>
  </si>
  <si>
    <t>some initial running</t>
  </si>
  <si>
    <t>none, some running</t>
  </si>
  <si>
    <t>opened mouth, no flaring</t>
  </si>
  <si>
    <t>continuous running</t>
  </si>
  <si>
    <t>ran, hugged ground</t>
  </si>
  <si>
    <t>ran like crazy, freaked out</t>
  </si>
  <si>
    <t>gape</t>
  </si>
  <si>
    <t>running</t>
  </si>
  <si>
    <t>lots of running</t>
  </si>
  <si>
    <t>mouth gape</t>
  </si>
  <si>
    <t>strong response, lots of running</t>
  </si>
  <si>
    <t>ran, then buried itself</t>
  </si>
  <si>
    <t>This lizard was accidentally given the snake twice, and then the bird</t>
  </si>
  <si>
    <t>some running</t>
  </si>
  <si>
    <t>lots of running, buried itself, except head</t>
  </si>
  <si>
    <t>see videos for times</t>
  </si>
  <si>
    <t>See videos for times</t>
  </si>
  <si>
    <t>low freq of signalling</t>
  </si>
  <si>
    <t>tail curling</t>
  </si>
  <si>
    <t>frequent signalling</t>
  </si>
  <si>
    <t>no interactions</t>
  </si>
  <si>
    <t>one liz tail curled</t>
  </si>
  <si>
    <t>no signals</t>
  </si>
  <si>
    <t>few tail curls</t>
  </si>
  <si>
    <t>no signal</t>
  </si>
  <si>
    <t>some signals</t>
  </si>
  <si>
    <t>ResidentID</t>
  </si>
  <si>
    <t>ResidentSex</t>
  </si>
  <si>
    <t>TetherID</t>
  </si>
  <si>
    <t>TetherSex</t>
  </si>
  <si>
    <t>Behaviour</t>
  </si>
  <si>
    <t>ResidentBag</t>
  </si>
  <si>
    <t>TetherBag</t>
  </si>
  <si>
    <t>tons of tail curling, lunge-biting</t>
  </si>
  <si>
    <t>resident incredibly aggressive</t>
  </si>
  <si>
    <t>wild</t>
  </si>
  <si>
    <t>lots of tail displays, curls</t>
  </si>
  <si>
    <t>LungeBite</t>
  </si>
  <si>
    <t>no, buried sand</t>
  </si>
  <si>
    <t>1/2 flare</t>
  </si>
  <si>
    <t>presented with male30; then buried itself, caught by hand</t>
  </si>
  <si>
    <t>presented with male23, female36; noosed</t>
  </si>
  <si>
    <t>presented with male30, female36; then buried itself, caught by hand</t>
  </si>
  <si>
    <t>no reaction, then buried itself, hand captured</t>
  </si>
  <si>
    <t>some tail curling. Less aggressive, buried itself</t>
  </si>
  <si>
    <t>no flare</t>
  </si>
  <si>
    <t>lots of tail displays, curls, lunges/bites</t>
  </si>
  <si>
    <t>check video</t>
  </si>
  <si>
    <t>some aggression</t>
  </si>
  <si>
    <t>no trial, one flap missing</t>
  </si>
  <si>
    <t>gape, left flap flare</t>
  </si>
  <si>
    <t>did not move 1 cm</t>
  </si>
  <si>
    <t>nothing</t>
  </si>
  <si>
    <t>lots of running, dug in, completely covered</t>
  </si>
  <si>
    <t>tail curl when I entered</t>
  </si>
  <si>
    <t>These lizards scored after tethering trials</t>
  </si>
  <si>
    <t>tail curls, waving</t>
  </si>
  <si>
    <t>lots of displays</t>
  </si>
  <si>
    <t>no female trial</t>
  </si>
  <si>
    <t xml:space="preserve">missing left flap. </t>
  </si>
  <si>
    <t>21.4 BF4</t>
  </si>
  <si>
    <t>Tukai Desert Site 2</t>
  </si>
  <si>
    <t>n/a</t>
  </si>
  <si>
    <t>tethered intruder much larger, #42 appeared submissive, did pushups, ran, then buried itself; short trial</t>
  </si>
  <si>
    <t>DorsalTemp</t>
  </si>
  <si>
    <t>BellyTemp</t>
  </si>
  <si>
    <t>female ran but did lots of curls and bobs</t>
  </si>
  <si>
    <t>reasonably aggressive</t>
  </si>
  <si>
    <t>BirdTrial</t>
  </si>
  <si>
    <t>presented with camera, lots of running then flap-flaring and lunge-biting</t>
  </si>
  <si>
    <t>tail curling, lots of displays</t>
  </si>
  <si>
    <t>some tail curling, moderate interest</t>
  </si>
  <si>
    <t>presented with bird, lots of running then flap-flaring and lunge-biting</t>
  </si>
  <si>
    <t>tail curling, dorso-lateral presentation</t>
  </si>
  <si>
    <t>lots of gaping but flaps not flared, held ground; video ended 1413</t>
  </si>
  <si>
    <t>lizard caught, moved to open dune for trial</t>
  </si>
  <si>
    <t>pilot trial conducted when lizard was released</t>
  </si>
  <si>
    <t>Gape</t>
  </si>
  <si>
    <t>some tail curling, moderate aggression</t>
  </si>
  <si>
    <t>dune street, burrow; photo</t>
  </si>
  <si>
    <t>brief tail curling</t>
  </si>
  <si>
    <t>lots of tail curls, lateral presentations, lunging</t>
  </si>
  <si>
    <t>on site trial</t>
  </si>
  <si>
    <t>jf</t>
  </si>
  <si>
    <t>no response, resident too small, just in burrow</t>
  </si>
  <si>
    <t>no male trial because resident too small</t>
  </si>
  <si>
    <t>ran like crazy</t>
  </si>
  <si>
    <t>on site trial; excavated from burrow</t>
  </si>
  <si>
    <t>no social trials for #49</t>
  </si>
  <si>
    <t>excavated from burrow; lots of running, trial stopped before it had a chance to lunge</t>
  </si>
  <si>
    <t>excavated from burrow; lots of running, slight gape likely due to heat</t>
  </si>
  <si>
    <t>no social trials for #50</t>
  </si>
  <si>
    <t>dune street, burrow; photo; died, preserved: MJW1154.</t>
  </si>
  <si>
    <t>lost lots of condition, preserved: MJW1155.</t>
  </si>
  <si>
    <t>no social trials, too small</t>
  </si>
  <si>
    <t>jm</t>
  </si>
  <si>
    <t>trial cut short because of heat; no displays, ignored it</t>
  </si>
  <si>
    <t>lots of running; no video</t>
  </si>
  <si>
    <t>lots of running/walking; no video</t>
  </si>
  <si>
    <t>fj</t>
  </si>
  <si>
    <t>flaps during measurement</t>
  </si>
  <si>
    <t>could be gravid</t>
  </si>
  <si>
    <t>lots of running; tried to hide in bushes, into burrow, excavated; no video</t>
  </si>
  <si>
    <t>lots of tail curls, lateral presentations</t>
  </si>
  <si>
    <t>lots of running at high speed, tried to bury itself, on large open dune</t>
  </si>
  <si>
    <t>lots of tail curls, head bobs, check video</t>
  </si>
  <si>
    <t>no reaction, completely ignored female</t>
  </si>
  <si>
    <t>no reaction, completely ignored female, second female trial</t>
  </si>
  <si>
    <t>brief display, see video</t>
  </si>
  <si>
    <t>partial (1/2)</t>
  </si>
  <si>
    <t>excavated from burrow, lots of running; ran into 3 different bushes, no video</t>
  </si>
  <si>
    <t>no reaction, completely ignored male</t>
  </si>
  <si>
    <t>no reaction, completely ignored female, placed within about 3-4 cm</t>
  </si>
  <si>
    <t>lots of running, into ca. 4 bushes, aggressive at end but no flaring</t>
  </si>
  <si>
    <t>resident female ignored male; no female trial</t>
  </si>
  <si>
    <t>13,41</t>
  </si>
  <si>
    <t>lots of running; initially buried except head, popped out because of bird, ran into ca. 6 bushes, tried to bury itself twice, no video</t>
  </si>
  <si>
    <t>lots of tail curls, lateral presentations, lunge-bite</t>
  </si>
  <si>
    <t>lots of running, buried itself</t>
  </si>
  <si>
    <t>ran into multiple bushes, grass, lots of flap flaring and aggression, lunging, biting, some video taken</t>
  </si>
  <si>
    <t>lots of tail curls, lateral presentations, lunge-bite (maybe not on video)</t>
  </si>
  <si>
    <t>emerged from burrow, lots of tail curls, lateral pres</t>
  </si>
  <si>
    <t>some tail curls, not much, may be subordinate</t>
  </si>
  <si>
    <t>some tail curls, not much, only when female v. close, may be subordinate</t>
  </si>
  <si>
    <t>lots of running, many short runs, ca. 3 times into grass, mild gape with 10 taps</t>
  </si>
  <si>
    <t>lots of running, dug in once, 2 feint lunges</t>
  </si>
  <si>
    <t>too small for behaviour trials</t>
  </si>
  <si>
    <t>brief ca. 5 s tail curl</t>
  </si>
  <si>
    <t>totally ignored female even at close range</t>
  </si>
  <si>
    <t>lots of running, ran into large bush</t>
  </si>
  <si>
    <t>right flap</t>
  </si>
  <si>
    <t>A few runs before noosing, R flap flare, 1/2 L flap, gaped during noosing, reaction unchanged after 10 nose taps</t>
  </si>
  <si>
    <t>?</t>
  </si>
  <si>
    <t>Near pebble rd entrance, unmarked but treated as recap, did lots of running and hiding prior to being noosed from under bush, also a failed noose attempt. Gaped whole time but no flap flare.</t>
  </si>
  <si>
    <t>MJW1156</t>
  </si>
  <si>
    <t>Unusual female with no colour, ie looks like a male.</t>
  </si>
  <si>
    <t>Bite force not working.</t>
  </si>
  <si>
    <t>order</t>
  </si>
  <si>
    <t>sorted on ID</t>
  </si>
  <si>
    <t>Could be #61, noosed, full-on flap flare &amp; gape, continued after 10 taps on nose.</t>
  </si>
  <si>
    <t>yes, see notes</t>
  </si>
  <si>
    <t>1 flap exposed, retracted, then other flap exposed. With 10 taps both flaps exposed.</t>
  </si>
  <si>
    <t>yes, briefly</t>
  </si>
  <si>
    <t>Briefly exposed both flaps, retracted them, exposed L flap during 10 taps.</t>
  </si>
  <si>
    <t>probable f</t>
  </si>
  <si>
    <t>Subordinate pushups. No male or bird trial. Not caught.</t>
  </si>
  <si>
    <t xml:space="preserve">curls, tail waves, chase, lunge-bites. 2 videos, one from filming #66, 67 ran ca 5 m to attack </t>
  </si>
  <si>
    <t>lots of curls, waves, courtship</t>
  </si>
  <si>
    <t>Died in bag. Dissected. Largest follicle 2.52 mm, immature. Noosed with just head exposed, full-on flap flare-gape, continued after 10 taps.</t>
  </si>
  <si>
    <t>Bite force not working.Old female? Only feintest yellow on tail, no yellow on thighs. Immediate flap-flare-gape then retract, even for 10 taps.</t>
  </si>
  <si>
    <t>see video</t>
  </si>
  <si>
    <t>lots of tail curls, waves, grabbed female as if to copulate</t>
  </si>
  <si>
    <t>strange reponse: first bit male on back, some tail waves, then ignored next to burrow, close range</t>
  </si>
  <si>
    <t>very aggressive, tail curls, waves, lat pres, lunge-bite</t>
  </si>
  <si>
    <t>full-on laps flare-gape upon noosing</t>
  </si>
  <si>
    <t>buried itself, blew sand off head, ran 2 m, noosed. Strong flap flare-gape, continued w/10 taps.</t>
  </si>
  <si>
    <t>noosed: flap-flare-gape-bite.</t>
  </si>
  <si>
    <t>noosed: flap-flare-gape-bite. Kept it for 10 taps, for 5 mins</t>
  </si>
  <si>
    <t>Qi Yin's measurements: 3 on each lizard, for repeatability.</t>
  </si>
  <si>
    <t>noosed:no flap flare, no gape, tried to bite, same during 10 taps</t>
  </si>
  <si>
    <t>noosed: flap-flare-gape-bite. Kept it for 10 taps</t>
  </si>
  <si>
    <t>noosed:no flap flare, no gape, same during 10 taps</t>
  </si>
  <si>
    <t>tail curls, waving, 1 brief bout, nothing, then final bout</t>
  </si>
  <si>
    <t>lots of tail curls, waves, lateral presentations, lunge-bite, lots of photos</t>
  </si>
  <si>
    <t>did not bite, not recorded; ran to bush, partially buried, ran around, dug in with head 60% exposed, noosed; gape-flare-bite, even after 10 taps</t>
  </si>
  <si>
    <t>next to grass clump, noosed: gape-flare-bite, continued after 10 taps</t>
  </si>
  <si>
    <t>noosed; flare-gape-bite; continued after 10 taps</t>
  </si>
  <si>
    <t>lots of short runs into bushes; noosed: flap flare-gape-bite, continued after 10 taps</t>
  </si>
  <si>
    <t>ran into bush, out, noosed: flap-flare-gape-bite, continued after 10 taps</t>
  </si>
  <si>
    <t>noosed: flap-flare-gape-bite, very aggressive, continued after 10 taps</t>
  </si>
  <si>
    <t>flap-flare-gape-bite, continued with 10 taps, ca. 50 cm from burrow (noosed)</t>
  </si>
  <si>
    <t>ran into 2 bushes and around them, noosed: no gape, no flap flare, no bite, after 10 taps</t>
  </si>
  <si>
    <t>did not want to bite, no bite force; noosed: flap-flare-gape, continued for 10 taps</t>
  </si>
  <si>
    <t>lots of curls, waves, very obvious courtship, excellent footage</t>
  </si>
  <si>
    <t>Enclosure trials</t>
  </si>
  <si>
    <t>n</t>
  </si>
  <si>
    <t>total</t>
  </si>
  <si>
    <t>no signals, ignore</t>
  </si>
  <si>
    <t>aggressive signalling</t>
  </si>
  <si>
    <t>flaps flared</t>
  </si>
  <si>
    <t>Proportion</t>
  </si>
  <si>
    <t>This data from Qi Yin's video scoring, which is still to be added in here.</t>
  </si>
  <si>
    <t>courtship/signalling</t>
  </si>
  <si>
    <t>Proportions</t>
  </si>
  <si>
    <t>males</t>
  </si>
  <si>
    <t>females</t>
  </si>
  <si>
    <t>juveniles</t>
  </si>
  <si>
    <t>Enclosure</t>
  </si>
  <si>
    <t>no_response_stick</t>
  </si>
  <si>
    <t>no_response_bird</t>
  </si>
  <si>
    <t>lunge-bite_bird</t>
  </si>
  <si>
    <t>flaps_flared_bird</t>
  </si>
  <si>
    <t>running_bird</t>
  </si>
  <si>
    <t>lunge-bite_stick</t>
  </si>
  <si>
    <t>glaps_flared_stick</t>
  </si>
  <si>
    <t>running_stick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</si>
</sst>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;@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3" fillId="0" borderId="0" xfId="0" applyFont="1"/>
    <xf numFmtId="14" fontId="3" fillId="0" borderId="0" xfId="0" applyNumberFormat="1" applyFont="1"/>
    <xf numFmtId="14" fontId="4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5" fillId="0" borderId="0" xfId="0" applyFont="1"/>
    <xf numFmtId="14" fontId="0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left"/>
    </xf>
    <xf numFmtId="1" fontId="0" fillId="5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NumberFormat="1" applyFill="1" applyAlignment="1">
      <alignment horizontal="left"/>
    </xf>
    <xf numFmtId="0" fontId="0" fillId="7" borderId="0" xfId="0" applyFill="1"/>
    <xf numFmtId="164" fontId="0" fillId="0" borderId="0" xfId="0" applyNumberFormat="1"/>
    <xf numFmtId="164" fontId="5" fillId="0" borderId="0" xfId="0" applyNumberFormat="1" applyFont="1"/>
    <xf numFmtId="164" fontId="0" fillId="7" borderId="0" xfId="0" applyNumberFormat="1" applyFill="1"/>
    <xf numFmtId="0" fontId="0" fillId="8" borderId="0" xfId="0" applyFill="1" applyAlignment="1">
      <alignment horizontal="left"/>
    </xf>
    <xf numFmtId="0" fontId="0" fillId="0" borderId="0" xfId="0" applyAlignment="1"/>
    <xf numFmtId="0" fontId="0" fillId="4" borderId="0" xfId="0" applyFill="1" applyAlignment="1">
      <alignment horizontal="left"/>
    </xf>
    <xf numFmtId="0" fontId="0" fillId="4" borderId="0" xfId="0" applyFont="1" applyFill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5" borderId="0" xfId="0" applyNumberFormat="1" applyFill="1" applyAlignment="1">
      <alignment horizontal="left"/>
    </xf>
    <xf numFmtId="0" fontId="0" fillId="0" borderId="0" xfId="0" applyFill="1" applyAlignment="1"/>
    <xf numFmtId="49" fontId="0" fillId="0" borderId="0" xfId="0" applyNumberFormat="1" applyFill="1" applyAlignment="1"/>
    <xf numFmtId="2" fontId="0" fillId="0" borderId="0" xfId="0" applyNumberFormat="1" applyAlignment="1"/>
    <xf numFmtId="2" fontId="0" fillId="0" borderId="0" xfId="0" applyNumberFormat="1" applyFill="1" applyAlignment="1"/>
  </cellXfs>
  <cellStyles count="1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1" sqref="F1:J1048576"/>
    </sheetView>
  </sheetViews>
  <sheetFormatPr baseColWidth="10" defaultRowHeight="15" x14ac:dyDescent="0"/>
  <cols>
    <col min="1" max="1" width="10.33203125" style="23" bestFit="1" customWidth="1"/>
    <col min="2" max="2" width="26.33203125" style="2" customWidth="1"/>
    <col min="3" max="3" width="16.33203125" style="1" bestFit="1" customWidth="1"/>
    <col min="4" max="4" width="20.5" style="1" bestFit="1" customWidth="1"/>
    <col min="5" max="5" width="5.1640625" bestFit="1" customWidth="1"/>
    <col min="6" max="6" width="4.6640625" bestFit="1" customWidth="1"/>
    <col min="7" max="7" width="5.33203125" bestFit="1" customWidth="1"/>
    <col min="8" max="8" width="8.83203125" bestFit="1" customWidth="1"/>
    <col min="9" max="9" width="12.6640625" bestFit="1" customWidth="1"/>
    <col min="10" max="10" width="4" bestFit="1" customWidth="1"/>
    <col min="11" max="11" width="4.1640625" bestFit="1" customWidth="1"/>
    <col min="12" max="12" width="12" bestFit="1" customWidth="1"/>
    <col min="13" max="13" width="4.1640625" bestFit="1" customWidth="1"/>
    <col min="14" max="16" width="6.1640625" bestFit="1" customWidth="1"/>
    <col min="17" max="18" width="14.1640625" bestFit="1" customWidth="1"/>
    <col min="19" max="19" width="5.5" bestFit="1" customWidth="1"/>
    <col min="20" max="20" width="9.6640625" bestFit="1" customWidth="1"/>
    <col min="21" max="22" width="9.6640625" customWidth="1"/>
    <col min="23" max="23" width="9.6640625" bestFit="1" customWidth="1"/>
    <col min="24" max="26" width="5.1640625" bestFit="1" customWidth="1"/>
    <col min="27" max="27" width="10.6640625" bestFit="1" customWidth="1"/>
    <col min="28" max="28" width="14.6640625" bestFit="1" customWidth="1"/>
    <col min="29" max="29" width="5" bestFit="1" customWidth="1"/>
    <col min="30" max="30" width="9.33203125" bestFit="1" customWidth="1"/>
    <col min="31" max="31" width="157.1640625" bestFit="1" customWidth="1"/>
  </cols>
  <sheetData>
    <row r="1" spans="1:31">
      <c r="A1" s="23" t="s">
        <v>0</v>
      </c>
      <c r="B1" s="1" t="s">
        <v>9</v>
      </c>
      <c r="C1" s="1" t="s">
        <v>17</v>
      </c>
      <c r="D1" s="1" t="s">
        <v>42</v>
      </c>
      <c r="E1" t="s">
        <v>1</v>
      </c>
      <c r="F1" t="s">
        <v>21</v>
      </c>
      <c r="G1" t="s">
        <v>7</v>
      </c>
      <c r="H1" t="s">
        <v>73</v>
      </c>
      <c r="I1" t="s">
        <v>74</v>
      </c>
      <c r="J1" t="s">
        <v>2</v>
      </c>
      <c r="K1" t="s">
        <v>3</v>
      </c>
      <c r="L1" t="s">
        <v>31</v>
      </c>
      <c r="M1" t="s">
        <v>19</v>
      </c>
      <c r="N1" t="s">
        <v>5</v>
      </c>
      <c r="O1" t="s">
        <v>4</v>
      </c>
      <c r="P1" t="s">
        <v>6</v>
      </c>
      <c r="Q1" t="s">
        <v>29</v>
      </c>
      <c r="R1" t="s">
        <v>30</v>
      </c>
      <c r="S1" t="s">
        <v>8</v>
      </c>
      <c r="T1" t="s">
        <v>33</v>
      </c>
      <c r="U1" t="s">
        <v>155</v>
      </c>
      <c r="V1" t="s">
        <v>156</v>
      </c>
      <c r="W1" t="s">
        <v>22</v>
      </c>
      <c r="X1" t="s">
        <v>23</v>
      </c>
      <c r="Y1" t="s">
        <v>35</v>
      </c>
      <c r="Z1" t="s">
        <v>38</v>
      </c>
      <c r="AA1" t="s">
        <v>39</v>
      </c>
      <c r="AB1" t="s">
        <v>40</v>
      </c>
      <c r="AC1" t="s">
        <v>15</v>
      </c>
      <c r="AD1" t="s">
        <v>16</v>
      </c>
      <c r="AE1" t="s">
        <v>14</v>
      </c>
    </row>
    <row r="2" spans="1:31">
      <c r="A2" s="23">
        <v>41076</v>
      </c>
      <c r="B2" s="3" t="s">
        <v>10</v>
      </c>
      <c r="C2" s="5" t="s">
        <v>18</v>
      </c>
      <c r="D2" s="5"/>
      <c r="E2">
        <v>4</v>
      </c>
      <c r="F2">
        <v>4</v>
      </c>
      <c r="G2">
        <v>1115</v>
      </c>
      <c r="J2" t="s">
        <v>12</v>
      </c>
      <c r="K2">
        <v>75</v>
      </c>
      <c r="L2">
        <v>20</v>
      </c>
      <c r="M2">
        <v>29</v>
      </c>
      <c r="N2">
        <v>19.2</v>
      </c>
      <c r="O2">
        <v>20.61</v>
      </c>
      <c r="P2">
        <v>12.12</v>
      </c>
      <c r="Q2">
        <v>6.91</v>
      </c>
      <c r="R2">
        <v>9.19</v>
      </c>
      <c r="S2">
        <v>19.100000000000001</v>
      </c>
      <c r="T2">
        <v>28.2</v>
      </c>
      <c r="W2">
        <v>24.8</v>
      </c>
      <c r="X2">
        <v>21.6</v>
      </c>
      <c r="Y2">
        <v>27</v>
      </c>
      <c r="Z2">
        <v>23.5</v>
      </c>
      <c r="AA2">
        <v>29.9</v>
      </c>
      <c r="AB2" t="s">
        <v>41</v>
      </c>
    </row>
    <row r="3" spans="1:31">
      <c r="A3" s="23">
        <v>41076</v>
      </c>
      <c r="B3" s="3" t="s">
        <v>10</v>
      </c>
      <c r="C3" s="5" t="s">
        <v>18</v>
      </c>
      <c r="D3" s="5"/>
      <c r="E3">
        <v>55</v>
      </c>
      <c r="F3">
        <v>6</v>
      </c>
      <c r="G3">
        <v>1300</v>
      </c>
      <c r="J3" t="s">
        <v>12</v>
      </c>
      <c r="K3">
        <v>69</v>
      </c>
      <c r="L3">
        <v>27</v>
      </c>
      <c r="M3">
        <v>74</v>
      </c>
      <c r="N3">
        <v>17.78</v>
      </c>
      <c r="O3">
        <v>19.7</v>
      </c>
      <c r="P3">
        <v>12.24</v>
      </c>
      <c r="Q3">
        <v>7.45</v>
      </c>
      <c r="R3">
        <v>8.34</v>
      </c>
      <c r="S3">
        <v>14.2</v>
      </c>
      <c r="T3">
        <v>28</v>
      </c>
      <c r="W3">
        <v>17.5</v>
      </c>
      <c r="X3">
        <v>17.8</v>
      </c>
      <c r="Y3">
        <v>21.4</v>
      </c>
      <c r="Z3">
        <v>17.3</v>
      </c>
      <c r="AA3">
        <v>29</v>
      </c>
      <c r="AB3" t="s">
        <v>41</v>
      </c>
    </row>
    <row r="4" spans="1:31">
      <c r="A4" s="23">
        <v>41076</v>
      </c>
      <c r="B4" s="3" t="s">
        <v>10</v>
      </c>
      <c r="C4" s="5" t="s">
        <v>18</v>
      </c>
      <c r="D4" s="5"/>
      <c r="E4">
        <v>57</v>
      </c>
      <c r="F4">
        <v>1</v>
      </c>
      <c r="G4">
        <v>1314</v>
      </c>
      <c r="J4" t="s">
        <v>11</v>
      </c>
      <c r="K4">
        <v>78</v>
      </c>
      <c r="L4">
        <v>30</v>
      </c>
      <c r="M4">
        <v>85</v>
      </c>
      <c r="N4">
        <v>20.83</v>
      </c>
      <c r="O4">
        <v>23.38</v>
      </c>
      <c r="P4">
        <v>15.62</v>
      </c>
      <c r="Q4">
        <v>9.61</v>
      </c>
      <c r="R4">
        <v>9.42</v>
      </c>
      <c r="S4">
        <v>20.7</v>
      </c>
      <c r="T4">
        <v>29.5</v>
      </c>
      <c r="W4">
        <v>23.5</v>
      </c>
      <c r="X4">
        <v>22.8</v>
      </c>
      <c r="Y4">
        <v>18.3</v>
      </c>
      <c r="Z4">
        <v>22.9</v>
      </c>
      <c r="AA4">
        <v>29</v>
      </c>
      <c r="AB4" t="s">
        <v>41</v>
      </c>
    </row>
    <row r="5" spans="1:31">
      <c r="A5" s="23">
        <v>41076</v>
      </c>
      <c r="B5" s="3" t="s">
        <v>10</v>
      </c>
      <c r="C5" s="5" t="s">
        <v>18</v>
      </c>
      <c r="D5" s="5"/>
      <c r="E5">
        <v>63</v>
      </c>
      <c r="F5">
        <v>2</v>
      </c>
      <c r="G5">
        <v>1145</v>
      </c>
      <c r="J5" t="s">
        <v>12</v>
      </c>
      <c r="K5">
        <v>58</v>
      </c>
      <c r="L5">
        <v>22</v>
      </c>
      <c r="M5">
        <v>64</v>
      </c>
      <c r="N5">
        <v>14.71</v>
      </c>
      <c r="O5">
        <v>18.71</v>
      </c>
      <c r="P5">
        <v>9.2200000000000006</v>
      </c>
      <c r="Q5">
        <v>6.2</v>
      </c>
      <c r="R5">
        <v>6.34</v>
      </c>
      <c r="S5">
        <v>7.6</v>
      </c>
      <c r="T5">
        <v>28.8</v>
      </c>
      <c r="W5">
        <v>9</v>
      </c>
      <c r="X5">
        <v>8.8000000000000007</v>
      </c>
      <c r="Y5">
        <v>13.1</v>
      </c>
      <c r="Z5">
        <v>10.1</v>
      </c>
      <c r="AA5">
        <v>29.2</v>
      </c>
      <c r="AB5" t="s">
        <v>41</v>
      </c>
      <c r="AC5" t="s">
        <v>20</v>
      </c>
      <c r="AD5" t="s">
        <v>50</v>
      </c>
      <c r="AE5" t="s">
        <v>51</v>
      </c>
    </row>
    <row r="6" spans="1:31">
      <c r="A6" s="23">
        <v>41076</v>
      </c>
      <c r="B6" s="3" t="s">
        <v>10</v>
      </c>
      <c r="C6" s="5" t="s">
        <v>18</v>
      </c>
      <c r="D6" s="5"/>
      <c r="E6">
        <v>114</v>
      </c>
      <c r="F6">
        <v>7</v>
      </c>
      <c r="G6">
        <v>1220</v>
      </c>
      <c r="J6" t="s">
        <v>12</v>
      </c>
      <c r="K6">
        <v>52</v>
      </c>
      <c r="L6">
        <v>19</v>
      </c>
      <c r="M6">
        <v>53</v>
      </c>
      <c r="N6">
        <v>14</v>
      </c>
      <c r="O6">
        <v>16.2</v>
      </c>
      <c r="P6">
        <v>9.4600000000000009</v>
      </c>
      <c r="Q6">
        <v>4.47</v>
      </c>
      <c r="R6">
        <v>5.6</v>
      </c>
      <c r="S6">
        <v>5.4</v>
      </c>
      <c r="T6">
        <v>29.5</v>
      </c>
      <c r="W6">
        <v>9.4</v>
      </c>
      <c r="X6">
        <v>9.8000000000000007</v>
      </c>
      <c r="Y6">
        <v>6.8</v>
      </c>
      <c r="Z6">
        <v>6.1</v>
      </c>
      <c r="AA6">
        <v>30</v>
      </c>
      <c r="AB6" t="s">
        <v>41</v>
      </c>
    </row>
    <row r="7" spans="1:31">
      <c r="A7" s="23">
        <v>41076</v>
      </c>
      <c r="B7" s="3" t="s">
        <v>10</v>
      </c>
      <c r="C7" s="5" t="s">
        <v>18</v>
      </c>
      <c r="D7" s="5"/>
      <c r="E7" s="1">
        <v>8</v>
      </c>
      <c r="F7" s="1">
        <v>3</v>
      </c>
      <c r="G7">
        <v>1230</v>
      </c>
      <c r="J7" t="s">
        <v>12</v>
      </c>
      <c r="K7">
        <v>59</v>
      </c>
      <c r="L7">
        <v>22</v>
      </c>
      <c r="M7">
        <v>63</v>
      </c>
      <c r="N7">
        <v>15.71</v>
      </c>
      <c r="O7">
        <v>17.05</v>
      </c>
      <c r="P7">
        <v>9.7799999999999994</v>
      </c>
      <c r="Q7">
        <v>6.61</v>
      </c>
      <c r="R7">
        <v>5.52</v>
      </c>
      <c r="S7">
        <v>7.8</v>
      </c>
      <c r="T7" t="s">
        <v>32</v>
      </c>
      <c r="W7">
        <v>14.1</v>
      </c>
      <c r="X7">
        <v>13.3</v>
      </c>
      <c r="Y7">
        <v>13</v>
      </c>
      <c r="Z7">
        <v>11</v>
      </c>
      <c r="AA7">
        <v>29.3</v>
      </c>
      <c r="AB7" t="s">
        <v>41</v>
      </c>
    </row>
    <row r="8" spans="1:31">
      <c r="A8" s="23">
        <v>41076</v>
      </c>
      <c r="B8" s="4" t="s">
        <v>10</v>
      </c>
      <c r="C8" s="5" t="s">
        <v>18</v>
      </c>
      <c r="D8" s="5"/>
      <c r="E8">
        <v>85</v>
      </c>
      <c r="F8">
        <v>5</v>
      </c>
      <c r="G8">
        <v>1250</v>
      </c>
      <c r="J8" t="s">
        <v>12</v>
      </c>
      <c r="K8">
        <v>69</v>
      </c>
      <c r="L8">
        <v>23</v>
      </c>
      <c r="M8">
        <v>69</v>
      </c>
      <c r="N8">
        <v>17.329999999999998</v>
      </c>
      <c r="O8">
        <v>19.79</v>
      </c>
      <c r="P8">
        <v>12.18</v>
      </c>
      <c r="Q8">
        <v>5.73</v>
      </c>
      <c r="R8">
        <v>6.03</v>
      </c>
      <c r="S8">
        <v>13.1</v>
      </c>
      <c r="T8">
        <v>29.9</v>
      </c>
      <c r="W8">
        <v>14.6</v>
      </c>
      <c r="X8" t="s">
        <v>32</v>
      </c>
      <c r="Y8">
        <v>8.6</v>
      </c>
      <c r="Z8">
        <v>11.5</v>
      </c>
      <c r="AA8">
        <v>29.3</v>
      </c>
      <c r="AB8" t="s">
        <v>41</v>
      </c>
      <c r="AE8" t="s">
        <v>13</v>
      </c>
    </row>
    <row r="9" spans="1:31">
      <c r="A9" s="23">
        <v>41077</v>
      </c>
      <c r="B9" s="3" t="s">
        <v>10</v>
      </c>
      <c r="C9" s="5" t="s">
        <v>18</v>
      </c>
      <c r="D9" s="5"/>
      <c r="E9">
        <v>100</v>
      </c>
      <c r="F9">
        <v>9</v>
      </c>
      <c r="G9">
        <v>1820</v>
      </c>
      <c r="J9" t="s">
        <v>12</v>
      </c>
      <c r="K9">
        <v>56</v>
      </c>
      <c r="L9">
        <v>22</v>
      </c>
      <c r="M9">
        <v>62</v>
      </c>
      <c r="N9">
        <v>15.11</v>
      </c>
      <c r="O9">
        <v>17.48</v>
      </c>
      <c r="P9">
        <v>10.1</v>
      </c>
      <c r="Q9">
        <v>4.34</v>
      </c>
      <c r="R9">
        <v>5.54</v>
      </c>
      <c r="S9">
        <v>7.3</v>
      </c>
      <c r="T9">
        <v>31</v>
      </c>
      <c r="W9">
        <v>7.1</v>
      </c>
      <c r="X9">
        <v>4.9000000000000004</v>
      </c>
    </row>
    <row r="10" spans="1:31">
      <c r="A10" s="23">
        <v>41077</v>
      </c>
      <c r="B10" s="3" t="s">
        <v>10</v>
      </c>
      <c r="C10" s="5" t="s">
        <v>18</v>
      </c>
      <c r="D10" s="5"/>
      <c r="E10">
        <v>19</v>
      </c>
      <c r="F10">
        <v>8</v>
      </c>
      <c r="G10">
        <v>1825</v>
      </c>
      <c r="J10" t="s">
        <v>12</v>
      </c>
      <c r="K10">
        <v>55</v>
      </c>
      <c r="L10">
        <v>21</v>
      </c>
      <c r="M10">
        <v>58</v>
      </c>
      <c r="N10">
        <v>14.53</v>
      </c>
      <c r="O10">
        <v>16.68</v>
      </c>
      <c r="P10">
        <v>9.98</v>
      </c>
      <c r="Q10">
        <v>4.0199999999999996</v>
      </c>
      <c r="R10">
        <v>6.33</v>
      </c>
      <c r="S10">
        <v>7.3</v>
      </c>
      <c r="T10">
        <v>30</v>
      </c>
      <c r="W10">
        <v>8.9</v>
      </c>
      <c r="X10">
        <v>9.9</v>
      </c>
    </row>
    <row r="11" spans="1:31">
      <c r="A11" s="23">
        <v>41077</v>
      </c>
      <c r="B11" s="4" t="s">
        <v>10</v>
      </c>
      <c r="C11" s="5" t="s">
        <v>18</v>
      </c>
      <c r="D11" s="5"/>
      <c r="E11">
        <v>131</v>
      </c>
      <c r="F11">
        <v>11</v>
      </c>
      <c r="G11">
        <v>1602</v>
      </c>
      <c r="J11" t="s">
        <v>11</v>
      </c>
      <c r="K11">
        <v>80</v>
      </c>
      <c r="L11">
        <v>30</v>
      </c>
      <c r="M11">
        <v>84</v>
      </c>
      <c r="N11">
        <v>20.11</v>
      </c>
      <c r="O11">
        <v>21.09</v>
      </c>
      <c r="P11">
        <v>15.46</v>
      </c>
      <c r="Q11">
        <v>5.8</v>
      </c>
      <c r="R11">
        <v>7.06</v>
      </c>
      <c r="S11">
        <v>23</v>
      </c>
      <c r="T11">
        <v>30.2</v>
      </c>
      <c r="W11">
        <v>14.1</v>
      </c>
      <c r="X11">
        <v>24</v>
      </c>
      <c r="Y11">
        <v>24</v>
      </c>
    </row>
    <row r="12" spans="1:31">
      <c r="A12" s="24">
        <v>41077</v>
      </c>
      <c r="B12" s="4" t="s">
        <v>10</v>
      </c>
      <c r="C12" s="5" t="s">
        <v>18</v>
      </c>
      <c r="D12" s="5"/>
      <c r="E12">
        <v>28</v>
      </c>
      <c r="F12">
        <v>10</v>
      </c>
      <c r="G12">
        <v>1555</v>
      </c>
      <c r="J12" t="s">
        <v>12</v>
      </c>
      <c r="K12">
        <v>63</v>
      </c>
      <c r="L12">
        <v>23</v>
      </c>
      <c r="M12">
        <v>61</v>
      </c>
      <c r="N12">
        <v>17.22</v>
      </c>
      <c r="O12">
        <v>18.61</v>
      </c>
      <c r="P12">
        <v>10.18</v>
      </c>
      <c r="Q12">
        <v>6.37</v>
      </c>
      <c r="R12">
        <v>6.58</v>
      </c>
      <c r="S12">
        <v>9.1999999999999993</v>
      </c>
      <c r="T12">
        <v>29.9</v>
      </c>
      <c r="W12">
        <v>13.9</v>
      </c>
      <c r="X12">
        <v>11.9</v>
      </c>
    </row>
    <row r="13" spans="1:31">
      <c r="A13" s="23">
        <v>41078</v>
      </c>
      <c r="B13" s="4" t="s">
        <v>10</v>
      </c>
      <c r="C13" s="5" t="s">
        <v>18</v>
      </c>
      <c r="E13">
        <v>90</v>
      </c>
      <c r="F13">
        <v>12</v>
      </c>
      <c r="G13">
        <v>1511</v>
      </c>
      <c r="J13" t="s">
        <v>12</v>
      </c>
      <c r="K13">
        <v>78</v>
      </c>
      <c r="L13">
        <v>25</v>
      </c>
      <c r="M13">
        <v>78</v>
      </c>
      <c r="N13">
        <v>18.53</v>
      </c>
      <c r="O13">
        <v>22.49</v>
      </c>
      <c r="P13">
        <v>13.49</v>
      </c>
      <c r="Q13">
        <v>5.92</v>
      </c>
      <c r="R13">
        <v>7.27</v>
      </c>
      <c r="S13">
        <v>16.3</v>
      </c>
      <c r="T13" t="s">
        <v>32</v>
      </c>
      <c r="W13" t="s">
        <v>32</v>
      </c>
      <c r="X13" t="s">
        <v>32</v>
      </c>
      <c r="AE13" t="s">
        <v>36</v>
      </c>
    </row>
    <row r="14" spans="1:31">
      <c r="A14" s="23">
        <v>41078</v>
      </c>
      <c r="B14" s="4" t="s">
        <v>10</v>
      </c>
      <c r="C14" s="5" t="s">
        <v>18</v>
      </c>
      <c r="E14">
        <v>21</v>
      </c>
      <c r="F14">
        <v>13</v>
      </c>
      <c r="G14">
        <v>1521</v>
      </c>
      <c r="J14" t="s">
        <v>11</v>
      </c>
      <c r="K14">
        <v>79</v>
      </c>
      <c r="L14">
        <v>29</v>
      </c>
      <c r="M14">
        <v>86</v>
      </c>
      <c r="N14">
        <v>19.36</v>
      </c>
      <c r="O14">
        <v>24.64</v>
      </c>
      <c r="P14">
        <v>12.59</v>
      </c>
      <c r="Q14">
        <v>8.99</v>
      </c>
      <c r="R14">
        <v>8.48</v>
      </c>
      <c r="S14">
        <v>22.6</v>
      </c>
      <c r="T14">
        <v>30</v>
      </c>
      <c r="W14">
        <v>19.899999999999999</v>
      </c>
      <c r="X14">
        <v>22.6</v>
      </c>
    </row>
    <row r="15" spans="1:31">
      <c r="A15" s="23">
        <v>41078</v>
      </c>
      <c r="B15" s="4" t="s">
        <v>10</v>
      </c>
      <c r="C15" s="5" t="s">
        <v>18</v>
      </c>
      <c r="E15">
        <v>80</v>
      </c>
      <c r="F15">
        <v>14</v>
      </c>
      <c r="G15">
        <v>1508</v>
      </c>
      <c r="J15" t="s">
        <v>12</v>
      </c>
      <c r="K15">
        <v>54</v>
      </c>
      <c r="L15">
        <v>22</v>
      </c>
      <c r="M15">
        <v>57</v>
      </c>
      <c r="N15">
        <v>14.71</v>
      </c>
      <c r="O15">
        <v>16.989999999999998</v>
      </c>
      <c r="P15">
        <v>9.4700000000000006</v>
      </c>
      <c r="Q15">
        <v>5.17</v>
      </c>
      <c r="R15">
        <v>6.24</v>
      </c>
      <c r="S15">
        <v>9.8000000000000007</v>
      </c>
      <c r="T15">
        <v>31</v>
      </c>
      <c r="W15">
        <v>7.3</v>
      </c>
      <c r="X15">
        <v>5.6</v>
      </c>
      <c r="Y15">
        <v>5.3</v>
      </c>
    </row>
    <row r="16" spans="1:31">
      <c r="A16" s="23">
        <v>41078</v>
      </c>
      <c r="B16" s="4" t="s">
        <v>10</v>
      </c>
      <c r="C16" s="5" t="s">
        <v>18</v>
      </c>
      <c r="E16">
        <v>47</v>
      </c>
      <c r="F16">
        <v>15</v>
      </c>
      <c r="G16">
        <v>1522</v>
      </c>
      <c r="J16" t="s">
        <v>11</v>
      </c>
      <c r="K16">
        <v>75</v>
      </c>
      <c r="L16">
        <v>26</v>
      </c>
      <c r="M16">
        <v>80</v>
      </c>
      <c r="N16">
        <v>18.690000000000001</v>
      </c>
      <c r="O16">
        <v>20.149999999999999</v>
      </c>
      <c r="P16">
        <v>12.73</v>
      </c>
      <c r="Q16">
        <v>7.14</v>
      </c>
      <c r="R16">
        <v>7.92</v>
      </c>
      <c r="S16">
        <v>16.7</v>
      </c>
      <c r="T16">
        <v>30.3</v>
      </c>
      <c r="W16">
        <v>14.1</v>
      </c>
      <c r="X16">
        <v>10.3</v>
      </c>
    </row>
    <row r="17" spans="1:31">
      <c r="A17" s="23">
        <v>41078</v>
      </c>
      <c r="B17" s="4" t="s">
        <v>10</v>
      </c>
      <c r="C17" s="5" t="s">
        <v>18</v>
      </c>
      <c r="D17" s="1" t="s">
        <v>43</v>
      </c>
      <c r="E17">
        <v>5</v>
      </c>
      <c r="F17">
        <v>16</v>
      </c>
      <c r="G17">
        <v>1505</v>
      </c>
      <c r="J17" t="s">
        <v>11</v>
      </c>
      <c r="K17">
        <v>79</v>
      </c>
      <c r="L17">
        <v>26</v>
      </c>
      <c r="M17">
        <v>78</v>
      </c>
      <c r="N17">
        <v>19.5</v>
      </c>
      <c r="O17">
        <v>21.73</v>
      </c>
      <c r="P17">
        <v>13.75</v>
      </c>
      <c r="Q17">
        <v>8.06</v>
      </c>
      <c r="R17">
        <v>8.61</v>
      </c>
      <c r="S17">
        <v>19.600000000000001</v>
      </c>
    </row>
    <row r="18" spans="1:31">
      <c r="A18" s="23">
        <v>41078</v>
      </c>
      <c r="B18" s="4" t="s">
        <v>10</v>
      </c>
      <c r="C18" s="5" t="s">
        <v>18</v>
      </c>
      <c r="E18">
        <v>10</v>
      </c>
      <c r="F18">
        <v>17</v>
      </c>
      <c r="G18">
        <v>1538</v>
      </c>
      <c r="J18" t="s">
        <v>37</v>
      </c>
      <c r="K18">
        <v>49</v>
      </c>
      <c r="L18">
        <v>20</v>
      </c>
      <c r="M18">
        <v>54</v>
      </c>
      <c r="N18">
        <v>13.2</v>
      </c>
      <c r="O18">
        <v>15.44</v>
      </c>
      <c r="P18">
        <v>8.39</v>
      </c>
      <c r="Q18">
        <v>4.58</v>
      </c>
      <c r="R18">
        <v>4.6100000000000003</v>
      </c>
      <c r="S18">
        <v>4.3</v>
      </c>
      <c r="T18">
        <v>31</v>
      </c>
      <c r="W18">
        <v>6.3</v>
      </c>
      <c r="X18">
        <v>7</v>
      </c>
    </row>
    <row r="19" spans="1:31">
      <c r="A19" s="23">
        <v>41078</v>
      </c>
      <c r="B19" s="4" t="s">
        <v>10</v>
      </c>
      <c r="C19" s="5" t="s">
        <v>18</v>
      </c>
      <c r="E19">
        <v>127</v>
      </c>
      <c r="F19">
        <v>18</v>
      </c>
      <c r="G19">
        <v>1510</v>
      </c>
      <c r="J19" t="s">
        <v>11</v>
      </c>
      <c r="K19">
        <v>79</v>
      </c>
      <c r="L19">
        <v>30</v>
      </c>
      <c r="M19">
        <v>88</v>
      </c>
      <c r="N19">
        <v>19.25</v>
      </c>
      <c r="O19">
        <v>23.17</v>
      </c>
      <c r="P19">
        <v>13.45</v>
      </c>
      <c r="Q19">
        <v>8.89</v>
      </c>
      <c r="R19">
        <v>9.48</v>
      </c>
      <c r="S19">
        <v>22.7</v>
      </c>
      <c r="T19">
        <v>30.8</v>
      </c>
      <c r="W19">
        <v>24.9</v>
      </c>
      <c r="X19">
        <v>32</v>
      </c>
    </row>
    <row r="20" spans="1:31">
      <c r="A20" s="23">
        <v>41078</v>
      </c>
      <c r="B20" s="4" t="s">
        <v>10</v>
      </c>
      <c r="C20" s="5" t="s">
        <v>18</v>
      </c>
      <c r="E20">
        <v>62</v>
      </c>
      <c r="F20">
        <v>19</v>
      </c>
      <c r="G20">
        <v>1541</v>
      </c>
      <c r="J20" t="s">
        <v>11</v>
      </c>
      <c r="K20">
        <v>77</v>
      </c>
      <c r="L20">
        <v>29</v>
      </c>
      <c r="M20">
        <v>78</v>
      </c>
      <c r="N20">
        <v>20.27</v>
      </c>
      <c r="O20">
        <v>21.88</v>
      </c>
      <c r="P20">
        <v>13.82</v>
      </c>
      <c r="Q20">
        <v>8.41</v>
      </c>
      <c r="R20">
        <v>9.18</v>
      </c>
      <c r="S20">
        <v>21.1</v>
      </c>
      <c r="T20">
        <v>30.9</v>
      </c>
      <c r="W20">
        <v>21.1</v>
      </c>
      <c r="X20" t="s">
        <v>32</v>
      </c>
    </row>
    <row r="21" spans="1:31">
      <c r="A21" s="23">
        <v>41081</v>
      </c>
      <c r="B21" s="4" t="s">
        <v>10</v>
      </c>
      <c r="C21" s="5" t="s">
        <v>18</v>
      </c>
      <c r="E21">
        <v>23</v>
      </c>
      <c r="F21">
        <v>24</v>
      </c>
      <c r="G21">
        <v>1000</v>
      </c>
      <c r="H21" t="s">
        <v>76</v>
      </c>
      <c r="I21" t="s">
        <v>34</v>
      </c>
      <c r="J21" t="s">
        <v>12</v>
      </c>
      <c r="K21">
        <v>69</v>
      </c>
      <c r="L21">
        <v>22</v>
      </c>
      <c r="M21">
        <v>67</v>
      </c>
      <c r="N21">
        <v>17.7</v>
      </c>
      <c r="O21">
        <v>20.03</v>
      </c>
      <c r="P21">
        <v>11.75</v>
      </c>
      <c r="Q21">
        <v>7.07</v>
      </c>
      <c r="R21">
        <v>6.94</v>
      </c>
      <c r="S21">
        <v>15.6</v>
      </c>
      <c r="T21">
        <v>34</v>
      </c>
      <c r="W21">
        <v>10</v>
      </c>
      <c r="X21">
        <v>15.4</v>
      </c>
      <c r="Y21">
        <v>10.9</v>
      </c>
      <c r="AE21" t="s">
        <v>75</v>
      </c>
    </row>
    <row r="22" spans="1:31">
      <c r="A22" s="23">
        <v>41081</v>
      </c>
      <c r="B22" s="4" t="s">
        <v>10</v>
      </c>
      <c r="C22" s="5" t="s">
        <v>18</v>
      </c>
      <c r="E22">
        <v>57</v>
      </c>
      <c r="F22">
        <v>31</v>
      </c>
      <c r="G22">
        <v>1008</v>
      </c>
      <c r="H22" t="s">
        <v>76</v>
      </c>
      <c r="I22" t="s">
        <v>76</v>
      </c>
      <c r="J22" t="s">
        <v>37</v>
      </c>
      <c r="K22">
        <v>52</v>
      </c>
      <c r="L22">
        <v>20</v>
      </c>
      <c r="M22">
        <v>54</v>
      </c>
      <c r="N22">
        <v>13.93</v>
      </c>
      <c r="O22">
        <v>15.43</v>
      </c>
      <c r="P22">
        <v>9.3800000000000008</v>
      </c>
      <c r="Q22">
        <v>4.12</v>
      </c>
      <c r="R22">
        <v>4.37</v>
      </c>
      <c r="S22">
        <v>5.0999999999999996</v>
      </c>
      <c r="T22">
        <v>33.799999999999997</v>
      </c>
      <c r="W22">
        <v>7.4</v>
      </c>
      <c r="X22">
        <v>6.4</v>
      </c>
      <c r="Y22">
        <v>7.6</v>
      </c>
      <c r="AE22" t="s">
        <v>78</v>
      </c>
    </row>
    <row r="23" spans="1:31">
      <c r="A23" s="23">
        <v>41081</v>
      </c>
      <c r="B23" s="4" t="s">
        <v>10</v>
      </c>
      <c r="C23" s="5" t="s">
        <v>18</v>
      </c>
      <c r="E23">
        <v>94</v>
      </c>
      <c r="F23">
        <v>30</v>
      </c>
      <c r="G23">
        <v>1013</v>
      </c>
      <c r="H23" t="s">
        <v>76</v>
      </c>
      <c r="I23" t="s">
        <v>34</v>
      </c>
      <c r="J23" t="s">
        <v>11</v>
      </c>
      <c r="K23">
        <v>79</v>
      </c>
      <c r="L23">
        <v>36</v>
      </c>
      <c r="M23">
        <v>90</v>
      </c>
      <c r="N23">
        <v>19.77</v>
      </c>
      <c r="O23">
        <v>22.07</v>
      </c>
      <c r="P23">
        <v>13.68</v>
      </c>
      <c r="Q23">
        <v>7.72</v>
      </c>
      <c r="R23">
        <v>8.11</v>
      </c>
      <c r="S23">
        <v>21.3</v>
      </c>
      <c r="T23">
        <v>34.200000000000003</v>
      </c>
      <c r="W23">
        <v>11.8</v>
      </c>
      <c r="X23">
        <v>20.3</v>
      </c>
      <c r="AE23" t="s">
        <v>77</v>
      </c>
    </row>
    <row r="24" spans="1:31">
      <c r="A24" s="23">
        <v>41081</v>
      </c>
      <c r="B24" s="4" t="s">
        <v>10</v>
      </c>
      <c r="C24" s="5" t="s">
        <v>18</v>
      </c>
      <c r="E24">
        <v>63</v>
      </c>
      <c r="F24">
        <v>32</v>
      </c>
      <c r="G24">
        <v>1025</v>
      </c>
      <c r="H24" t="s">
        <v>76</v>
      </c>
      <c r="I24" t="s">
        <v>34</v>
      </c>
      <c r="J24" t="s">
        <v>12</v>
      </c>
      <c r="K24">
        <v>72</v>
      </c>
      <c r="L24">
        <v>22</v>
      </c>
      <c r="M24">
        <v>78</v>
      </c>
      <c r="N24">
        <v>17.79</v>
      </c>
      <c r="O24">
        <v>18.850000000000001</v>
      </c>
      <c r="P24">
        <v>12.17</v>
      </c>
      <c r="Q24">
        <v>7.7</v>
      </c>
      <c r="R24">
        <v>8.14</v>
      </c>
      <c r="S24">
        <v>14.5</v>
      </c>
      <c r="T24">
        <v>33.799999999999997</v>
      </c>
      <c r="W24">
        <v>13.6</v>
      </c>
      <c r="X24">
        <v>15.1</v>
      </c>
      <c r="Y24">
        <v>33.799999999999997</v>
      </c>
      <c r="AE24" t="s">
        <v>79</v>
      </c>
    </row>
    <row r="25" spans="1:31">
      <c r="A25" s="23">
        <v>41081</v>
      </c>
      <c r="B25" s="4" t="s">
        <v>10</v>
      </c>
      <c r="C25" s="5" t="s">
        <v>18</v>
      </c>
      <c r="E25">
        <v>129</v>
      </c>
      <c r="F25">
        <v>22</v>
      </c>
      <c r="G25">
        <v>1033</v>
      </c>
      <c r="H25" t="s">
        <v>34</v>
      </c>
      <c r="I25" t="s">
        <v>76</v>
      </c>
      <c r="J25" t="s">
        <v>37</v>
      </c>
      <c r="K25">
        <v>47</v>
      </c>
      <c r="L25">
        <v>21</v>
      </c>
      <c r="M25">
        <v>54</v>
      </c>
      <c r="N25">
        <v>12.19</v>
      </c>
      <c r="O25">
        <v>14.35</v>
      </c>
      <c r="P25">
        <v>8.48</v>
      </c>
      <c r="Q25">
        <v>4.47</v>
      </c>
      <c r="R25">
        <v>4.5199999999999996</v>
      </c>
      <c r="S25">
        <v>4.7</v>
      </c>
      <c r="T25">
        <v>32.1</v>
      </c>
      <c r="W25">
        <v>2.1</v>
      </c>
      <c r="X25">
        <v>7.4</v>
      </c>
      <c r="Y25">
        <v>3.6</v>
      </c>
      <c r="AE25" t="s">
        <v>80</v>
      </c>
    </row>
    <row r="26" spans="1:31">
      <c r="A26" s="23">
        <v>41081</v>
      </c>
      <c r="B26" s="4" t="s">
        <v>10</v>
      </c>
      <c r="C26" s="5" t="s">
        <v>18</v>
      </c>
      <c r="E26">
        <v>5</v>
      </c>
      <c r="F26">
        <v>23</v>
      </c>
      <c r="G26">
        <v>1042</v>
      </c>
      <c r="H26" t="s">
        <v>76</v>
      </c>
      <c r="I26" t="s">
        <v>34</v>
      </c>
      <c r="J26" t="s">
        <v>11</v>
      </c>
      <c r="K26">
        <v>76</v>
      </c>
      <c r="L26">
        <v>25</v>
      </c>
      <c r="M26">
        <v>78</v>
      </c>
      <c r="N26">
        <v>19.91</v>
      </c>
      <c r="O26">
        <v>21.48</v>
      </c>
      <c r="P26">
        <v>13.65</v>
      </c>
      <c r="Q26">
        <v>6.29</v>
      </c>
      <c r="R26">
        <v>7.18</v>
      </c>
      <c r="S26">
        <v>25</v>
      </c>
      <c r="T26">
        <v>34.200000000000003</v>
      </c>
      <c r="W26">
        <v>15</v>
      </c>
      <c r="X26">
        <v>27.3</v>
      </c>
      <c r="Y26">
        <v>24</v>
      </c>
    </row>
    <row r="27" spans="1:31">
      <c r="A27" s="23">
        <v>41081</v>
      </c>
      <c r="B27" s="4" t="s">
        <v>10</v>
      </c>
      <c r="C27" s="5" t="s">
        <v>18</v>
      </c>
      <c r="E27">
        <v>11</v>
      </c>
      <c r="F27">
        <v>26</v>
      </c>
      <c r="G27">
        <v>1046</v>
      </c>
      <c r="H27" t="s">
        <v>34</v>
      </c>
      <c r="I27" t="s">
        <v>34</v>
      </c>
      <c r="J27" t="s">
        <v>37</v>
      </c>
      <c r="K27">
        <v>52</v>
      </c>
      <c r="L27">
        <v>17</v>
      </c>
      <c r="M27">
        <v>51</v>
      </c>
      <c r="N27">
        <v>13.63</v>
      </c>
      <c r="O27">
        <v>14.77</v>
      </c>
      <c r="P27">
        <v>8.8000000000000007</v>
      </c>
      <c r="Q27">
        <v>4.17</v>
      </c>
      <c r="R27">
        <v>4.75</v>
      </c>
      <c r="S27">
        <v>5.2</v>
      </c>
      <c r="T27">
        <v>32.799999999999997</v>
      </c>
      <c r="W27">
        <v>3.4</v>
      </c>
      <c r="X27">
        <v>8.3000000000000007</v>
      </c>
      <c r="Y27">
        <v>6.1</v>
      </c>
      <c r="AE27" t="s">
        <v>81</v>
      </c>
    </row>
    <row r="28" spans="1:31">
      <c r="A28" s="23">
        <v>41081</v>
      </c>
      <c r="B28" s="4" t="s">
        <v>10</v>
      </c>
      <c r="C28" s="5" t="s">
        <v>18</v>
      </c>
      <c r="D28" s="1" t="s">
        <v>85</v>
      </c>
      <c r="E28">
        <v>3</v>
      </c>
      <c r="F28">
        <v>29</v>
      </c>
      <c r="G28">
        <v>1100</v>
      </c>
      <c r="H28" t="s">
        <v>76</v>
      </c>
      <c r="I28" t="s">
        <v>76</v>
      </c>
      <c r="J28" t="s">
        <v>37</v>
      </c>
      <c r="K28">
        <v>52</v>
      </c>
      <c r="L28">
        <v>20</v>
      </c>
      <c r="M28">
        <v>56</v>
      </c>
      <c r="N28">
        <v>13.99</v>
      </c>
      <c r="O28">
        <v>15.04</v>
      </c>
      <c r="P28">
        <v>9.6300000000000008</v>
      </c>
      <c r="Q28">
        <v>5.4</v>
      </c>
      <c r="R28">
        <v>5.54</v>
      </c>
      <c r="S28">
        <v>4.7</v>
      </c>
      <c r="T28">
        <v>33</v>
      </c>
      <c r="W28">
        <v>5.0999999999999996</v>
      </c>
      <c r="X28">
        <v>5.8</v>
      </c>
      <c r="Y28">
        <v>5.0999999999999996</v>
      </c>
      <c r="AE28" t="s">
        <v>82</v>
      </c>
    </row>
    <row r="29" spans="1:31">
      <c r="A29" s="23">
        <v>41081</v>
      </c>
      <c r="B29" s="4" t="s">
        <v>10</v>
      </c>
      <c r="C29" s="5" t="s">
        <v>18</v>
      </c>
      <c r="E29">
        <v>114</v>
      </c>
      <c r="F29">
        <v>33</v>
      </c>
      <c r="G29">
        <v>1000</v>
      </c>
      <c r="H29" t="s">
        <v>76</v>
      </c>
      <c r="I29" t="s">
        <v>76</v>
      </c>
      <c r="J29" t="s">
        <v>37</v>
      </c>
      <c r="K29">
        <v>54</v>
      </c>
      <c r="L29">
        <v>20</v>
      </c>
      <c r="M29">
        <v>58</v>
      </c>
      <c r="N29">
        <v>14.87</v>
      </c>
      <c r="O29">
        <v>15.79</v>
      </c>
      <c r="P29">
        <v>10.119999999999999</v>
      </c>
      <c r="Q29">
        <v>4.8</v>
      </c>
      <c r="R29">
        <v>5.5</v>
      </c>
      <c r="S29">
        <v>6.4</v>
      </c>
      <c r="T29">
        <v>32.5</v>
      </c>
      <c r="W29">
        <v>7.5</v>
      </c>
      <c r="X29">
        <v>6.1</v>
      </c>
      <c r="Y29">
        <v>7</v>
      </c>
      <c r="AE29" t="s">
        <v>83</v>
      </c>
    </row>
    <row r="30" spans="1:31">
      <c r="A30" s="23">
        <v>41081</v>
      </c>
      <c r="B30" s="4" t="s">
        <v>10</v>
      </c>
      <c r="C30" s="5" t="s">
        <v>18</v>
      </c>
      <c r="E30">
        <v>76</v>
      </c>
      <c r="F30">
        <v>34</v>
      </c>
      <c r="G30">
        <v>1056</v>
      </c>
      <c r="H30" t="s">
        <v>76</v>
      </c>
      <c r="I30" t="s">
        <v>76</v>
      </c>
      <c r="J30" t="s">
        <v>37</v>
      </c>
      <c r="K30">
        <v>53</v>
      </c>
      <c r="L30">
        <v>19</v>
      </c>
      <c r="M30">
        <v>56</v>
      </c>
      <c r="N30">
        <v>13.97</v>
      </c>
      <c r="O30">
        <v>15.42</v>
      </c>
      <c r="P30">
        <v>8.92</v>
      </c>
      <c r="Q30">
        <v>5.64</v>
      </c>
      <c r="R30">
        <v>5.75</v>
      </c>
      <c r="S30">
        <v>6.2</v>
      </c>
      <c r="T30">
        <v>33.799999999999997</v>
      </c>
      <c r="W30">
        <v>7.4</v>
      </c>
      <c r="X30">
        <v>8</v>
      </c>
      <c r="Y30">
        <v>7</v>
      </c>
      <c r="AE30" t="s">
        <v>84</v>
      </c>
    </row>
    <row r="31" spans="1:31">
      <c r="A31" s="23">
        <v>41081</v>
      </c>
      <c r="B31" s="4" t="s">
        <v>10</v>
      </c>
      <c r="C31" s="5" t="s">
        <v>18</v>
      </c>
      <c r="E31">
        <v>43</v>
      </c>
      <c r="F31">
        <v>35</v>
      </c>
      <c r="G31">
        <v>1120</v>
      </c>
      <c r="H31" t="s">
        <v>76</v>
      </c>
      <c r="I31" t="s">
        <v>76</v>
      </c>
      <c r="J31" t="s">
        <v>88</v>
      </c>
      <c r="K31">
        <v>62</v>
      </c>
      <c r="L31">
        <v>27</v>
      </c>
      <c r="M31">
        <v>67</v>
      </c>
      <c r="N31">
        <v>16.690000000000001</v>
      </c>
      <c r="O31">
        <v>18.75</v>
      </c>
      <c r="P31">
        <v>10.58</v>
      </c>
      <c r="Q31">
        <v>5.89</v>
      </c>
      <c r="R31">
        <v>5.9</v>
      </c>
      <c r="S31">
        <v>10</v>
      </c>
      <c r="T31">
        <v>33.1</v>
      </c>
      <c r="W31">
        <v>8.6</v>
      </c>
      <c r="X31">
        <v>10.3</v>
      </c>
      <c r="Y31">
        <v>10.8</v>
      </c>
      <c r="AE31" t="s">
        <v>89</v>
      </c>
    </row>
    <row r="32" spans="1:31">
      <c r="A32" s="23">
        <v>41081</v>
      </c>
      <c r="B32" s="4" t="s">
        <v>10</v>
      </c>
      <c r="C32" s="5" t="s">
        <v>18</v>
      </c>
      <c r="E32">
        <v>13</v>
      </c>
      <c r="F32">
        <v>25</v>
      </c>
      <c r="G32">
        <v>1126</v>
      </c>
      <c r="H32" t="s">
        <v>76</v>
      </c>
      <c r="I32" t="s">
        <v>34</v>
      </c>
      <c r="J32" t="s">
        <v>11</v>
      </c>
      <c r="K32">
        <v>80</v>
      </c>
      <c r="L32">
        <v>31</v>
      </c>
      <c r="M32">
        <v>86</v>
      </c>
      <c r="N32">
        <v>19.63</v>
      </c>
      <c r="O32">
        <v>21.68</v>
      </c>
      <c r="P32">
        <v>12.56</v>
      </c>
      <c r="Q32">
        <v>7.7</v>
      </c>
      <c r="R32">
        <v>8.7200000000000006</v>
      </c>
      <c r="S32">
        <v>19.2</v>
      </c>
      <c r="T32">
        <v>34</v>
      </c>
      <c r="W32">
        <v>24</v>
      </c>
      <c r="X32">
        <v>20.8</v>
      </c>
      <c r="Y32">
        <v>23.6</v>
      </c>
    </row>
    <row r="33" spans="1:31">
      <c r="A33" s="23">
        <v>41081</v>
      </c>
      <c r="B33" s="4" t="s">
        <v>10</v>
      </c>
      <c r="C33" s="5" t="s">
        <v>18</v>
      </c>
      <c r="E33">
        <v>37</v>
      </c>
      <c r="F33">
        <v>28</v>
      </c>
      <c r="G33">
        <v>1145</v>
      </c>
      <c r="H33" t="s">
        <v>76</v>
      </c>
      <c r="I33" t="s">
        <v>76</v>
      </c>
      <c r="J33" t="s">
        <v>12</v>
      </c>
      <c r="K33">
        <v>70</v>
      </c>
      <c r="L33">
        <v>26</v>
      </c>
      <c r="M33">
        <v>71</v>
      </c>
      <c r="N33">
        <v>17.64</v>
      </c>
      <c r="O33">
        <v>20.14</v>
      </c>
      <c r="P33">
        <v>12.56</v>
      </c>
      <c r="Q33">
        <v>6.33</v>
      </c>
      <c r="R33">
        <v>7.53</v>
      </c>
      <c r="S33">
        <v>13.9</v>
      </c>
      <c r="T33">
        <v>36</v>
      </c>
      <c r="W33">
        <v>19</v>
      </c>
      <c r="X33">
        <v>19.3</v>
      </c>
    </row>
    <row r="34" spans="1:31">
      <c r="A34" s="23">
        <v>41081</v>
      </c>
      <c r="B34" s="4" t="s">
        <v>10</v>
      </c>
      <c r="C34" s="5" t="s">
        <v>18</v>
      </c>
      <c r="E34">
        <v>97</v>
      </c>
      <c r="F34">
        <v>27</v>
      </c>
      <c r="G34">
        <v>1202</v>
      </c>
      <c r="H34" t="s">
        <v>76</v>
      </c>
      <c r="I34" t="s">
        <v>34</v>
      </c>
      <c r="J34" t="s">
        <v>12</v>
      </c>
      <c r="K34">
        <v>69</v>
      </c>
      <c r="L34">
        <v>26</v>
      </c>
      <c r="M34">
        <v>69</v>
      </c>
      <c r="N34">
        <v>18.350000000000001</v>
      </c>
      <c r="O34">
        <v>19.66</v>
      </c>
      <c r="P34">
        <v>13.45</v>
      </c>
      <c r="Q34">
        <v>6.65</v>
      </c>
      <c r="R34">
        <v>7.04</v>
      </c>
      <c r="S34">
        <v>17.100000000000001</v>
      </c>
      <c r="T34">
        <v>32.799999999999997</v>
      </c>
      <c r="W34">
        <v>23.3</v>
      </c>
      <c r="X34">
        <v>11.4</v>
      </c>
      <c r="Y34">
        <v>19.899999999999999</v>
      </c>
    </row>
    <row r="35" spans="1:31">
      <c r="A35" s="23">
        <v>41081</v>
      </c>
      <c r="B35" s="4" t="s">
        <v>10</v>
      </c>
      <c r="C35" s="5" t="s">
        <v>18</v>
      </c>
      <c r="E35">
        <v>62</v>
      </c>
      <c r="F35">
        <v>20</v>
      </c>
      <c r="G35">
        <v>1210</v>
      </c>
      <c r="H35" t="s">
        <v>76</v>
      </c>
      <c r="I35" t="s">
        <v>34</v>
      </c>
      <c r="J35" t="s">
        <v>12</v>
      </c>
      <c r="K35">
        <v>72</v>
      </c>
      <c r="L35">
        <v>23</v>
      </c>
      <c r="M35">
        <v>70</v>
      </c>
      <c r="N35">
        <v>18.22</v>
      </c>
      <c r="O35">
        <v>21.64</v>
      </c>
      <c r="P35">
        <v>12.27</v>
      </c>
      <c r="Q35">
        <v>6.34</v>
      </c>
      <c r="R35">
        <v>6.99</v>
      </c>
      <c r="S35">
        <v>17</v>
      </c>
      <c r="T35">
        <v>33.200000000000003</v>
      </c>
      <c r="W35">
        <v>24</v>
      </c>
      <c r="X35">
        <v>21.8</v>
      </c>
    </row>
    <row r="36" spans="1:31">
      <c r="A36" s="23">
        <v>41081</v>
      </c>
      <c r="B36" s="4" t="s">
        <v>10</v>
      </c>
      <c r="C36" s="5" t="s">
        <v>18</v>
      </c>
      <c r="E36">
        <v>127</v>
      </c>
      <c r="F36">
        <v>21</v>
      </c>
      <c r="G36">
        <v>1051</v>
      </c>
      <c r="H36" t="s">
        <v>76</v>
      </c>
      <c r="I36" t="s">
        <v>86</v>
      </c>
      <c r="J36" t="s">
        <v>12</v>
      </c>
      <c r="K36">
        <v>67</v>
      </c>
      <c r="L36">
        <v>24</v>
      </c>
      <c r="M36">
        <v>68</v>
      </c>
      <c r="N36">
        <v>18.350000000000001</v>
      </c>
      <c r="O36">
        <v>20.16</v>
      </c>
      <c r="P36">
        <v>12.48</v>
      </c>
      <c r="Q36">
        <v>6.51</v>
      </c>
      <c r="R36">
        <v>7.71</v>
      </c>
      <c r="S36">
        <v>14.1</v>
      </c>
      <c r="T36">
        <v>33.200000000000003</v>
      </c>
      <c r="W36">
        <v>11.3</v>
      </c>
      <c r="X36">
        <v>8</v>
      </c>
      <c r="Y36">
        <v>9.9</v>
      </c>
      <c r="AE36" t="s">
        <v>87</v>
      </c>
    </row>
    <row r="37" spans="1:31">
      <c r="A37" s="23">
        <v>41083</v>
      </c>
      <c r="B37" s="4" t="s">
        <v>10</v>
      </c>
      <c r="C37" s="5" t="s">
        <v>18</v>
      </c>
      <c r="E37">
        <v>8</v>
      </c>
      <c r="F37">
        <v>36</v>
      </c>
      <c r="G37">
        <v>1010</v>
      </c>
      <c r="H37" s="22" t="s">
        <v>129</v>
      </c>
      <c r="I37" s="22" t="s">
        <v>76</v>
      </c>
      <c r="J37" t="s">
        <v>12</v>
      </c>
      <c r="K37">
        <v>72</v>
      </c>
      <c r="L37">
        <v>19</v>
      </c>
      <c r="M37">
        <v>69</v>
      </c>
      <c r="N37">
        <v>18.75</v>
      </c>
      <c r="O37">
        <v>20.16</v>
      </c>
      <c r="P37">
        <v>13.52</v>
      </c>
      <c r="Q37">
        <v>6.8</v>
      </c>
      <c r="R37">
        <v>8.34</v>
      </c>
      <c r="S37">
        <v>14.7</v>
      </c>
      <c r="AE37" t="s">
        <v>131</v>
      </c>
    </row>
    <row r="38" spans="1:31">
      <c r="A38" s="23">
        <v>41083</v>
      </c>
      <c r="B38" s="4" t="s">
        <v>10</v>
      </c>
      <c r="C38" s="5" t="s">
        <v>18</v>
      </c>
      <c r="E38">
        <v>37</v>
      </c>
      <c r="F38">
        <v>37</v>
      </c>
      <c r="G38">
        <v>1025</v>
      </c>
      <c r="H38" s="22" t="s">
        <v>76</v>
      </c>
      <c r="I38" s="22" t="s">
        <v>130</v>
      </c>
      <c r="J38" t="s">
        <v>11</v>
      </c>
      <c r="K38">
        <v>78</v>
      </c>
      <c r="L38">
        <v>28</v>
      </c>
      <c r="M38">
        <v>81</v>
      </c>
      <c r="N38">
        <v>19.73</v>
      </c>
      <c r="O38">
        <v>21.89</v>
      </c>
      <c r="P38">
        <v>15.1</v>
      </c>
      <c r="Q38">
        <v>7.99</v>
      </c>
      <c r="R38">
        <v>9.01</v>
      </c>
      <c r="S38">
        <v>20.3</v>
      </c>
      <c r="T38">
        <v>33.1</v>
      </c>
      <c r="W38">
        <v>24.5</v>
      </c>
      <c r="X38">
        <v>21.8</v>
      </c>
      <c r="Y38">
        <v>17.899999999999999</v>
      </c>
      <c r="Z38">
        <v>14.9</v>
      </c>
      <c r="AE38" t="s">
        <v>133</v>
      </c>
    </row>
    <row r="39" spans="1:31">
      <c r="A39" s="23">
        <v>41083</v>
      </c>
      <c r="B39" s="4" t="s">
        <v>10</v>
      </c>
      <c r="C39" s="5" t="s">
        <v>18</v>
      </c>
      <c r="E39">
        <v>43</v>
      </c>
      <c r="F39">
        <v>38</v>
      </c>
      <c r="G39">
        <v>1205</v>
      </c>
      <c r="H39" s="22" t="s">
        <v>34</v>
      </c>
      <c r="I39" s="22" t="s">
        <v>130</v>
      </c>
      <c r="J39" t="s">
        <v>11</v>
      </c>
      <c r="K39">
        <v>79</v>
      </c>
      <c r="L39">
        <v>29</v>
      </c>
      <c r="M39">
        <v>83</v>
      </c>
      <c r="N39">
        <v>20.53</v>
      </c>
      <c r="O39">
        <v>21.75</v>
      </c>
      <c r="P39">
        <v>13.29</v>
      </c>
      <c r="Q39">
        <v>6.34</v>
      </c>
      <c r="R39">
        <v>7.32</v>
      </c>
      <c r="S39">
        <v>20.2</v>
      </c>
      <c r="T39">
        <v>33.200000000000003</v>
      </c>
      <c r="W39">
        <v>25.3</v>
      </c>
      <c r="X39">
        <v>13.5</v>
      </c>
      <c r="Y39">
        <v>27.5</v>
      </c>
      <c r="AE39" t="s">
        <v>132</v>
      </c>
    </row>
    <row r="40" spans="1:31">
      <c r="A40" s="23">
        <v>41083</v>
      </c>
      <c r="B40" s="4" t="s">
        <v>10</v>
      </c>
      <c r="C40" s="5" t="s">
        <v>18</v>
      </c>
      <c r="E40">
        <v>85</v>
      </c>
      <c r="F40">
        <v>39</v>
      </c>
      <c r="G40">
        <v>1740</v>
      </c>
      <c r="H40" s="22" t="s">
        <v>76</v>
      </c>
      <c r="I40" s="22" t="s">
        <v>136</v>
      </c>
      <c r="J40" t="s">
        <v>11</v>
      </c>
      <c r="K40">
        <v>77</v>
      </c>
      <c r="L40">
        <v>30</v>
      </c>
      <c r="M40">
        <v>84</v>
      </c>
      <c r="N40">
        <v>19.12</v>
      </c>
      <c r="O40">
        <v>22.21</v>
      </c>
      <c r="P40">
        <v>14.14</v>
      </c>
      <c r="Q40">
        <v>6.17</v>
      </c>
      <c r="R40">
        <v>7.58</v>
      </c>
      <c r="S40">
        <v>22.2</v>
      </c>
      <c r="T40">
        <v>34.5</v>
      </c>
      <c r="W40">
        <v>14.1</v>
      </c>
      <c r="X40">
        <v>15</v>
      </c>
      <c r="Y40">
        <v>25.1</v>
      </c>
      <c r="Z40">
        <v>22.5</v>
      </c>
    </row>
    <row r="41" spans="1:31">
      <c r="A41" s="23">
        <v>41084</v>
      </c>
      <c r="B41" s="4" t="s">
        <v>10</v>
      </c>
      <c r="C41" s="5" t="s">
        <v>18</v>
      </c>
      <c r="E41">
        <v>5</v>
      </c>
      <c r="F41">
        <v>40</v>
      </c>
      <c r="G41">
        <v>1137</v>
      </c>
      <c r="H41" s="22" t="s">
        <v>76</v>
      </c>
      <c r="I41" s="22" t="s">
        <v>76</v>
      </c>
      <c r="J41" t="s">
        <v>11</v>
      </c>
      <c r="K41">
        <v>71</v>
      </c>
      <c r="L41">
        <v>20</v>
      </c>
      <c r="M41">
        <v>67</v>
      </c>
      <c r="N41">
        <v>18.239999999999998</v>
      </c>
      <c r="O41">
        <v>19.62</v>
      </c>
      <c r="P41">
        <v>11.91</v>
      </c>
      <c r="Q41">
        <v>6.49</v>
      </c>
      <c r="R41">
        <v>7.69</v>
      </c>
      <c r="S41">
        <v>14.3</v>
      </c>
      <c r="T41">
        <v>32.5</v>
      </c>
      <c r="W41">
        <v>17.600000000000001</v>
      </c>
      <c r="X41">
        <v>9.6</v>
      </c>
      <c r="Y41">
        <v>22.5</v>
      </c>
      <c r="Z41">
        <v>18.3</v>
      </c>
      <c r="AA41" t="s">
        <v>151</v>
      </c>
    </row>
    <row r="42" spans="1:31">
      <c r="A42" s="23">
        <v>41084</v>
      </c>
      <c r="B42" s="4" t="s">
        <v>10</v>
      </c>
      <c r="C42" s="5" t="s">
        <v>18</v>
      </c>
      <c r="E42">
        <v>127</v>
      </c>
      <c r="F42">
        <v>41</v>
      </c>
      <c r="G42">
        <v>1251</v>
      </c>
      <c r="H42" s="22" t="s">
        <v>76</v>
      </c>
      <c r="I42" s="22" t="s">
        <v>76</v>
      </c>
      <c r="J42" t="s">
        <v>11</v>
      </c>
      <c r="K42">
        <v>72</v>
      </c>
      <c r="L42">
        <v>28</v>
      </c>
      <c r="M42">
        <v>75</v>
      </c>
      <c r="N42">
        <v>18.55</v>
      </c>
      <c r="O42">
        <v>19.940000000000001</v>
      </c>
      <c r="P42">
        <v>12.33</v>
      </c>
      <c r="Q42">
        <v>9.48</v>
      </c>
      <c r="R42">
        <v>9.5</v>
      </c>
      <c r="S42">
        <v>15.4</v>
      </c>
      <c r="T42">
        <v>32.5</v>
      </c>
      <c r="W42">
        <v>12.6</v>
      </c>
      <c r="X42">
        <v>16</v>
      </c>
      <c r="Y42">
        <v>19.100000000000001</v>
      </c>
      <c r="AE42" t="s">
        <v>150</v>
      </c>
    </row>
    <row r="43" spans="1:31">
      <c r="A43" s="23">
        <v>40964</v>
      </c>
      <c r="B43" s="4" t="s">
        <v>10</v>
      </c>
      <c r="C43" s="5" t="s">
        <v>152</v>
      </c>
      <c r="E43">
        <v>130</v>
      </c>
      <c r="F43">
        <v>42</v>
      </c>
      <c r="G43">
        <v>1135</v>
      </c>
      <c r="H43" s="11" t="s">
        <v>153</v>
      </c>
      <c r="I43" s="11" t="s">
        <v>153</v>
      </c>
      <c r="J43" t="s">
        <v>11</v>
      </c>
      <c r="K43">
        <v>74</v>
      </c>
      <c r="L43">
        <v>23</v>
      </c>
      <c r="M43">
        <v>74</v>
      </c>
      <c r="N43">
        <v>18.399999999999999</v>
      </c>
      <c r="O43">
        <v>20.85</v>
      </c>
      <c r="P43">
        <v>11.87</v>
      </c>
      <c r="Q43">
        <v>6.38</v>
      </c>
      <c r="R43">
        <v>6.94</v>
      </c>
      <c r="S43">
        <v>14</v>
      </c>
      <c r="T43">
        <v>31.8</v>
      </c>
      <c r="W43">
        <v>20.9</v>
      </c>
      <c r="X43">
        <v>18.399999999999999</v>
      </c>
      <c r="Y43" t="s">
        <v>32</v>
      </c>
    </row>
    <row r="44" spans="1:31">
      <c r="A44" s="23">
        <v>41087</v>
      </c>
      <c r="B44" s="4" t="s">
        <v>10</v>
      </c>
      <c r="C44" s="5" t="s">
        <v>18</v>
      </c>
      <c r="E44">
        <v>53</v>
      </c>
      <c r="F44">
        <v>43</v>
      </c>
      <c r="G44">
        <v>1218</v>
      </c>
      <c r="H44" s="11" t="s">
        <v>153</v>
      </c>
      <c r="I44" s="11" t="s">
        <v>153</v>
      </c>
      <c r="J44" t="s">
        <v>12</v>
      </c>
      <c r="K44">
        <v>58</v>
      </c>
      <c r="L44">
        <v>23</v>
      </c>
      <c r="M44">
        <v>63</v>
      </c>
      <c r="N44">
        <v>15.36</v>
      </c>
      <c r="O44">
        <v>17.39</v>
      </c>
      <c r="P44">
        <v>10.31</v>
      </c>
      <c r="Q44">
        <v>5.7</v>
      </c>
      <c r="R44">
        <v>6.59</v>
      </c>
      <c r="S44">
        <v>7.8</v>
      </c>
      <c r="T44">
        <v>32.799999999999997</v>
      </c>
      <c r="W44">
        <v>9.4</v>
      </c>
      <c r="X44">
        <v>12.6</v>
      </c>
      <c r="Y44">
        <v>12.1</v>
      </c>
      <c r="Z44">
        <v>12.5</v>
      </c>
    </row>
    <row r="45" spans="1:31">
      <c r="A45" s="23">
        <v>41089</v>
      </c>
      <c r="B45" s="4" t="s">
        <v>10</v>
      </c>
      <c r="C45" s="5" t="s">
        <v>18</v>
      </c>
      <c r="E45">
        <v>5</v>
      </c>
      <c r="F45">
        <v>44</v>
      </c>
      <c r="G45">
        <v>1215</v>
      </c>
      <c r="H45" s="11" t="s">
        <v>153</v>
      </c>
      <c r="I45" s="11" t="s">
        <v>153</v>
      </c>
      <c r="J45" t="s">
        <v>11</v>
      </c>
      <c r="K45">
        <v>92</v>
      </c>
      <c r="L45">
        <v>33</v>
      </c>
      <c r="M45">
        <v>95</v>
      </c>
      <c r="N45">
        <v>21.19</v>
      </c>
      <c r="O45">
        <v>24.81</v>
      </c>
      <c r="P45">
        <v>15.14</v>
      </c>
      <c r="Q45">
        <v>7.31</v>
      </c>
      <c r="R45">
        <v>9.08</v>
      </c>
      <c r="S45">
        <v>25.6</v>
      </c>
      <c r="T45">
        <v>30.8</v>
      </c>
      <c r="W45">
        <v>32</v>
      </c>
      <c r="X45">
        <v>29.8</v>
      </c>
      <c r="Y45">
        <v>32</v>
      </c>
    </row>
    <row r="46" spans="1:31">
      <c r="A46" s="23">
        <v>41089</v>
      </c>
      <c r="B46" s="4" t="s">
        <v>10</v>
      </c>
      <c r="C46" s="5" t="s">
        <v>18</v>
      </c>
      <c r="E46">
        <v>44</v>
      </c>
      <c r="F46">
        <v>45</v>
      </c>
      <c r="G46">
        <v>1343</v>
      </c>
      <c r="H46" s="11" t="s">
        <v>153</v>
      </c>
      <c r="I46" s="11" t="s">
        <v>153</v>
      </c>
      <c r="J46" t="s">
        <v>12</v>
      </c>
      <c r="K46">
        <v>72</v>
      </c>
      <c r="L46">
        <v>25</v>
      </c>
      <c r="M46">
        <v>75</v>
      </c>
      <c r="N46">
        <v>19.739999999999998</v>
      </c>
      <c r="O46">
        <v>20.98</v>
      </c>
      <c r="P46">
        <v>15.96</v>
      </c>
      <c r="Q46">
        <v>7.75</v>
      </c>
      <c r="R46">
        <v>9.41</v>
      </c>
      <c r="S46">
        <v>16.100000000000001</v>
      </c>
      <c r="T46">
        <v>30.6</v>
      </c>
      <c r="W46">
        <v>14</v>
      </c>
      <c r="X46">
        <v>23.1</v>
      </c>
      <c r="Y46">
        <v>17.399999999999999</v>
      </c>
      <c r="AE46" t="s">
        <v>184</v>
      </c>
    </row>
    <row r="47" spans="1:31">
      <c r="A47" s="23">
        <v>41091</v>
      </c>
      <c r="B47" s="4" t="s">
        <v>10</v>
      </c>
      <c r="C47" s="5" t="s">
        <v>18</v>
      </c>
      <c r="E47">
        <v>130</v>
      </c>
      <c r="F47">
        <v>48</v>
      </c>
      <c r="G47">
        <v>1300</v>
      </c>
      <c r="H47" s="11" t="s">
        <v>153</v>
      </c>
      <c r="I47" s="11" t="s">
        <v>153</v>
      </c>
      <c r="J47" t="s">
        <v>11</v>
      </c>
      <c r="K47">
        <v>73</v>
      </c>
      <c r="L47">
        <v>23</v>
      </c>
      <c r="M47">
        <v>75</v>
      </c>
      <c r="N47">
        <v>19.43</v>
      </c>
      <c r="O47">
        <v>21.51</v>
      </c>
      <c r="P47">
        <v>12.37</v>
      </c>
      <c r="Q47">
        <v>6.5</v>
      </c>
      <c r="R47">
        <v>7.99</v>
      </c>
      <c r="S47">
        <v>16.5</v>
      </c>
      <c r="T47">
        <v>31.4</v>
      </c>
      <c r="U47">
        <v>32.200000000000003</v>
      </c>
      <c r="V47">
        <v>30</v>
      </c>
      <c r="W47">
        <v>21.1</v>
      </c>
      <c r="X47">
        <v>17.899999999999999</v>
      </c>
      <c r="Y47">
        <v>23.3</v>
      </c>
      <c r="AE47" t="s">
        <v>170</v>
      </c>
    </row>
    <row r="48" spans="1:31">
      <c r="A48" s="23">
        <v>41091</v>
      </c>
      <c r="B48" s="4" t="s">
        <v>10</v>
      </c>
      <c r="C48" s="5" t="s">
        <v>18</v>
      </c>
      <c r="E48">
        <v>94</v>
      </c>
      <c r="F48">
        <v>47</v>
      </c>
      <c r="G48">
        <v>1228</v>
      </c>
      <c r="H48" s="11" t="s">
        <v>153</v>
      </c>
      <c r="I48" s="11" t="s">
        <v>153</v>
      </c>
      <c r="J48" t="s">
        <v>12</v>
      </c>
      <c r="K48">
        <v>60</v>
      </c>
      <c r="L48">
        <v>25</v>
      </c>
      <c r="M48">
        <v>64</v>
      </c>
      <c r="N48">
        <v>15.99</v>
      </c>
      <c r="O48">
        <v>16.27</v>
      </c>
      <c r="P48">
        <v>10.4</v>
      </c>
      <c r="Q48">
        <v>6.74</v>
      </c>
      <c r="R48">
        <v>7.53</v>
      </c>
      <c r="S48">
        <v>7.8</v>
      </c>
      <c r="T48">
        <v>31.8</v>
      </c>
      <c r="U48">
        <v>33.4</v>
      </c>
      <c r="V48">
        <v>32.6</v>
      </c>
      <c r="W48">
        <v>6.6</v>
      </c>
      <c r="X48">
        <v>9.1</v>
      </c>
      <c r="Y48">
        <v>13.6</v>
      </c>
      <c r="AE48" t="s">
        <v>170</v>
      </c>
    </row>
    <row r="49" spans="1:31">
      <c r="A49" s="23">
        <v>41091</v>
      </c>
      <c r="B49" s="4" t="s">
        <v>10</v>
      </c>
      <c r="C49" s="5" t="s">
        <v>18</v>
      </c>
      <c r="E49">
        <v>28</v>
      </c>
      <c r="F49">
        <v>46</v>
      </c>
      <c r="G49">
        <v>1117</v>
      </c>
      <c r="H49" s="11" t="s">
        <v>153</v>
      </c>
      <c r="I49" s="11" t="s">
        <v>153</v>
      </c>
      <c r="J49" t="s">
        <v>12</v>
      </c>
      <c r="K49">
        <v>73</v>
      </c>
      <c r="L49">
        <v>27</v>
      </c>
      <c r="M49">
        <v>77</v>
      </c>
      <c r="N49">
        <v>20.43</v>
      </c>
      <c r="O49">
        <v>21.3</v>
      </c>
      <c r="P49">
        <v>13.06</v>
      </c>
      <c r="Q49">
        <v>6.62</v>
      </c>
      <c r="R49">
        <v>8.48</v>
      </c>
      <c r="S49">
        <v>15.1</v>
      </c>
      <c r="T49">
        <v>31.2</v>
      </c>
      <c r="U49">
        <v>30.9</v>
      </c>
      <c r="V49">
        <v>30.3</v>
      </c>
      <c r="W49">
        <v>19.8</v>
      </c>
      <c r="X49">
        <v>9.1</v>
      </c>
      <c r="Y49">
        <v>23.6</v>
      </c>
      <c r="AE49" t="s">
        <v>183</v>
      </c>
    </row>
    <row r="50" spans="1:31">
      <c r="A50" s="23">
        <v>41092</v>
      </c>
      <c r="B50" s="4" t="s">
        <v>10</v>
      </c>
      <c r="C50" s="5" t="s">
        <v>18</v>
      </c>
      <c r="E50">
        <v>8</v>
      </c>
      <c r="F50">
        <v>49</v>
      </c>
      <c r="G50">
        <v>1200</v>
      </c>
      <c r="H50" s="11" t="s">
        <v>153</v>
      </c>
      <c r="I50" s="11" t="s">
        <v>153</v>
      </c>
      <c r="J50" t="s">
        <v>11</v>
      </c>
      <c r="K50">
        <v>69</v>
      </c>
      <c r="L50">
        <v>28</v>
      </c>
      <c r="M50">
        <v>78</v>
      </c>
      <c r="N50">
        <v>17.45</v>
      </c>
      <c r="O50">
        <v>19.71</v>
      </c>
      <c r="P50">
        <v>12.5</v>
      </c>
      <c r="Q50">
        <v>7.62</v>
      </c>
      <c r="R50">
        <v>8.18</v>
      </c>
      <c r="S50">
        <v>14.7</v>
      </c>
      <c r="T50">
        <v>32.1</v>
      </c>
      <c r="U50">
        <v>33.5</v>
      </c>
      <c r="V50">
        <v>34.4</v>
      </c>
      <c r="W50">
        <v>19.899999999999999</v>
      </c>
    </row>
    <row r="51" spans="1:31">
      <c r="A51" s="23">
        <v>41092</v>
      </c>
      <c r="B51" s="4" t="s">
        <v>10</v>
      </c>
      <c r="C51" s="5" t="s">
        <v>18</v>
      </c>
      <c r="E51">
        <v>21</v>
      </c>
      <c r="F51">
        <v>50</v>
      </c>
      <c r="G51">
        <v>1252</v>
      </c>
      <c r="H51" s="11" t="s">
        <v>153</v>
      </c>
      <c r="I51" s="11" t="s">
        <v>153</v>
      </c>
      <c r="J51" t="s">
        <v>11</v>
      </c>
      <c r="K51">
        <v>72</v>
      </c>
      <c r="L51">
        <v>25</v>
      </c>
      <c r="M51">
        <v>74</v>
      </c>
      <c r="N51">
        <v>17.010000000000002</v>
      </c>
      <c r="O51">
        <v>19.72</v>
      </c>
      <c r="P51">
        <v>11.95</v>
      </c>
      <c r="Q51">
        <v>6.66</v>
      </c>
      <c r="R51">
        <v>8.4499999999999993</v>
      </c>
      <c r="S51">
        <v>16.7</v>
      </c>
      <c r="T51">
        <v>31.4</v>
      </c>
      <c r="U51">
        <v>33.6</v>
      </c>
      <c r="V51">
        <v>33.5</v>
      </c>
      <c r="W51">
        <v>17.899999999999999</v>
      </c>
      <c r="X51">
        <v>17.5</v>
      </c>
      <c r="Y51">
        <v>18.5</v>
      </c>
    </row>
    <row r="52" spans="1:31">
      <c r="A52" s="23">
        <v>41093</v>
      </c>
      <c r="B52" s="4" t="s">
        <v>10</v>
      </c>
      <c r="C52" s="5" t="s">
        <v>18</v>
      </c>
      <c r="E52">
        <v>94</v>
      </c>
      <c r="F52">
        <v>51</v>
      </c>
      <c r="G52">
        <v>1145</v>
      </c>
      <c r="H52" s="11" t="s">
        <v>153</v>
      </c>
      <c r="I52" s="11" t="s">
        <v>153</v>
      </c>
      <c r="J52" t="s">
        <v>11</v>
      </c>
      <c r="K52">
        <v>74</v>
      </c>
      <c r="L52">
        <v>22</v>
      </c>
      <c r="M52">
        <v>79</v>
      </c>
      <c r="N52">
        <v>19.579999999999998</v>
      </c>
      <c r="O52">
        <v>20.43</v>
      </c>
      <c r="P52">
        <v>12.54</v>
      </c>
      <c r="Q52">
        <v>7.82</v>
      </c>
      <c r="R52">
        <v>7.97</v>
      </c>
      <c r="S52">
        <v>18.8</v>
      </c>
      <c r="T52">
        <v>29.8</v>
      </c>
      <c r="U52">
        <v>32.4</v>
      </c>
      <c r="V52">
        <v>33.5</v>
      </c>
      <c r="W52">
        <v>22.9</v>
      </c>
    </row>
    <row r="53" spans="1:31">
      <c r="A53" s="23">
        <v>41093</v>
      </c>
      <c r="B53" s="4" t="s">
        <v>10</v>
      </c>
      <c r="C53" s="5" t="s">
        <v>18</v>
      </c>
      <c r="E53">
        <v>34</v>
      </c>
      <c r="F53">
        <v>53</v>
      </c>
      <c r="G53">
        <v>1135</v>
      </c>
      <c r="H53" s="11" t="s">
        <v>153</v>
      </c>
      <c r="I53" s="11" t="s">
        <v>153</v>
      </c>
      <c r="J53" t="s">
        <v>190</v>
      </c>
      <c r="K53">
        <v>43</v>
      </c>
      <c r="L53">
        <v>18</v>
      </c>
      <c r="M53">
        <v>57</v>
      </c>
      <c r="N53">
        <v>14.36</v>
      </c>
      <c r="O53">
        <v>16.07</v>
      </c>
      <c r="P53">
        <v>9.6199999999999992</v>
      </c>
      <c r="Q53">
        <v>5.47</v>
      </c>
      <c r="R53">
        <v>5.98</v>
      </c>
      <c r="S53">
        <v>6.7</v>
      </c>
      <c r="T53">
        <v>31.4</v>
      </c>
      <c r="U53">
        <v>31.9</v>
      </c>
      <c r="V53">
        <v>31.7</v>
      </c>
      <c r="W53">
        <v>7</v>
      </c>
    </row>
    <row r="54" spans="1:31">
      <c r="A54" s="23">
        <v>41093</v>
      </c>
      <c r="B54" s="4" t="s">
        <v>10</v>
      </c>
      <c r="C54" s="5" t="s">
        <v>18</v>
      </c>
      <c r="E54">
        <v>13</v>
      </c>
      <c r="F54">
        <v>52</v>
      </c>
      <c r="G54">
        <v>1221</v>
      </c>
      <c r="H54" s="11" t="s">
        <v>153</v>
      </c>
      <c r="I54" s="11" t="s">
        <v>153</v>
      </c>
      <c r="J54" t="s">
        <v>88</v>
      </c>
      <c r="K54">
        <v>62</v>
      </c>
      <c r="L54">
        <v>22</v>
      </c>
      <c r="M54">
        <v>66</v>
      </c>
      <c r="N54">
        <v>16.41</v>
      </c>
      <c r="O54">
        <v>17.95</v>
      </c>
      <c r="P54">
        <v>9.8699999999999992</v>
      </c>
      <c r="Q54">
        <v>4.9000000000000004</v>
      </c>
      <c r="R54">
        <v>6.89</v>
      </c>
      <c r="S54">
        <v>10.199999999999999</v>
      </c>
      <c r="T54">
        <v>31.9</v>
      </c>
      <c r="U54">
        <v>30.7</v>
      </c>
      <c r="V54">
        <v>30</v>
      </c>
      <c r="W54">
        <v>5.3</v>
      </c>
      <c r="X54">
        <v>11.3</v>
      </c>
      <c r="Y54">
        <v>12.3</v>
      </c>
      <c r="AE54" t="s">
        <v>191</v>
      </c>
    </row>
    <row r="55" spans="1:31">
      <c r="A55" s="23">
        <v>41093</v>
      </c>
      <c r="B55" s="4" t="s">
        <v>10</v>
      </c>
      <c r="C55" s="5" t="s">
        <v>18</v>
      </c>
      <c r="E55">
        <v>85</v>
      </c>
      <c r="F55">
        <v>54</v>
      </c>
      <c r="G55">
        <v>1847</v>
      </c>
      <c r="H55" s="11" t="s">
        <v>153</v>
      </c>
      <c r="I55" s="11" t="s">
        <v>153</v>
      </c>
      <c r="J55" t="s">
        <v>12</v>
      </c>
      <c r="K55">
        <v>78</v>
      </c>
      <c r="L55">
        <v>24</v>
      </c>
      <c r="M55">
        <v>76</v>
      </c>
      <c r="N55">
        <v>20.76</v>
      </c>
      <c r="O55">
        <v>21.74</v>
      </c>
      <c r="P55">
        <v>13.67</v>
      </c>
      <c r="Q55">
        <v>5.25</v>
      </c>
      <c r="R55">
        <v>5.72</v>
      </c>
      <c r="S55">
        <v>16</v>
      </c>
      <c r="T55">
        <v>30.2</v>
      </c>
      <c r="U55">
        <v>31.1</v>
      </c>
      <c r="V55">
        <v>31</v>
      </c>
      <c r="W55">
        <v>18.8</v>
      </c>
      <c r="X55">
        <v>25</v>
      </c>
      <c r="Y55">
        <v>26.3</v>
      </c>
      <c r="AE55" t="s">
        <v>191</v>
      </c>
    </row>
    <row r="56" spans="1:31">
      <c r="A56" s="23">
        <v>41094</v>
      </c>
      <c r="B56" s="4" t="s">
        <v>10</v>
      </c>
      <c r="C56" s="5" t="s">
        <v>18</v>
      </c>
      <c r="E56">
        <v>70</v>
      </c>
      <c r="F56">
        <v>59</v>
      </c>
      <c r="G56">
        <v>1935</v>
      </c>
      <c r="H56" s="11" t="s">
        <v>153</v>
      </c>
      <c r="I56" s="11" t="s">
        <v>153</v>
      </c>
      <c r="J56" t="s">
        <v>12</v>
      </c>
      <c r="K56">
        <v>74</v>
      </c>
      <c r="L56">
        <v>21</v>
      </c>
      <c r="M56">
        <v>69</v>
      </c>
      <c r="N56">
        <v>19.22</v>
      </c>
      <c r="O56">
        <v>20.89</v>
      </c>
      <c r="P56">
        <v>13.32</v>
      </c>
      <c r="Q56">
        <v>7.7</v>
      </c>
      <c r="R56">
        <v>6.57</v>
      </c>
      <c r="S56">
        <v>16.600000000000001</v>
      </c>
      <c r="T56">
        <v>31.2</v>
      </c>
      <c r="U56">
        <v>32.299999999999997</v>
      </c>
      <c r="V56">
        <v>30</v>
      </c>
      <c r="W56">
        <v>12.4</v>
      </c>
      <c r="X56">
        <v>24.4</v>
      </c>
      <c r="Y56">
        <v>22</v>
      </c>
      <c r="Z56">
        <v>17.399999999999999</v>
      </c>
    </row>
    <row r="57" spans="1:31">
      <c r="A57" s="23">
        <v>41094</v>
      </c>
      <c r="B57" s="4" t="s">
        <v>10</v>
      </c>
      <c r="C57" s="5" t="s">
        <v>18</v>
      </c>
      <c r="E57">
        <v>76</v>
      </c>
      <c r="F57">
        <v>57</v>
      </c>
      <c r="H57" s="11" t="s">
        <v>153</v>
      </c>
      <c r="I57" s="11" t="s">
        <v>153</v>
      </c>
      <c r="J57" t="s">
        <v>12</v>
      </c>
      <c r="K57">
        <v>68</v>
      </c>
      <c r="L57">
        <v>24</v>
      </c>
      <c r="M57">
        <v>69</v>
      </c>
      <c r="N57">
        <v>18.21</v>
      </c>
      <c r="O57">
        <v>19.809999999999999</v>
      </c>
      <c r="P57">
        <v>12.17</v>
      </c>
      <c r="Q57">
        <v>9.31</v>
      </c>
      <c r="R57">
        <v>8.65</v>
      </c>
      <c r="S57">
        <v>13.9</v>
      </c>
      <c r="T57">
        <v>30.4</v>
      </c>
      <c r="U57">
        <v>32.200000000000003</v>
      </c>
      <c r="V57">
        <v>32.6</v>
      </c>
      <c r="W57">
        <v>11.5</v>
      </c>
      <c r="X57">
        <v>14</v>
      </c>
    </row>
    <row r="58" spans="1:31">
      <c r="A58" s="23">
        <v>41094</v>
      </c>
      <c r="B58" s="4" t="s">
        <v>10</v>
      </c>
      <c r="C58" s="5" t="s">
        <v>18</v>
      </c>
      <c r="E58">
        <v>34</v>
      </c>
      <c r="F58">
        <v>58</v>
      </c>
      <c r="G58">
        <v>1230</v>
      </c>
      <c r="H58" s="11" t="s">
        <v>153</v>
      </c>
      <c r="I58" s="11" t="s">
        <v>153</v>
      </c>
      <c r="J58" t="s">
        <v>190</v>
      </c>
      <c r="K58">
        <v>56</v>
      </c>
      <c r="L58">
        <v>19</v>
      </c>
      <c r="M58">
        <v>61</v>
      </c>
      <c r="N58">
        <v>16.190000000000001</v>
      </c>
      <c r="O58">
        <v>17.04</v>
      </c>
      <c r="P58">
        <v>10.67</v>
      </c>
      <c r="Q58">
        <v>7.23</v>
      </c>
      <c r="R58">
        <v>7.91</v>
      </c>
      <c r="S58">
        <v>8.1</v>
      </c>
    </row>
    <row r="59" spans="1:31">
      <c r="A59" s="23">
        <v>41094</v>
      </c>
      <c r="B59" s="4" t="s">
        <v>10</v>
      </c>
      <c r="C59" s="5" t="s">
        <v>18</v>
      </c>
      <c r="E59">
        <v>100</v>
      </c>
      <c r="F59">
        <v>56</v>
      </c>
      <c r="G59">
        <v>1207</v>
      </c>
      <c r="H59" s="11" t="s">
        <v>153</v>
      </c>
      <c r="I59" s="11" t="s">
        <v>153</v>
      </c>
      <c r="J59" t="s">
        <v>12</v>
      </c>
      <c r="K59">
        <v>70</v>
      </c>
      <c r="L59">
        <v>24</v>
      </c>
      <c r="M59">
        <v>70</v>
      </c>
      <c r="N59">
        <v>17.670000000000002</v>
      </c>
      <c r="O59">
        <v>20.18</v>
      </c>
      <c r="P59">
        <v>12.09</v>
      </c>
      <c r="Q59">
        <v>6.35</v>
      </c>
      <c r="R59">
        <v>7.31</v>
      </c>
      <c r="S59">
        <v>16.399999999999999</v>
      </c>
      <c r="T59">
        <v>30.4</v>
      </c>
      <c r="U59">
        <v>32</v>
      </c>
      <c r="V59">
        <v>33.1</v>
      </c>
      <c r="W59">
        <v>19.899999999999999</v>
      </c>
      <c r="AE59" t="s">
        <v>192</v>
      </c>
    </row>
    <row r="60" spans="1:31">
      <c r="A60" s="23">
        <v>41094</v>
      </c>
      <c r="B60" s="4" t="s">
        <v>10</v>
      </c>
      <c r="C60" s="5" t="s">
        <v>18</v>
      </c>
      <c r="E60">
        <v>28</v>
      </c>
      <c r="F60">
        <v>55</v>
      </c>
      <c r="G60">
        <v>1045</v>
      </c>
      <c r="H60" s="11" t="s">
        <v>153</v>
      </c>
      <c r="I60" s="11" t="s">
        <v>153</v>
      </c>
      <c r="J60" t="s">
        <v>190</v>
      </c>
      <c r="K60">
        <v>59</v>
      </c>
      <c r="L60">
        <v>21</v>
      </c>
      <c r="M60">
        <v>63</v>
      </c>
      <c r="N60">
        <v>15.91</v>
      </c>
      <c r="O60">
        <v>17.760000000000002</v>
      </c>
      <c r="P60">
        <v>10.35</v>
      </c>
      <c r="Q60">
        <v>5.5</v>
      </c>
      <c r="R60">
        <v>6.76</v>
      </c>
      <c r="S60">
        <v>8.1999999999999993</v>
      </c>
      <c r="T60">
        <v>28.8</v>
      </c>
      <c r="U60">
        <v>32.1</v>
      </c>
      <c r="V60">
        <v>32.5</v>
      </c>
      <c r="W60">
        <v>13.4</v>
      </c>
      <c r="X60">
        <v>9.8000000000000007</v>
      </c>
      <c r="Y60">
        <v>13.3</v>
      </c>
    </row>
    <row r="61" spans="1:31">
      <c r="A61" s="23">
        <v>41095</v>
      </c>
      <c r="B61" s="4" t="s">
        <v>10</v>
      </c>
      <c r="C61" s="5" t="s">
        <v>18</v>
      </c>
      <c r="E61">
        <v>97</v>
      </c>
      <c r="F61">
        <v>62</v>
      </c>
      <c r="G61">
        <v>1330</v>
      </c>
      <c r="H61" s="11" t="s">
        <v>153</v>
      </c>
      <c r="I61" s="11" t="s">
        <v>153</v>
      </c>
      <c r="J61" t="s">
        <v>12</v>
      </c>
      <c r="K61">
        <v>73</v>
      </c>
      <c r="L61">
        <v>26</v>
      </c>
      <c r="M61">
        <v>75</v>
      </c>
      <c r="N61">
        <v>18.59</v>
      </c>
      <c r="O61">
        <v>19.53</v>
      </c>
      <c r="P61" t="s">
        <v>206</v>
      </c>
      <c r="Q61">
        <v>6.63</v>
      </c>
      <c r="R61">
        <v>7.87</v>
      </c>
      <c r="S61">
        <v>15.5</v>
      </c>
      <c r="T61">
        <v>28</v>
      </c>
      <c r="U61">
        <v>29</v>
      </c>
      <c r="V61">
        <v>28.9</v>
      </c>
      <c r="W61">
        <v>10.9</v>
      </c>
      <c r="X61">
        <v>21.3</v>
      </c>
      <c r="Y61">
        <v>20.3</v>
      </c>
    </row>
    <row r="62" spans="1:31">
      <c r="A62" s="23">
        <v>41095</v>
      </c>
      <c r="B62" s="4" t="s">
        <v>10</v>
      </c>
      <c r="C62" s="5" t="s">
        <v>18</v>
      </c>
      <c r="E62">
        <v>40</v>
      </c>
      <c r="F62">
        <v>63</v>
      </c>
      <c r="G62">
        <v>1442</v>
      </c>
      <c r="H62" s="11" t="s">
        <v>153</v>
      </c>
      <c r="I62" s="11" t="s">
        <v>153</v>
      </c>
      <c r="J62" t="s">
        <v>12</v>
      </c>
      <c r="K62">
        <v>72</v>
      </c>
      <c r="L62">
        <v>23</v>
      </c>
      <c r="M62">
        <v>70</v>
      </c>
      <c r="N62">
        <v>19.46</v>
      </c>
      <c r="O62">
        <v>21.14</v>
      </c>
      <c r="P62">
        <v>14.21</v>
      </c>
      <c r="Q62">
        <v>8.0500000000000007</v>
      </c>
      <c r="R62">
        <v>10.32</v>
      </c>
      <c r="S62">
        <v>17.399999999999999</v>
      </c>
      <c r="T62">
        <v>29.2</v>
      </c>
      <c r="U62">
        <v>30.9</v>
      </c>
      <c r="V62">
        <v>30.7</v>
      </c>
      <c r="W62">
        <v>16.600000000000001</v>
      </c>
    </row>
    <row r="63" spans="1:31">
      <c r="A63" s="23">
        <v>41095</v>
      </c>
      <c r="B63" s="4" t="s">
        <v>10</v>
      </c>
      <c r="C63" s="5" t="s">
        <v>18</v>
      </c>
      <c r="E63">
        <v>21</v>
      </c>
      <c r="F63">
        <v>61</v>
      </c>
      <c r="G63">
        <v>1130</v>
      </c>
      <c r="H63" s="11" t="s">
        <v>153</v>
      </c>
      <c r="I63" s="11" t="s">
        <v>153</v>
      </c>
      <c r="J63" t="s">
        <v>37</v>
      </c>
      <c r="K63">
        <v>55</v>
      </c>
      <c r="L63">
        <v>22</v>
      </c>
      <c r="M63">
        <v>61</v>
      </c>
      <c r="N63">
        <v>15.19</v>
      </c>
      <c r="O63">
        <v>15.98</v>
      </c>
      <c r="P63">
        <v>10.25</v>
      </c>
      <c r="Q63">
        <v>6.57</v>
      </c>
      <c r="R63">
        <v>6.37</v>
      </c>
      <c r="S63">
        <v>7.9</v>
      </c>
      <c r="T63">
        <v>27.6</v>
      </c>
      <c r="U63">
        <v>31.8</v>
      </c>
      <c r="V63">
        <v>30.1</v>
      </c>
      <c r="W63">
        <v>11.5</v>
      </c>
      <c r="X63">
        <v>12.5</v>
      </c>
      <c r="Y63">
        <v>10.8</v>
      </c>
    </row>
    <row r="64" spans="1:31">
      <c r="A64" s="23">
        <v>41095</v>
      </c>
      <c r="B64" s="4" t="s">
        <v>10</v>
      </c>
      <c r="C64" s="5" t="s">
        <v>18</v>
      </c>
      <c r="E64">
        <v>19</v>
      </c>
      <c r="F64">
        <v>60</v>
      </c>
      <c r="G64">
        <v>1230</v>
      </c>
      <c r="H64" s="11" t="s">
        <v>153</v>
      </c>
      <c r="I64" s="11" t="s">
        <v>153</v>
      </c>
      <c r="J64" t="s">
        <v>12</v>
      </c>
      <c r="K64">
        <v>68</v>
      </c>
      <c r="L64">
        <v>21</v>
      </c>
      <c r="M64">
        <v>68</v>
      </c>
      <c r="N64">
        <v>18.329999999999998</v>
      </c>
      <c r="O64">
        <v>19.71</v>
      </c>
      <c r="P64">
        <v>12.37</v>
      </c>
      <c r="Q64">
        <v>6.69</v>
      </c>
      <c r="R64">
        <v>7.89</v>
      </c>
      <c r="S64">
        <v>13.8</v>
      </c>
      <c r="T64">
        <v>28.2</v>
      </c>
      <c r="U64">
        <v>21.6</v>
      </c>
      <c r="V64">
        <v>28.3</v>
      </c>
    </row>
    <row r="65" spans="1:31">
      <c r="A65" s="23">
        <v>41095</v>
      </c>
      <c r="B65" s="4" t="s">
        <v>10</v>
      </c>
      <c r="C65" s="5" t="s">
        <v>18</v>
      </c>
      <c r="E65">
        <v>64</v>
      </c>
      <c r="F65">
        <v>64</v>
      </c>
      <c r="G65">
        <v>1520</v>
      </c>
      <c r="H65" s="11" t="s">
        <v>153</v>
      </c>
      <c r="I65" s="11" t="s">
        <v>153</v>
      </c>
      <c r="J65" t="s">
        <v>37</v>
      </c>
      <c r="K65">
        <v>62</v>
      </c>
      <c r="L65">
        <v>21</v>
      </c>
      <c r="M65">
        <v>65</v>
      </c>
      <c r="N65">
        <v>16.27</v>
      </c>
      <c r="O65">
        <v>18.2</v>
      </c>
      <c r="P65">
        <v>10.92</v>
      </c>
      <c r="Q65">
        <v>6.55</v>
      </c>
      <c r="R65">
        <v>7.09</v>
      </c>
      <c r="S65">
        <v>9.4</v>
      </c>
      <c r="T65">
        <v>28.6</v>
      </c>
      <c r="U65">
        <v>33.799999999999997</v>
      </c>
      <c r="V65">
        <v>29.7</v>
      </c>
      <c r="W65">
        <v>14.6</v>
      </c>
      <c r="X65">
        <v>7.4</v>
      </c>
    </row>
    <row r="66" spans="1:31">
      <c r="A66" s="23">
        <v>41096</v>
      </c>
      <c r="B66" s="4" t="s">
        <v>10</v>
      </c>
      <c r="C66" s="5" t="s">
        <v>18</v>
      </c>
      <c r="E66">
        <v>70</v>
      </c>
      <c r="F66">
        <v>65</v>
      </c>
      <c r="G66">
        <v>1230</v>
      </c>
      <c r="H66" s="12" t="s">
        <v>153</v>
      </c>
      <c r="I66" s="12" t="s">
        <v>153</v>
      </c>
      <c r="J66" t="s">
        <v>12</v>
      </c>
      <c r="K66">
        <v>78</v>
      </c>
      <c r="L66">
        <v>19</v>
      </c>
      <c r="M66">
        <v>69</v>
      </c>
      <c r="N66">
        <v>20.77</v>
      </c>
      <c r="O66">
        <v>32.74</v>
      </c>
      <c r="P66">
        <v>15.17</v>
      </c>
      <c r="Q66">
        <v>8.18</v>
      </c>
      <c r="R66">
        <v>9.4</v>
      </c>
      <c r="S66">
        <v>21</v>
      </c>
      <c r="T66">
        <v>30.4</v>
      </c>
      <c r="U66">
        <v>30</v>
      </c>
      <c r="V66">
        <v>30</v>
      </c>
      <c r="W66">
        <v>24.8</v>
      </c>
    </row>
    <row r="67" spans="1:31">
      <c r="A67" s="23">
        <v>41097</v>
      </c>
      <c r="B67" s="4" t="s">
        <v>10</v>
      </c>
      <c r="C67" s="5" t="s">
        <v>18</v>
      </c>
      <c r="F67">
        <v>32</v>
      </c>
      <c r="G67">
        <v>1256</v>
      </c>
      <c r="H67" t="s">
        <v>76</v>
      </c>
      <c r="I67" t="s">
        <v>221</v>
      </c>
      <c r="J67" t="s">
        <v>12</v>
      </c>
      <c r="AE67" t="s">
        <v>222</v>
      </c>
    </row>
    <row r="68" spans="1:31">
      <c r="A68" s="23">
        <v>41097</v>
      </c>
      <c r="B68" s="4" t="s">
        <v>10</v>
      </c>
      <c r="C68" s="5" t="s">
        <v>18</v>
      </c>
      <c r="F68" t="s">
        <v>223</v>
      </c>
      <c r="G68">
        <v>1800</v>
      </c>
      <c r="H68" t="s">
        <v>76</v>
      </c>
      <c r="I68" t="s">
        <v>76</v>
      </c>
      <c r="J68" t="s">
        <v>12</v>
      </c>
      <c r="K68">
        <v>74</v>
      </c>
      <c r="M68">
        <v>75</v>
      </c>
      <c r="AE68" t="s">
        <v>224</v>
      </c>
    </row>
    <row r="69" spans="1:31">
      <c r="A69" s="23">
        <v>41098</v>
      </c>
      <c r="B69" s="4" t="s">
        <v>10</v>
      </c>
      <c r="C69" s="5" t="s">
        <v>18</v>
      </c>
      <c r="E69">
        <v>90</v>
      </c>
      <c r="F69">
        <v>68</v>
      </c>
      <c r="G69">
        <v>1321</v>
      </c>
      <c r="H69" t="s">
        <v>153</v>
      </c>
      <c r="I69" t="s">
        <v>34</v>
      </c>
      <c r="J69" t="s">
        <v>174</v>
      </c>
      <c r="K69">
        <v>61</v>
      </c>
      <c r="L69">
        <v>22</v>
      </c>
      <c r="M69">
        <v>64</v>
      </c>
      <c r="AC69" t="s">
        <v>20</v>
      </c>
      <c r="AD69" t="s">
        <v>225</v>
      </c>
      <c r="AE69" t="s">
        <v>239</v>
      </c>
    </row>
    <row r="70" spans="1:31">
      <c r="A70" s="23">
        <v>41098</v>
      </c>
      <c r="B70" s="4" t="s">
        <v>10</v>
      </c>
      <c r="C70" s="5" t="s">
        <v>18</v>
      </c>
      <c r="E70">
        <v>44</v>
      </c>
      <c r="F70">
        <v>71</v>
      </c>
      <c r="G70">
        <v>1456</v>
      </c>
      <c r="H70" s="11" t="s">
        <v>153</v>
      </c>
      <c r="I70" s="11" t="s">
        <v>153</v>
      </c>
      <c r="J70" t="s">
        <v>12</v>
      </c>
      <c r="K70">
        <v>75</v>
      </c>
      <c r="L70">
        <v>27</v>
      </c>
      <c r="M70">
        <v>73</v>
      </c>
      <c r="N70">
        <v>19.46</v>
      </c>
      <c r="O70">
        <v>21.84</v>
      </c>
      <c r="P70">
        <v>13.51</v>
      </c>
      <c r="Q70">
        <v>7.77</v>
      </c>
      <c r="R70">
        <v>8.89</v>
      </c>
      <c r="S70">
        <v>18.7</v>
      </c>
      <c r="T70">
        <v>22.8</v>
      </c>
      <c r="U70">
        <v>21.4</v>
      </c>
      <c r="V70">
        <v>21.6</v>
      </c>
      <c r="W70">
        <v>12.6</v>
      </c>
      <c r="X70">
        <v>21.3</v>
      </c>
    </row>
    <row r="71" spans="1:31">
      <c r="A71" s="23">
        <v>41098</v>
      </c>
      <c r="B71" s="4" t="s">
        <v>10</v>
      </c>
      <c r="C71" s="5" t="s">
        <v>18</v>
      </c>
      <c r="E71">
        <v>62</v>
      </c>
      <c r="F71">
        <v>70</v>
      </c>
      <c r="G71">
        <v>1403</v>
      </c>
      <c r="H71" s="11" t="s">
        <v>153</v>
      </c>
      <c r="I71" s="11" t="s">
        <v>153</v>
      </c>
      <c r="J71" t="s">
        <v>12</v>
      </c>
      <c r="K71">
        <v>77</v>
      </c>
      <c r="L71">
        <v>20</v>
      </c>
      <c r="M71">
        <v>73</v>
      </c>
      <c r="N71">
        <v>18.25</v>
      </c>
      <c r="O71">
        <v>21.34</v>
      </c>
      <c r="P71">
        <v>12.81</v>
      </c>
      <c r="Q71">
        <v>6.3</v>
      </c>
      <c r="R71">
        <v>8.5399999999999991</v>
      </c>
      <c r="S71">
        <v>15.6</v>
      </c>
      <c r="T71">
        <v>22.5</v>
      </c>
      <c r="U71">
        <v>23.6</v>
      </c>
      <c r="V71">
        <v>23.7</v>
      </c>
      <c r="W71">
        <v>8.9</v>
      </c>
      <c r="X71">
        <v>16</v>
      </c>
      <c r="Y71">
        <v>15.8</v>
      </c>
      <c r="AE71" t="s">
        <v>226</v>
      </c>
    </row>
    <row r="72" spans="1:31">
      <c r="A72" s="23">
        <v>41098</v>
      </c>
      <c r="B72" s="4" t="s">
        <v>10</v>
      </c>
      <c r="C72" s="5" t="s">
        <v>18</v>
      </c>
      <c r="E72">
        <v>5</v>
      </c>
      <c r="F72">
        <v>67</v>
      </c>
      <c r="G72">
        <v>1228</v>
      </c>
      <c r="H72" s="11" t="s">
        <v>153</v>
      </c>
      <c r="I72" s="11" t="s">
        <v>153</v>
      </c>
      <c r="J72" t="s">
        <v>11</v>
      </c>
      <c r="K72">
        <v>78</v>
      </c>
      <c r="L72">
        <v>25</v>
      </c>
      <c r="M72">
        <v>77</v>
      </c>
      <c r="N72">
        <v>19.93</v>
      </c>
      <c r="O72">
        <v>20.18</v>
      </c>
      <c r="P72">
        <v>13.18</v>
      </c>
      <c r="Q72">
        <v>8.5399999999999991</v>
      </c>
      <c r="R72">
        <v>8.24</v>
      </c>
      <c r="S72">
        <v>19.8</v>
      </c>
      <c r="AE72" t="s">
        <v>227</v>
      </c>
    </row>
    <row r="73" spans="1:31">
      <c r="A73" s="23">
        <v>41098</v>
      </c>
      <c r="B73" s="4" t="s">
        <v>10</v>
      </c>
      <c r="C73" s="5" t="s">
        <v>18</v>
      </c>
      <c r="E73">
        <v>64</v>
      </c>
      <c r="F73">
        <v>69</v>
      </c>
      <c r="G73">
        <v>1335</v>
      </c>
      <c r="H73" t="s">
        <v>153</v>
      </c>
      <c r="I73" t="s">
        <v>34</v>
      </c>
      <c r="J73" t="s">
        <v>12</v>
      </c>
      <c r="K73">
        <v>75</v>
      </c>
      <c r="L73">
        <v>25</v>
      </c>
      <c r="M73">
        <v>72</v>
      </c>
      <c r="N73">
        <v>18.68</v>
      </c>
      <c r="O73">
        <v>20.03</v>
      </c>
      <c r="P73">
        <v>12.63</v>
      </c>
      <c r="Q73">
        <v>5.17</v>
      </c>
      <c r="R73">
        <v>8.16</v>
      </c>
      <c r="S73">
        <v>15.9</v>
      </c>
      <c r="AE73" t="s">
        <v>240</v>
      </c>
    </row>
    <row r="74" spans="1:31">
      <c r="A74" s="23">
        <v>41098</v>
      </c>
      <c r="B74" s="4" t="s">
        <v>10</v>
      </c>
      <c r="C74" s="5" t="s">
        <v>18</v>
      </c>
      <c r="E74">
        <v>8</v>
      </c>
      <c r="F74">
        <v>72</v>
      </c>
      <c r="G74">
        <v>1837</v>
      </c>
      <c r="H74" t="s">
        <v>76</v>
      </c>
      <c r="I74" t="s">
        <v>34</v>
      </c>
      <c r="J74" t="s">
        <v>11</v>
      </c>
      <c r="K74">
        <v>75</v>
      </c>
      <c r="L74">
        <v>27</v>
      </c>
      <c r="M74">
        <v>81</v>
      </c>
      <c r="N74">
        <v>20.85</v>
      </c>
      <c r="O74">
        <v>21.95</v>
      </c>
      <c r="P74">
        <v>13.96</v>
      </c>
      <c r="Q74">
        <v>8.3699999999999992</v>
      </c>
      <c r="R74">
        <v>8.1199999999999992</v>
      </c>
      <c r="S74">
        <v>20</v>
      </c>
      <c r="AE74" t="s">
        <v>245</v>
      </c>
    </row>
    <row r="75" spans="1:31">
      <c r="A75" s="23">
        <v>41098</v>
      </c>
      <c r="B75" s="4" t="s">
        <v>10</v>
      </c>
      <c r="C75" s="5" t="s">
        <v>18</v>
      </c>
      <c r="F75" t="s">
        <v>126</v>
      </c>
      <c r="G75">
        <v>1020</v>
      </c>
      <c r="H75" t="s">
        <v>76</v>
      </c>
      <c r="I75" t="s">
        <v>34</v>
      </c>
      <c r="J75" t="s">
        <v>11</v>
      </c>
      <c r="K75">
        <v>76</v>
      </c>
      <c r="M75">
        <v>77</v>
      </c>
      <c r="AE75" t="s">
        <v>230</v>
      </c>
    </row>
    <row r="76" spans="1:31">
      <c r="A76" s="23">
        <v>41098</v>
      </c>
      <c r="B76" s="4" t="s">
        <v>10</v>
      </c>
      <c r="C76" s="5" t="s">
        <v>18</v>
      </c>
      <c r="F76" t="s">
        <v>126</v>
      </c>
      <c r="G76">
        <v>1142</v>
      </c>
      <c r="H76" t="s">
        <v>76</v>
      </c>
      <c r="I76" t="s">
        <v>231</v>
      </c>
      <c r="J76" t="s">
        <v>190</v>
      </c>
      <c r="K76">
        <v>57</v>
      </c>
      <c r="M76">
        <v>59</v>
      </c>
      <c r="AE76" t="s">
        <v>232</v>
      </c>
    </row>
    <row r="77" spans="1:31">
      <c r="A77" s="23">
        <v>41098</v>
      </c>
      <c r="B77" s="4" t="s">
        <v>10</v>
      </c>
      <c r="C77" s="5" t="s">
        <v>18</v>
      </c>
      <c r="F77" t="s">
        <v>126</v>
      </c>
      <c r="G77">
        <v>1158</v>
      </c>
      <c r="H77" t="s">
        <v>76</v>
      </c>
      <c r="I77" t="s">
        <v>233</v>
      </c>
      <c r="J77" t="s">
        <v>37</v>
      </c>
      <c r="K77">
        <v>65</v>
      </c>
      <c r="L77">
        <v>66</v>
      </c>
      <c r="AE77" t="s">
        <v>234</v>
      </c>
    </row>
    <row r="78" spans="1:31">
      <c r="A78" s="23">
        <v>41099</v>
      </c>
      <c r="B78" s="4" t="s">
        <v>10</v>
      </c>
      <c r="C78" s="5" t="s">
        <v>18</v>
      </c>
      <c r="E78">
        <v>53</v>
      </c>
      <c r="F78">
        <v>73</v>
      </c>
      <c r="G78">
        <v>1043</v>
      </c>
      <c r="H78" t="s">
        <v>76</v>
      </c>
      <c r="I78" t="s">
        <v>34</v>
      </c>
      <c r="J78" t="s">
        <v>174</v>
      </c>
      <c r="K78">
        <v>56</v>
      </c>
      <c r="L78">
        <v>20</v>
      </c>
      <c r="M78">
        <v>60</v>
      </c>
      <c r="N78">
        <v>15.07</v>
      </c>
      <c r="O78">
        <v>16.440000000000001</v>
      </c>
      <c r="P78">
        <v>10.29</v>
      </c>
      <c r="Q78">
        <v>5.46</v>
      </c>
      <c r="R78">
        <v>6.68</v>
      </c>
      <c r="S78">
        <v>7.7</v>
      </c>
      <c r="AE78" t="s">
        <v>246</v>
      </c>
    </row>
    <row r="79" spans="1:31">
      <c r="A79" s="23">
        <v>41099</v>
      </c>
      <c r="B79" s="4" t="s">
        <v>10</v>
      </c>
      <c r="C79" s="5" t="s">
        <v>18</v>
      </c>
      <c r="E79">
        <v>90</v>
      </c>
      <c r="F79">
        <v>75</v>
      </c>
      <c r="G79">
        <v>1147</v>
      </c>
      <c r="H79" t="s">
        <v>76</v>
      </c>
      <c r="I79" t="s">
        <v>34</v>
      </c>
      <c r="J79" t="s">
        <v>12</v>
      </c>
      <c r="K79">
        <v>75</v>
      </c>
      <c r="L79">
        <v>25</v>
      </c>
      <c r="M79">
        <v>80</v>
      </c>
      <c r="N79">
        <v>19.690000000000001</v>
      </c>
      <c r="O79">
        <v>21.5</v>
      </c>
      <c r="P79">
        <v>14.1</v>
      </c>
      <c r="Q79">
        <v>6.73</v>
      </c>
      <c r="R79">
        <v>9.17</v>
      </c>
      <c r="S79">
        <v>16.3</v>
      </c>
      <c r="AE79" t="s">
        <v>247</v>
      </c>
    </row>
    <row r="80" spans="1:31">
      <c r="A80" s="23">
        <v>41099</v>
      </c>
      <c r="B80" s="4" t="s">
        <v>10</v>
      </c>
      <c r="C80" s="5" t="s">
        <v>18</v>
      </c>
      <c r="E80">
        <v>76</v>
      </c>
      <c r="F80">
        <v>74</v>
      </c>
      <c r="G80">
        <v>1350</v>
      </c>
      <c r="H80" t="s">
        <v>76</v>
      </c>
      <c r="I80" t="s">
        <v>34</v>
      </c>
      <c r="J80" t="s">
        <v>174</v>
      </c>
      <c r="K80">
        <v>62</v>
      </c>
      <c r="L80">
        <v>21</v>
      </c>
      <c r="M80">
        <v>65</v>
      </c>
      <c r="N80">
        <v>16.11</v>
      </c>
      <c r="O80">
        <v>19.32</v>
      </c>
      <c r="P80">
        <v>11.3</v>
      </c>
      <c r="Q80">
        <v>7.26</v>
      </c>
      <c r="R80">
        <v>9.3699999999999992</v>
      </c>
      <c r="S80">
        <v>9.5</v>
      </c>
      <c r="AE80" t="s">
        <v>248</v>
      </c>
    </row>
    <row r="81" spans="1:31">
      <c r="A81" s="23">
        <v>41100</v>
      </c>
      <c r="B81" s="4" t="s">
        <v>10</v>
      </c>
      <c r="C81" s="5" t="s">
        <v>18</v>
      </c>
      <c r="E81">
        <v>70</v>
      </c>
      <c r="F81">
        <v>81</v>
      </c>
      <c r="G81">
        <v>1256</v>
      </c>
      <c r="H81" s="11" t="s">
        <v>153</v>
      </c>
      <c r="I81" s="11" t="s">
        <v>153</v>
      </c>
      <c r="J81" t="s">
        <v>11</v>
      </c>
      <c r="K81">
        <v>76</v>
      </c>
      <c r="L81">
        <v>28</v>
      </c>
      <c r="M81">
        <v>80</v>
      </c>
      <c r="N81">
        <v>19.18</v>
      </c>
      <c r="O81">
        <v>21.47</v>
      </c>
      <c r="P81">
        <v>12.35</v>
      </c>
      <c r="Q81">
        <v>5.72</v>
      </c>
      <c r="R81">
        <v>6.18</v>
      </c>
      <c r="S81">
        <v>19.100000000000001</v>
      </c>
      <c r="T81">
        <v>23.1</v>
      </c>
      <c r="U81">
        <v>21.7</v>
      </c>
      <c r="V81">
        <v>21.3</v>
      </c>
      <c r="W81">
        <v>16.5</v>
      </c>
      <c r="X81">
        <v>22</v>
      </c>
      <c r="Y81">
        <v>21</v>
      </c>
    </row>
    <row r="82" spans="1:31">
      <c r="A82" s="23">
        <v>41100</v>
      </c>
      <c r="B82" s="4" t="s">
        <v>10</v>
      </c>
      <c r="C82" s="5" t="s">
        <v>18</v>
      </c>
      <c r="E82">
        <v>90</v>
      </c>
      <c r="F82">
        <v>78</v>
      </c>
      <c r="G82">
        <v>1130</v>
      </c>
      <c r="H82" s="11" t="s">
        <v>76</v>
      </c>
      <c r="I82" s="11" t="s">
        <v>76</v>
      </c>
      <c r="J82" t="s">
        <v>174</v>
      </c>
      <c r="K82">
        <v>59</v>
      </c>
      <c r="L82">
        <v>26</v>
      </c>
      <c r="M82">
        <v>66</v>
      </c>
      <c r="N82">
        <v>16.36</v>
      </c>
      <c r="O82">
        <v>17.48</v>
      </c>
      <c r="P82">
        <v>10.72</v>
      </c>
      <c r="Q82">
        <v>5.69</v>
      </c>
      <c r="R82">
        <v>7.75</v>
      </c>
      <c r="S82">
        <v>8.5</v>
      </c>
      <c r="T82">
        <v>33.1</v>
      </c>
      <c r="U82">
        <v>33.700000000000003</v>
      </c>
      <c r="V82">
        <v>33.6</v>
      </c>
      <c r="W82">
        <v>7.1</v>
      </c>
      <c r="X82">
        <v>13.9</v>
      </c>
      <c r="AE82" t="s">
        <v>250</v>
      </c>
    </row>
    <row r="83" spans="1:31">
      <c r="A83" s="23">
        <v>41100</v>
      </c>
      <c r="B83" s="4" t="s">
        <v>10</v>
      </c>
      <c r="C83" s="5" t="s">
        <v>18</v>
      </c>
      <c r="E83">
        <v>19</v>
      </c>
      <c r="F83">
        <v>79</v>
      </c>
      <c r="G83">
        <v>1140</v>
      </c>
      <c r="H83" s="11" t="s">
        <v>76</v>
      </c>
      <c r="I83" s="11" t="s">
        <v>34</v>
      </c>
      <c r="J83" t="s">
        <v>190</v>
      </c>
      <c r="K83">
        <v>59</v>
      </c>
      <c r="L83">
        <v>25</v>
      </c>
      <c r="M83">
        <v>66</v>
      </c>
      <c r="N83">
        <v>16.09</v>
      </c>
      <c r="O83">
        <v>17.670000000000002</v>
      </c>
      <c r="P83">
        <v>11.01</v>
      </c>
      <c r="Q83">
        <v>6.04</v>
      </c>
      <c r="R83">
        <v>7.47</v>
      </c>
      <c r="S83">
        <v>8.6</v>
      </c>
      <c r="T83">
        <v>22.4</v>
      </c>
      <c r="U83">
        <v>23.7</v>
      </c>
      <c r="V83">
        <v>23.6</v>
      </c>
      <c r="W83">
        <v>17.5</v>
      </c>
      <c r="X83">
        <v>11.9</v>
      </c>
      <c r="Y83">
        <v>18.3</v>
      </c>
      <c r="AE83" t="s">
        <v>251</v>
      </c>
    </row>
    <row r="84" spans="1:31">
      <c r="A84" s="23">
        <v>41100</v>
      </c>
      <c r="B84" s="4" t="s">
        <v>10</v>
      </c>
      <c r="C84" s="5" t="s">
        <v>18</v>
      </c>
      <c r="E84">
        <v>21</v>
      </c>
      <c r="F84">
        <v>80</v>
      </c>
      <c r="G84">
        <v>1143</v>
      </c>
      <c r="H84" s="11" t="s">
        <v>76</v>
      </c>
      <c r="I84" s="11" t="s">
        <v>76</v>
      </c>
      <c r="J84" t="s">
        <v>190</v>
      </c>
      <c r="K84">
        <v>49</v>
      </c>
      <c r="L84">
        <v>19</v>
      </c>
      <c r="M84">
        <v>53</v>
      </c>
      <c r="N84">
        <v>13.63</v>
      </c>
      <c r="O84">
        <v>13.14</v>
      </c>
      <c r="P84">
        <v>9.24</v>
      </c>
      <c r="Q84">
        <v>4.55</v>
      </c>
      <c r="R84">
        <v>6.19</v>
      </c>
      <c r="S84">
        <v>4.5999999999999996</v>
      </c>
      <c r="U84">
        <v>32.799999999999997</v>
      </c>
      <c r="V84">
        <v>32.700000000000003</v>
      </c>
      <c r="W84">
        <v>1.6</v>
      </c>
      <c r="X84">
        <v>1.9</v>
      </c>
      <c r="Y84">
        <v>2.9</v>
      </c>
      <c r="AE84" t="s">
        <v>252</v>
      </c>
    </row>
    <row r="85" spans="1:31">
      <c r="A85" s="7">
        <v>41102</v>
      </c>
      <c r="B85" s="4" t="s">
        <v>10</v>
      </c>
      <c r="C85" s="5" t="s">
        <v>18</v>
      </c>
      <c r="E85">
        <v>62</v>
      </c>
      <c r="F85">
        <v>90</v>
      </c>
      <c r="G85">
        <v>1542</v>
      </c>
      <c r="H85" s="11" t="s">
        <v>76</v>
      </c>
      <c r="I85" s="11" t="s">
        <v>76</v>
      </c>
      <c r="J85" t="s">
        <v>174</v>
      </c>
      <c r="K85">
        <v>61</v>
      </c>
      <c r="L85">
        <v>22</v>
      </c>
      <c r="M85">
        <v>61</v>
      </c>
      <c r="N85">
        <v>15.78</v>
      </c>
      <c r="O85">
        <v>18.559999999999999</v>
      </c>
      <c r="P85">
        <v>11.01</v>
      </c>
      <c r="Q85">
        <v>6.11</v>
      </c>
      <c r="R85">
        <v>9.15</v>
      </c>
      <c r="S85">
        <v>9.6</v>
      </c>
      <c r="T85">
        <v>29.6</v>
      </c>
      <c r="U85">
        <v>27.9</v>
      </c>
      <c r="V85">
        <v>27.7</v>
      </c>
      <c r="W85">
        <v>8</v>
      </c>
      <c r="X85">
        <v>8.5</v>
      </c>
      <c r="AE85" t="s">
        <v>262</v>
      </c>
    </row>
    <row r="86" spans="1:31">
      <c r="A86" s="7">
        <v>41102</v>
      </c>
      <c r="B86" s="4" t="s">
        <v>10</v>
      </c>
      <c r="C86" s="5" t="s">
        <v>18</v>
      </c>
      <c r="E86">
        <v>5</v>
      </c>
      <c r="F86">
        <v>82</v>
      </c>
      <c r="G86">
        <v>1200</v>
      </c>
      <c r="H86" s="11" t="s">
        <v>76</v>
      </c>
      <c r="I86" s="11" t="s">
        <v>34</v>
      </c>
      <c r="J86" t="s">
        <v>11</v>
      </c>
      <c r="K86">
        <v>71</v>
      </c>
      <c r="L86">
        <v>26</v>
      </c>
      <c r="M86">
        <v>74</v>
      </c>
      <c r="N86">
        <v>18.22</v>
      </c>
      <c r="O86">
        <v>20.52</v>
      </c>
      <c r="P86">
        <v>12.1</v>
      </c>
      <c r="Q86">
        <v>8.0299999999999994</v>
      </c>
      <c r="R86">
        <v>7.98</v>
      </c>
      <c r="S86">
        <v>16.100000000000001</v>
      </c>
      <c r="T86">
        <v>29.4</v>
      </c>
      <c r="U86">
        <v>29.6</v>
      </c>
      <c r="V86">
        <v>30</v>
      </c>
      <c r="AE86" t="s">
        <v>255</v>
      </c>
    </row>
    <row r="87" spans="1:31">
      <c r="A87" s="7">
        <v>41102</v>
      </c>
      <c r="B87" s="4" t="s">
        <v>10</v>
      </c>
      <c r="C87" s="5" t="s">
        <v>18</v>
      </c>
      <c r="E87">
        <v>19</v>
      </c>
      <c r="F87">
        <v>84</v>
      </c>
      <c r="G87">
        <v>1240</v>
      </c>
      <c r="H87" s="11" t="s">
        <v>76</v>
      </c>
      <c r="I87" s="11" t="s">
        <v>34</v>
      </c>
      <c r="J87" t="s">
        <v>190</v>
      </c>
      <c r="K87">
        <v>60</v>
      </c>
      <c r="L87">
        <v>20</v>
      </c>
      <c r="M87">
        <v>61</v>
      </c>
      <c r="N87">
        <v>16.02</v>
      </c>
      <c r="O87">
        <v>17.55</v>
      </c>
      <c r="P87">
        <v>10.199999999999999</v>
      </c>
      <c r="Q87">
        <v>7.41</v>
      </c>
      <c r="R87">
        <v>8.11</v>
      </c>
      <c r="S87">
        <v>7.9</v>
      </c>
      <c r="T87">
        <v>28.6</v>
      </c>
      <c r="U87">
        <v>29.1</v>
      </c>
      <c r="V87">
        <v>32.700000000000003</v>
      </c>
      <c r="W87">
        <v>9.3000000000000007</v>
      </c>
      <c r="X87">
        <v>5.9</v>
      </c>
      <c r="Y87">
        <v>8.5</v>
      </c>
      <c r="AE87" t="s">
        <v>257</v>
      </c>
    </row>
    <row r="88" spans="1:31">
      <c r="A88" s="7">
        <v>41102</v>
      </c>
      <c r="B88" s="4" t="s">
        <v>10</v>
      </c>
      <c r="C88" s="5" t="s">
        <v>18</v>
      </c>
      <c r="E88">
        <v>76</v>
      </c>
      <c r="F88">
        <v>92</v>
      </c>
      <c r="G88">
        <v>1655</v>
      </c>
      <c r="H88" s="11" t="s">
        <v>76</v>
      </c>
      <c r="I88" s="11" t="s">
        <v>34</v>
      </c>
      <c r="J88" t="s">
        <v>12</v>
      </c>
      <c r="K88">
        <v>73</v>
      </c>
      <c r="L88">
        <v>23</v>
      </c>
      <c r="M88">
        <v>74</v>
      </c>
      <c r="N88">
        <v>17.940000000000001</v>
      </c>
      <c r="O88">
        <v>21.25</v>
      </c>
      <c r="P88">
        <v>12.4</v>
      </c>
      <c r="Q88">
        <v>7.36</v>
      </c>
      <c r="R88">
        <v>8.77</v>
      </c>
      <c r="S88">
        <v>16.399999999999999</v>
      </c>
      <c r="AE88" t="s">
        <v>263</v>
      </c>
    </row>
    <row r="89" spans="1:31">
      <c r="A89" s="7">
        <v>41102</v>
      </c>
      <c r="B89" s="4" t="s">
        <v>10</v>
      </c>
      <c r="C89" s="5" t="s">
        <v>18</v>
      </c>
      <c r="E89">
        <v>90</v>
      </c>
      <c r="F89">
        <v>86</v>
      </c>
      <c r="G89">
        <v>1405</v>
      </c>
      <c r="H89" t="s">
        <v>76</v>
      </c>
      <c r="I89" t="s">
        <v>34</v>
      </c>
      <c r="J89" t="s">
        <v>37</v>
      </c>
      <c r="K89">
        <v>58</v>
      </c>
      <c r="L89">
        <v>22</v>
      </c>
      <c r="M89">
        <v>61</v>
      </c>
      <c r="N89">
        <v>14.76</v>
      </c>
      <c r="O89">
        <v>17.78</v>
      </c>
      <c r="P89">
        <v>10.71</v>
      </c>
      <c r="Q89">
        <v>5.34</v>
      </c>
      <c r="R89">
        <v>7.13</v>
      </c>
      <c r="S89">
        <v>8.3000000000000007</v>
      </c>
      <c r="T89">
        <v>28.2</v>
      </c>
      <c r="U89">
        <v>30.2</v>
      </c>
      <c r="V89">
        <v>30.1</v>
      </c>
      <c r="W89">
        <v>8</v>
      </c>
      <c r="X89">
        <v>11.3</v>
      </c>
      <c r="Y89">
        <v>12.3</v>
      </c>
      <c r="AE89" t="s">
        <v>259</v>
      </c>
    </row>
    <row r="90" spans="1:31">
      <c r="A90" s="7">
        <v>41102</v>
      </c>
      <c r="B90" s="4" t="s">
        <v>10</v>
      </c>
      <c r="C90" s="5" t="s">
        <v>18</v>
      </c>
      <c r="E90">
        <v>21</v>
      </c>
      <c r="F90">
        <v>83</v>
      </c>
      <c r="G90">
        <v>1243</v>
      </c>
      <c r="H90" t="s">
        <v>76</v>
      </c>
      <c r="I90" t="s">
        <v>34</v>
      </c>
      <c r="J90" t="s">
        <v>12</v>
      </c>
      <c r="K90">
        <v>69</v>
      </c>
      <c r="L90">
        <v>23</v>
      </c>
      <c r="M90">
        <v>71</v>
      </c>
      <c r="N90">
        <v>18.93</v>
      </c>
      <c r="O90">
        <v>22.42</v>
      </c>
      <c r="P90">
        <v>13.62</v>
      </c>
      <c r="Q90">
        <v>6.94</v>
      </c>
      <c r="R90">
        <v>8.43</v>
      </c>
      <c r="S90">
        <v>14.1</v>
      </c>
      <c r="T90">
        <v>26</v>
      </c>
      <c r="U90">
        <v>27.4</v>
      </c>
      <c r="V90">
        <v>25.7</v>
      </c>
      <c r="W90">
        <v>10.8</v>
      </c>
      <c r="X90">
        <v>17.899999999999999</v>
      </c>
      <c r="Y90">
        <v>12.9</v>
      </c>
      <c r="AE90" t="s">
        <v>256</v>
      </c>
    </row>
    <row r="91" spans="1:31">
      <c r="A91" s="7">
        <v>41102</v>
      </c>
      <c r="B91" s="4" t="s">
        <v>10</v>
      </c>
      <c r="C91" s="5" t="s">
        <v>18</v>
      </c>
      <c r="E91">
        <v>97</v>
      </c>
      <c r="F91">
        <v>88</v>
      </c>
      <c r="G91">
        <v>1352</v>
      </c>
      <c r="H91" s="11" t="s">
        <v>76</v>
      </c>
      <c r="I91" s="11" t="s">
        <v>34</v>
      </c>
      <c r="J91" t="s">
        <v>11</v>
      </c>
      <c r="K91">
        <v>73</v>
      </c>
      <c r="L91">
        <v>30</v>
      </c>
      <c r="M91">
        <v>80</v>
      </c>
      <c r="N91">
        <v>18.399999999999999</v>
      </c>
      <c r="O91">
        <v>20.7</v>
      </c>
      <c r="P91">
        <v>13.3</v>
      </c>
      <c r="Q91">
        <v>6.7</v>
      </c>
      <c r="R91">
        <v>7</v>
      </c>
      <c r="S91">
        <v>17</v>
      </c>
      <c r="T91">
        <v>28.5</v>
      </c>
      <c r="U91">
        <v>29.4</v>
      </c>
      <c r="V91">
        <v>29.5</v>
      </c>
      <c r="W91">
        <v>17.8</v>
      </c>
      <c r="X91" s="11">
        <v>22.8</v>
      </c>
      <c r="Y91" s="11">
        <v>20.9</v>
      </c>
      <c r="AE91" t="s">
        <v>260</v>
      </c>
    </row>
    <row r="92" spans="1:31">
      <c r="A92" s="7">
        <v>41102</v>
      </c>
      <c r="B92" s="4" t="s">
        <v>10</v>
      </c>
      <c r="C92" s="5" t="s">
        <v>18</v>
      </c>
      <c r="E92">
        <v>14</v>
      </c>
      <c r="F92">
        <v>93</v>
      </c>
      <c r="G92">
        <v>1722</v>
      </c>
      <c r="H92" s="11" t="s">
        <v>76</v>
      </c>
      <c r="I92" s="11" t="s">
        <v>34</v>
      </c>
      <c r="J92" t="s">
        <v>12</v>
      </c>
      <c r="K92">
        <v>66</v>
      </c>
      <c r="L92">
        <v>24</v>
      </c>
      <c r="M92">
        <v>68</v>
      </c>
      <c r="N92">
        <v>17.21</v>
      </c>
      <c r="O92">
        <v>18.63</v>
      </c>
      <c r="P92">
        <v>12.36</v>
      </c>
      <c r="Q92">
        <v>6.87</v>
      </c>
      <c r="R92">
        <v>7.13</v>
      </c>
      <c r="S92">
        <v>12.4</v>
      </c>
      <c r="T92">
        <v>27</v>
      </c>
      <c r="U92">
        <v>27.8</v>
      </c>
      <c r="V92">
        <v>27.3</v>
      </c>
      <c r="W92">
        <v>11.4</v>
      </c>
      <c r="X92" s="11">
        <v>12.4</v>
      </c>
      <c r="Y92" s="11">
        <v>16.8</v>
      </c>
      <c r="AE92" t="s">
        <v>257</v>
      </c>
    </row>
    <row r="93" spans="1:31">
      <c r="A93" s="7">
        <v>41102</v>
      </c>
      <c r="B93" s="4" t="s">
        <v>10</v>
      </c>
      <c r="C93" s="5" t="s">
        <v>18</v>
      </c>
      <c r="E93">
        <v>7</v>
      </c>
      <c r="F93">
        <v>87</v>
      </c>
      <c r="G93">
        <v>1439</v>
      </c>
      <c r="H93" t="s">
        <v>76</v>
      </c>
      <c r="I93" t="s">
        <v>34</v>
      </c>
      <c r="J93" t="s">
        <v>174</v>
      </c>
      <c r="K93">
        <v>59</v>
      </c>
      <c r="L93">
        <v>20</v>
      </c>
      <c r="M93">
        <v>62</v>
      </c>
      <c r="N93">
        <v>15.88</v>
      </c>
      <c r="O93">
        <v>18.079999999999998</v>
      </c>
      <c r="P93">
        <v>11.07</v>
      </c>
      <c r="Q93">
        <v>5.69</v>
      </c>
      <c r="R93">
        <v>6.97</v>
      </c>
      <c r="S93">
        <v>10</v>
      </c>
      <c r="T93">
        <v>27.6</v>
      </c>
      <c r="U93">
        <v>29.1</v>
      </c>
      <c r="V93">
        <v>29.4</v>
      </c>
      <c r="W93">
        <v>15.1</v>
      </c>
      <c r="X93">
        <v>13.1</v>
      </c>
      <c r="Y93">
        <v>13.4</v>
      </c>
      <c r="AE93" t="s">
        <v>261</v>
      </c>
    </row>
    <row r="94" spans="1:31">
      <c r="A94" s="7">
        <v>41102</v>
      </c>
      <c r="B94" s="4" t="s">
        <v>10</v>
      </c>
      <c r="C94" s="5" t="s">
        <v>18</v>
      </c>
      <c r="E94">
        <v>37</v>
      </c>
      <c r="F94">
        <v>85</v>
      </c>
      <c r="G94">
        <v>1310</v>
      </c>
      <c r="H94" s="11" t="s">
        <v>76</v>
      </c>
      <c r="I94" s="11" t="s">
        <v>34</v>
      </c>
      <c r="J94" t="s">
        <v>12</v>
      </c>
      <c r="K94">
        <v>64</v>
      </c>
      <c r="L94">
        <v>23</v>
      </c>
      <c r="M94">
        <v>60</v>
      </c>
      <c r="N94">
        <v>18.11</v>
      </c>
      <c r="O94">
        <v>19.88</v>
      </c>
      <c r="P94">
        <v>12.97</v>
      </c>
      <c r="Q94">
        <v>8.4499999999999993</v>
      </c>
      <c r="R94">
        <v>8.64</v>
      </c>
      <c r="S94">
        <v>14.6</v>
      </c>
      <c r="T94">
        <v>28.1</v>
      </c>
      <c r="U94">
        <v>28.2</v>
      </c>
      <c r="V94">
        <v>28.2</v>
      </c>
      <c r="W94">
        <v>23.4</v>
      </c>
      <c r="X94">
        <v>12.9</v>
      </c>
      <c r="Y94">
        <v>20.8</v>
      </c>
      <c r="AE94" t="s">
        <v>258</v>
      </c>
    </row>
    <row r="95" spans="1:31">
      <c r="A95" s="7">
        <v>41102</v>
      </c>
      <c r="B95" s="4" t="s">
        <v>10</v>
      </c>
      <c r="C95" s="5" t="s">
        <v>18</v>
      </c>
      <c r="E95">
        <v>4</v>
      </c>
      <c r="F95">
        <v>89</v>
      </c>
      <c r="G95">
        <v>1440</v>
      </c>
      <c r="H95" s="11" t="s">
        <v>76</v>
      </c>
      <c r="I95" s="11" t="s">
        <v>34</v>
      </c>
      <c r="J95" t="s">
        <v>12</v>
      </c>
      <c r="K95">
        <v>73</v>
      </c>
      <c r="L95">
        <v>27</v>
      </c>
      <c r="M95">
        <v>74</v>
      </c>
      <c r="N95">
        <v>18.98</v>
      </c>
      <c r="O95">
        <v>20.93</v>
      </c>
      <c r="P95">
        <v>13.16</v>
      </c>
      <c r="Q95">
        <v>7.65</v>
      </c>
      <c r="R95">
        <v>8.7100000000000009</v>
      </c>
      <c r="S95">
        <v>17.5</v>
      </c>
      <c r="T95">
        <v>27.4</v>
      </c>
      <c r="U95">
        <v>27.5</v>
      </c>
      <c r="V95">
        <v>27.6</v>
      </c>
      <c r="W95">
        <v>10.3</v>
      </c>
      <c r="X95">
        <v>10.8</v>
      </c>
      <c r="Y95">
        <v>20</v>
      </c>
      <c r="AE95" t="s">
        <v>260</v>
      </c>
    </row>
    <row r="96" spans="1:31">
      <c r="A96" s="7">
        <v>41102</v>
      </c>
      <c r="B96" s="4" t="s">
        <v>10</v>
      </c>
      <c r="C96" s="5" t="s">
        <v>18</v>
      </c>
      <c r="E96">
        <v>94</v>
      </c>
      <c r="F96">
        <v>91</v>
      </c>
      <c r="G96">
        <v>1551</v>
      </c>
      <c r="H96" s="11" t="s">
        <v>153</v>
      </c>
      <c r="I96" s="11" t="s">
        <v>153</v>
      </c>
      <c r="J96" t="s">
        <v>11</v>
      </c>
      <c r="K96">
        <v>73</v>
      </c>
      <c r="L96">
        <v>27</v>
      </c>
      <c r="M96">
        <v>77</v>
      </c>
      <c r="N96">
        <v>18.47</v>
      </c>
      <c r="O96">
        <v>19.36</v>
      </c>
      <c r="P96">
        <v>12.14</v>
      </c>
      <c r="Q96">
        <v>5.73</v>
      </c>
      <c r="R96">
        <v>7.19</v>
      </c>
      <c r="S96">
        <v>14.9</v>
      </c>
      <c r="T96">
        <v>27.7</v>
      </c>
      <c r="U96">
        <v>30.4</v>
      </c>
      <c r="V96">
        <v>30.2</v>
      </c>
      <c r="W96">
        <v>11</v>
      </c>
    </row>
    <row r="97" spans="1:9">
      <c r="H97" s="11"/>
      <c r="I97" s="11"/>
    </row>
    <row r="98" spans="1:9">
      <c r="H98" s="11"/>
      <c r="I98" s="11"/>
    </row>
    <row r="99" spans="1:9">
      <c r="A99" s="23" t="s">
        <v>28</v>
      </c>
      <c r="H99" s="11"/>
      <c r="I99" s="11"/>
    </row>
    <row r="100" spans="1:9">
      <c r="A100" s="23" t="s">
        <v>24</v>
      </c>
      <c r="B100" s="2" t="s">
        <v>25</v>
      </c>
      <c r="H100" s="11"/>
      <c r="I100" s="11"/>
    </row>
    <row r="101" spans="1:9">
      <c r="A101" s="23" t="s">
        <v>26</v>
      </c>
      <c r="B101" s="2" t="s">
        <v>27</v>
      </c>
      <c r="H101" s="11"/>
      <c r="I101" s="11"/>
    </row>
    <row r="102" spans="1:9">
      <c r="A102" s="25" t="s">
        <v>146</v>
      </c>
      <c r="H102" s="11"/>
      <c r="I102" s="11"/>
    </row>
    <row r="103" spans="1:9">
      <c r="H103" s="11"/>
      <c r="I103" s="11"/>
    </row>
    <row r="104" spans="1:9">
      <c r="H104" s="11"/>
      <c r="I104" s="11"/>
    </row>
    <row r="105" spans="1:9">
      <c r="H105" s="11"/>
      <c r="I105" s="11"/>
    </row>
    <row r="106" spans="1:9">
      <c r="H106" s="11"/>
      <c r="I106" s="11"/>
    </row>
    <row r="107" spans="1:9">
      <c r="H107" s="11"/>
      <c r="I107" s="11"/>
    </row>
    <row r="108" spans="1:9">
      <c r="H108" s="11"/>
      <c r="I108" s="11"/>
    </row>
    <row r="109" spans="1:9">
      <c r="H109" s="11"/>
      <c r="I109" s="11"/>
    </row>
    <row r="110" spans="1:9">
      <c r="H110" s="11"/>
      <c r="I110" s="11"/>
    </row>
    <row r="111" spans="1:9">
      <c r="H111" s="11"/>
      <c r="I111" s="11"/>
    </row>
    <row r="112" spans="1:9">
      <c r="H112" s="11"/>
      <c r="I112" s="11"/>
    </row>
    <row r="113" spans="8:9">
      <c r="H113" s="11"/>
      <c r="I113" s="11"/>
    </row>
    <row r="114" spans="8:9">
      <c r="H114" s="11"/>
      <c r="I114" s="11"/>
    </row>
    <row r="115" spans="8:9">
      <c r="H115" s="11"/>
      <c r="I115" s="11"/>
    </row>
    <row r="116" spans="8:9">
      <c r="H116" s="11"/>
      <c r="I116" s="11"/>
    </row>
    <row r="117" spans="8:9">
      <c r="H117" s="11"/>
      <c r="I117" s="11"/>
    </row>
    <row r="118" spans="8:9">
      <c r="H118" s="11"/>
      <c r="I118" s="11"/>
    </row>
    <row r="119" spans="8:9">
      <c r="H119" s="11"/>
      <c r="I119" s="11"/>
    </row>
    <row r="120" spans="8:9">
      <c r="H120" s="11"/>
      <c r="I120" s="11"/>
    </row>
    <row r="121" spans="8:9">
      <c r="H121" s="11"/>
      <c r="I121" s="11"/>
    </row>
    <row r="122" spans="8:9">
      <c r="H122" s="11"/>
      <c r="I122" s="11"/>
    </row>
    <row r="123" spans="8:9">
      <c r="H123" s="11"/>
      <c r="I123" s="11"/>
    </row>
    <row r="124" spans="8:9">
      <c r="H124" s="11"/>
      <c r="I124" s="11"/>
    </row>
    <row r="125" spans="8:9">
      <c r="H125" s="11"/>
      <c r="I125" s="11"/>
    </row>
    <row r="126" spans="8:9">
      <c r="H126" s="11"/>
      <c r="I126" s="11"/>
    </row>
    <row r="127" spans="8:9">
      <c r="H127" s="11"/>
      <c r="I127" s="11"/>
    </row>
    <row r="128" spans="8:9">
      <c r="H128" s="11"/>
      <c r="I128" s="11"/>
    </row>
    <row r="129" spans="8:9">
      <c r="H129" s="11"/>
      <c r="I129" s="11"/>
    </row>
    <row r="130" spans="8:9">
      <c r="H130" s="11"/>
      <c r="I130" s="11"/>
    </row>
    <row r="131" spans="8:9">
      <c r="H131" s="11"/>
      <c r="I131" s="11"/>
    </row>
    <row r="132" spans="8:9">
      <c r="H132" s="11"/>
      <c r="I132" s="11"/>
    </row>
    <row r="133" spans="8:9">
      <c r="H133" s="11"/>
      <c r="I133" s="11"/>
    </row>
    <row r="134" spans="8:9">
      <c r="H134" s="11"/>
      <c r="I134" s="11"/>
    </row>
    <row r="135" spans="8:9">
      <c r="H135" s="11"/>
      <c r="I135" s="11"/>
    </row>
    <row r="136" spans="8:9">
      <c r="H136" s="11"/>
      <c r="I136" s="11"/>
    </row>
    <row r="137" spans="8:9">
      <c r="H137" s="11"/>
      <c r="I137" s="11"/>
    </row>
    <row r="138" spans="8:9">
      <c r="H138" s="11"/>
      <c r="I138" s="11"/>
    </row>
    <row r="139" spans="8:9">
      <c r="H139" s="11"/>
      <c r="I139" s="11"/>
    </row>
    <row r="140" spans="8:9">
      <c r="H140" s="11"/>
      <c r="I140" s="11"/>
    </row>
    <row r="141" spans="8:9">
      <c r="H141" s="11"/>
      <c r="I14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H32" sqref="H32"/>
    </sheetView>
  </sheetViews>
  <sheetFormatPr baseColWidth="10" defaultRowHeight="15" x14ac:dyDescent="0"/>
  <cols>
    <col min="1" max="1" width="13.6640625" style="6" bestFit="1" customWidth="1"/>
    <col min="2" max="2" width="8.83203125" style="14" customWidth="1"/>
    <col min="3" max="3" width="7.1640625" style="6" bestFit="1" customWidth="1"/>
    <col min="4" max="4" width="9.6640625" style="6" bestFit="1" customWidth="1"/>
    <col min="5" max="5" width="10" style="30" bestFit="1" customWidth="1"/>
    <col min="6" max="6" width="9.6640625" style="6" bestFit="1" customWidth="1"/>
    <col min="7" max="7" width="18" style="6" bestFit="1" customWidth="1"/>
    <col min="8" max="9" width="10.83203125" style="6"/>
    <col min="10" max="10" width="10.83203125" style="16"/>
    <col min="11" max="11" width="9" style="6" bestFit="1" customWidth="1"/>
    <col min="12" max="12" width="9.6640625" style="6" bestFit="1" customWidth="1"/>
    <col min="13" max="13" width="9.83203125" style="6" bestFit="1" customWidth="1"/>
    <col min="14" max="14" width="9.6640625" style="6" bestFit="1" customWidth="1"/>
    <col min="15" max="15" width="18" style="6" bestFit="1" customWidth="1"/>
    <col min="16" max="16384" width="10.83203125" style="6"/>
  </cols>
  <sheetData>
    <row r="1" spans="1:16">
      <c r="A1" s="18" t="s">
        <v>0</v>
      </c>
      <c r="B1" s="19" t="s">
        <v>7</v>
      </c>
      <c r="C1" s="18" t="s">
        <v>46</v>
      </c>
      <c r="D1" s="18" t="s">
        <v>45</v>
      </c>
      <c r="E1" s="32" t="s">
        <v>47</v>
      </c>
      <c r="F1" s="18" t="s">
        <v>33</v>
      </c>
      <c r="G1" s="18" t="s">
        <v>14</v>
      </c>
      <c r="I1" s="20" t="s">
        <v>0</v>
      </c>
      <c r="J1" s="21" t="s">
        <v>7</v>
      </c>
      <c r="K1" s="20" t="s">
        <v>48</v>
      </c>
      <c r="L1" s="20" t="s">
        <v>33</v>
      </c>
      <c r="M1" s="20" t="s">
        <v>49</v>
      </c>
      <c r="N1" s="20" t="s">
        <v>33</v>
      </c>
      <c r="O1" s="20" t="s">
        <v>14</v>
      </c>
    </row>
    <row r="2" spans="1:16">
      <c r="A2" s="7">
        <v>41078</v>
      </c>
      <c r="C2" s="6">
        <v>1</v>
      </c>
      <c r="E2" s="16">
        <v>11</v>
      </c>
      <c r="I2" s="7">
        <v>41078</v>
      </c>
      <c r="K2" s="6">
        <v>2</v>
      </c>
      <c r="M2" s="6">
        <v>3</v>
      </c>
      <c r="P2" s="15" t="s">
        <v>72</v>
      </c>
    </row>
    <row r="3" spans="1:16">
      <c r="A3" s="7">
        <v>41079</v>
      </c>
      <c r="C3" s="6">
        <v>18</v>
      </c>
      <c r="E3" s="16">
        <v>11</v>
      </c>
      <c r="I3" s="7">
        <v>41078</v>
      </c>
      <c r="K3" s="6">
        <v>5</v>
      </c>
      <c r="M3" s="6">
        <v>6</v>
      </c>
      <c r="P3" s="6" t="s">
        <v>106</v>
      </c>
    </row>
    <row r="4" spans="1:16">
      <c r="A4" s="7">
        <v>41079</v>
      </c>
      <c r="C4" s="6">
        <v>16</v>
      </c>
      <c r="E4" s="16">
        <v>13</v>
      </c>
      <c r="I4" s="7">
        <v>41079</v>
      </c>
      <c r="K4" s="6">
        <v>14</v>
      </c>
      <c r="M4" s="6">
        <v>8</v>
      </c>
    </row>
    <row r="5" spans="1:16">
      <c r="A5" s="7">
        <v>41079</v>
      </c>
      <c r="C5" s="6">
        <v>19</v>
      </c>
      <c r="E5" s="16">
        <v>1</v>
      </c>
      <c r="I5" s="7">
        <v>41079</v>
      </c>
      <c r="K5" s="6">
        <v>9</v>
      </c>
      <c r="L5" s="6">
        <v>42.4</v>
      </c>
      <c r="M5" s="6">
        <v>2</v>
      </c>
      <c r="N5" s="6">
        <v>37.9</v>
      </c>
      <c r="O5" s="6" t="s">
        <v>44</v>
      </c>
    </row>
    <row r="6" spans="1:16">
      <c r="A6" s="7">
        <v>41079</v>
      </c>
      <c r="C6" s="6">
        <v>11</v>
      </c>
      <c r="E6" s="16">
        <v>1</v>
      </c>
      <c r="I6" s="7">
        <v>41079</v>
      </c>
      <c r="K6" s="6">
        <v>4</v>
      </c>
      <c r="L6" s="6">
        <v>40.9</v>
      </c>
      <c r="M6" s="6">
        <v>12</v>
      </c>
      <c r="N6" s="6">
        <v>42.5</v>
      </c>
      <c r="O6" s="6" t="s">
        <v>44</v>
      </c>
    </row>
    <row r="7" spans="1:16">
      <c r="A7" s="7">
        <v>41079</v>
      </c>
      <c r="C7" s="6">
        <v>13</v>
      </c>
      <c r="D7" s="6">
        <v>40.5</v>
      </c>
      <c r="E7" s="16">
        <v>18</v>
      </c>
      <c r="F7" s="6">
        <v>38.4</v>
      </c>
      <c r="G7" s="6" t="s">
        <v>44</v>
      </c>
      <c r="I7" s="13">
        <v>41080</v>
      </c>
      <c r="J7" s="16">
        <v>1135</v>
      </c>
      <c r="K7" s="6">
        <v>14</v>
      </c>
      <c r="L7" s="6">
        <v>34.700000000000003</v>
      </c>
      <c r="M7" s="6">
        <v>9</v>
      </c>
      <c r="N7" s="6">
        <v>37.4</v>
      </c>
    </row>
    <row r="8" spans="1:16">
      <c r="A8" s="7">
        <v>41079</v>
      </c>
      <c r="C8" s="6">
        <v>16</v>
      </c>
      <c r="D8" s="6">
        <v>38.4</v>
      </c>
      <c r="E8" s="16">
        <v>1</v>
      </c>
      <c r="F8" s="6">
        <v>34.5</v>
      </c>
      <c r="G8" s="6" t="s">
        <v>44</v>
      </c>
      <c r="I8" s="13">
        <v>41080</v>
      </c>
      <c r="J8" s="16">
        <v>1122</v>
      </c>
      <c r="K8" s="6">
        <v>8</v>
      </c>
      <c r="L8" s="6">
        <v>37.4</v>
      </c>
      <c r="M8" s="6">
        <v>2</v>
      </c>
      <c r="N8" s="6">
        <v>29.7</v>
      </c>
    </row>
    <row r="9" spans="1:16">
      <c r="A9" s="13">
        <v>41080</v>
      </c>
      <c r="B9" s="14">
        <v>1118</v>
      </c>
      <c r="C9" s="6">
        <v>15</v>
      </c>
      <c r="D9" s="6">
        <v>32.9</v>
      </c>
      <c r="E9" s="16">
        <v>19</v>
      </c>
      <c r="F9" s="6">
        <v>32.1</v>
      </c>
      <c r="I9" s="13">
        <v>41080</v>
      </c>
      <c r="J9" s="16">
        <v>1230</v>
      </c>
      <c r="K9" s="6">
        <v>3</v>
      </c>
      <c r="L9" s="6">
        <v>36.6</v>
      </c>
      <c r="M9" s="6">
        <v>10</v>
      </c>
      <c r="N9" s="6">
        <v>34.799999999999997</v>
      </c>
    </row>
    <row r="10" spans="1:16">
      <c r="A10" s="13">
        <v>41080</v>
      </c>
      <c r="B10" s="14">
        <v>1248</v>
      </c>
      <c r="C10" s="6">
        <v>11</v>
      </c>
      <c r="D10" s="6">
        <v>42.8</v>
      </c>
      <c r="E10" s="16">
        <v>13</v>
      </c>
      <c r="F10" s="6">
        <v>36.4</v>
      </c>
      <c r="I10" s="13">
        <v>41080</v>
      </c>
      <c r="J10" s="16">
        <v>1254</v>
      </c>
      <c r="K10" s="6">
        <v>4</v>
      </c>
      <c r="L10" s="6">
        <v>34.799999999999997</v>
      </c>
      <c r="M10" s="6">
        <v>5</v>
      </c>
      <c r="N10" s="6">
        <v>41.4</v>
      </c>
    </row>
    <row r="11" spans="1:16">
      <c r="A11" s="13">
        <v>41080</v>
      </c>
      <c r="B11" s="14">
        <v>1212</v>
      </c>
      <c r="C11" s="6">
        <v>15</v>
      </c>
      <c r="D11" s="6">
        <v>33.299999999999997</v>
      </c>
      <c r="E11" s="16">
        <v>16</v>
      </c>
      <c r="F11" s="6">
        <v>35.9</v>
      </c>
      <c r="I11" s="13">
        <v>41080</v>
      </c>
      <c r="J11" s="16">
        <v>1220</v>
      </c>
      <c r="K11" s="6">
        <v>7</v>
      </c>
      <c r="L11" s="6">
        <v>37.799999999999997</v>
      </c>
      <c r="M11" s="6">
        <v>14</v>
      </c>
      <c r="N11" s="6">
        <v>32.200000000000003</v>
      </c>
    </row>
    <row r="12" spans="1:16">
      <c r="A12" s="13">
        <v>41080</v>
      </c>
      <c r="B12" s="14">
        <v>1323</v>
      </c>
      <c r="C12" s="6">
        <v>19</v>
      </c>
      <c r="D12" s="6">
        <v>41.6</v>
      </c>
      <c r="E12" s="16">
        <v>18</v>
      </c>
      <c r="F12" s="6">
        <v>41.9</v>
      </c>
      <c r="I12" s="13">
        <v>41080</v>
      </c>
      <c r="J12" s="16">
        <v>1055</v>
      </c>
      <c r="K12" s="6">
        <v>10</v>
      </c>
      <c r="L12" s="6">
        <v>39.299999999999997</v>
      </c>
      <c r="M12" s="6">
        <v>6</v>
      </c>
      <c r="N12" s="6">
        <v>39.9</v>
      </c>
    </row>
    <row r="13" spans="1:16">
      <c r="A13" s="13">
        <v>41081</v>
      </c>
      <c r="C13" s="6">
        <v>30</v>
      </c>
      <c r="D13" s="6">
        <v>33.9</v>
      </c>
      <c r="E13" s="16">
        <v>25</v>
      </c>
      <c r="F13" s="6">
        <v>34.299999999999997</v>
      </c>
      <c r="G13" s="6" t="s">
        <v>108</v>
      </c>
      <c r="I13" s="13">
        <v>41081</v>
      </c>
      <c r="K13" s="6">
        <v>20</v>
      </c>
      <c r="L13" s="6">
        <v>25.4</v>
      </c>
      <c r="M13" s="6">
        <v>32</v>
      </c>
      <c r="N13" s="6">
        <v>26.3</v>
      </c>
      <c r="O13" s="6" t="s">
        <v>111</v>
      </c>
    </row>
    <row r="14" spans="1:16">
      <c r="A14" s="13">
        <v>41081</v>
      </c>
      <c r="C14" s="6">
        <v>23</v>
      </c>
      <c r="D14" s="6">
        <v>30.8</v>
      </c>
      <c r="E14" s="16">
        <v>30</v>
      </c>
      <c r="F14" s="6">
        <v>29.2</v>
      </c>
      <c r="G14" s="6" t="s">
        <v>109</v>
      </c>
      <c r="I14" s="13">
        <v>41081</v>
      </c>
      <c r="K14" s="6">
        <v>28</v>
      </c>
      <c r="L14" s="6">
        <v>24.7</v>
      </c>
      <c r="M14" s="6">
        <v>27</v>
      </c>
      <c r="N14" s="6">
        <v>26.8</v>
      </c>
      <c r="O14" s="6" t="s">
        <v>111</v>
      </c>
    </row>
    <row r="15" spans="1:16">
      <c r="A15" s="13">
        <v>41081</v>
      </c>
      <c r="C15" s="6">
        <v>23</v>
      </c>
      <c r="D15" s="6">
        <v>26.3</v>
      </c>
      <c r="E15" s="16">
        <v>25</v>
      </c>
      <c r="F15" s="6">
        <v>28.1</v>
      </c>
      <c r="G15" s="6" t="s">
        <v>110</v>
      </c>
      <c r="I15" s="13">
        <v>41081</v>
      </c>
      <c r="K15" s="6">
        <v>24</v>
      </c>
      <c r="L15" s="6">
        <v>29.1</v>
      </c>
      <c r="M15" s="6">
        <v>21</v>
      </c>
      <c r="N15" s="6">
        <v>28.2</v>
      </c>
      <c r="O15" s="6" t="s">
        <v>112</v>
      </c>
    </row>
    <row r="16" spans="1:16">
      <c r="C16"/>
      <c r="D16"/>
      <c r="E16" s="31"/>
      <c r="I16" s="13">
        <v>41081</v>
      </c>
      <c r="K16" s="6">
        <v>20</v>
      </c>
      <c r="L16" s="6">
        <v>30.2</v>
      </c>
      <c r="M16" s="6">
        <v>28</v>
      </c>
      <c r="N16" s="6">
        <v>29.4</v>
      </c>
      <c r="O16" s="6" t="s">
        <v>113</v>
      </c>
    </row>
    <row r="17" spans="1:15">
      <c r="A17" s="29" t="s">
        <v>265</v>
      </c>
      <c r="C17"/>
      <c r="D17"/>
      <c r="E17" s="31"/>
      <c r="I17" s="13">
        <v>41081</v>
      </c>
      <c r="K17" s="6">
        <v>32</v>
      </c>
      <c r="L17" s="6">
        <v>29.1</v>
      </c>
      <c r="M17" s="6">
        <v>27</v>
      </c>
      <c r="N17" s="6">
        <v>29.4</v>
      </c>
      <c r="O17" s="6" t="s">
        <v>114</v>
      </c>
    </row>
    <row r="18" spans="1:15">
      <c r="C18" t="s">
        <v>266</v>
      </c>
      <c r="D18" s="6">
        <v>14</v>
      </c>
      <c r="E18" s="30" t="s">
        <v>271</v>
      </c>
      <c r="F18" t="s">
        <v>267</v>
      </c>
      <c r="I18" s="13">
        <v>41081</v>
      </c>
      <c r="K18" s="6">
        <v>21</v>
      </c>
      <c r="L18" s="6">
        <v>30.2</v>
      </c>
      <c r="M18" s="6">
        <v>28</v>
      </c>
      <c r="N18" s="6">
        <v>30</v>
      </c>
      <c r="O18" s="6" t="s">
        <v>113</v>
      </c>
    </row>
    <row r="19" spans="1:15">
      <c r="C19" s="6" t="s">
        <v>266</v>
      </c>
      <c r="D19" s="6">
        <v>4</v>
      </c>
      <c r="E19" s="30">
        <f>D19/D18</f>
        <v>0.2857142857142857</v>
      </c>
      <c r="F19" s="6" t="s">
        <v>268</v>
      </c>
    </row>
    <row r="20" spans="1:15">
      <c r="C20" s="6" t="s">
        <v>266</v>
      </c>
      <c r="D20" s="6">
        <v>10</v>
      </c>
      <c r="E20" s="30">
        <f>D20/D18</f>
        <v>0.7142857142857143</v>
      </c>
      <c r="F20" s="6" t="s">
        <v>269</v>
      </c>
    </row>
    <row r="21" spans="1:15">
      <c r="C21" s="6" t="s">
        <v>266</v>
      </c>
      <c r="D21" s="6">
        <v>0</v>
      </c>
      <c r="E21" s="30">
        <v>0</v>
      </c>
      <c r="F21" s="6" t="s">
        <v>270</v>
      </c>
      <c r="J21" t="s">
        <v>266</v>
      </c>
      <c r="K21" s="6">
        <v>17</v>
      </c>
      <c r="L21" s="30" t="s">
        <v>271</v>
      </c>
      <c r="M21" t="s">
        <v>267</v>
      </c>
    </row>
    <row r="22" spans="1:15">
      <c r="C22" s="6" t="s">
        <v>272</v>
      </c>
      <c r="J22" s="6" t="s">
        <v>266</v>
      </c>
      <c r="K22" s="6">
        <v>10</v>
      </c>
      <c r="L22" s="30">
        <f>K22/K21</f>
        <v>0.58823529411764708</v>
      </c>
      <c r="M22" s="6" t="s">
        <v>268</v>
      </c>
    </row>
    <row r="23" spans="1:15">
      <c r="C23"/>
      <c r="D23"/>
      <c r="E23" s="31"/>
      <c r="F23"/>
      <c r="J23" s="6" t="s">
        <v>266</v>
      </c>
      <c r="K23" s="6">
        <v>7</v>
      </c>
      <c r="L23" s="30">
        <f>K23/K21</f>
        <v>0.41176470588235292</v>
      </c>
      <c r="M23" s="6" t="s">
        <v>269</v>
      </c>
    </row>
    <row r="24" spans="1:15">
      <c r="C24"/>
      <c r="D24"/>
      <c r="E24" s="31"/>
      <c r="F24"/>
      <c r="J24" s="6" t="s">
        <v>266</v>
      </c>
      <c r="K24" s="6">
        <v>0</v>
      </c>
      <c r="L24" s="30">
        <v>0</v>
      </c>
      <c r="M24" s="6" t="s">
        <v>270</v>
      </c>
    </row>
    <row r="25" spans="1:15">
      <c r="C25"/>
      <c r="D25"/>
      <c r="E25" s="31"/>
      <c r="F25"/>
      <c r="J25" s="6" t="s">
        <v>272</v>
      </c>
      <c r="L25" s="30"/>
    </row>
    <row r="26" spans="1:15">
      <c r="C26"/>
      <c r="D26"/>
      <c r="E26" s="31"/>
      <c r="F26"/>
    </row>
  </sheetData>
  <sortState ref="A2:K22">
    <sortCondition ref="D2:D22"/>
    <sortCondition ref="K2:K2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A17" sqref="A17:F23"/>
    </sheetView>
  </sheetViews>
  <sheetFormatPr baseColWidth="10" defaultRowHeight="15" x14ac:dyDescent="0"/>
  <cols>
    <col min="7" max="7" width="17.6640625" bestFit="1" customWidth="1"/>
  </cols>
  <sheetData>
    <row r="1" spans="1:8">
      <c r="A1" s="8" t="s">
        <v>0</v>
      </c>
      <c r="B1" s="8" t="s">
        <v>7</v>
      </c>
      <c r="C1" s="8" t="s">
        <v>46</v>
      </c>
      <c r="D1" s="8" t="s">
        <v>33</v>
      </c>
      <c r="E1" s="8" t="s">
        <v>48</v>
      </c>
      <c r="F1" s="8" t="s">
        <v>33</v>
      </c>
      <c r="G1" s="8" t="s">
        <v>14</v>
      </c>
      <c r="H1" s="6"/>
    </row>
    <row r="2" spans="1:8">
      <c r="A2" s="13">
        <v>41080</v>
      </c>
      <c r="B2" s="6">
        <v>1155</v>
      </c>
      <c r="C2" s="6">
        <v>18</v>
      </c>
      <c r="D2" s="6">
        <v>42.7</v>
      </c>
      <c r="E2" s="6">
        <v>6</v>
      </c>
      <c r="F2" s="6">
        <v>32</v>
      </c>
      <c r="G2" s="6" t="s">
        <v>107</v>
      </c>
      <c r="H2" s="6"/>
    </row>
    <row r="3" spans="1:8">
      <c r="A3" s="13">
        <v>41080</v>
      </c>
      <c r="B3" s="6">
        <v>1201</v>
      </c>
      <c r="C3" s="6">
        <v>13</v>
      </c>
      <c r="D3" s="6">
        <v>36.5</v>
      </c>
      <c r="E3" s="6">
        <v>5</v>
      </c>
      <c r="F3" s="6">
        <v>36.9</v>
      </c>
      <c r="G3" s="6"/>
      <c r="H3" s="6"/>
    </row>
    <row r="4" spans="1:8">
      <c r="A4" s="13">
        <v>41080</v>
      </c>
      <c r="B4" s="6">
        <v>1048</v>
      </c>
      <c r="C4" s="6">
        <v>11</v>
      </c>
      <c r="D4" s="6">
        <v>40.4</v>
      </c>
      <c r="E4" s="6">
        <v>4</v>
      </c>
      <c r="F4" s="6">
        <v>33.5</v>
      </c>
      <c r="G4" s="6"/>
      <c r="H4" s="6"/>
    </row>
    <row r="5" spans="1:8">
      <c r="A5" s="13">
        <v>41080</v>
      </c>
      <c r="B5" s="6">
        <v>1313</v>
      </c>
      <c r="C5" s="6">
        <v>16</v>
      </c>
      <c r="D5" s="6">
        <v>38.799999999999997</v>
      </c>
      <c r="E5" s="6">
        <v>10</v>
      </c>
      <c r="F5" s="6">
        <v>37.200000000000003</v>
      </c>
      <c r="G5" s="6"/>
      <c r="H5" s="6"/>
    </row>
    <row r="6" spans="1:8">
      <c r="A6" s="13">
        <v>41080</v>
      </c>
      <c r="B6" s="6">
        <v>1140</v>
      </c>
      <c r="C6" s="6">
        <v>1</v>
      </c>
      <c r="D6" s="6">
        <v>38.299999999999997</v>
      </c>
      <c r="E6" s="6">
        <v>3</v>
      </c>
      <c r="F6" s="6">
        <v>32.4</v>
      </c>
      <c r="G6" s="6"/>
      <c r="H6" s="6"/>
    </row>
    <row r="7" spans="1:8">
      <c r="A7" s="13">
        <v>41080</v>
      </c>
      <c r="B7" s="6">
        <v>1122</v>
      </c>
      <c r="C7" s="6">
        <v>19</v>
      </c>
      <c r="D7" s="6">
        <v>37.4</v>
      </c>
      <c r="E7" s="6">
        <v>2</v>
      </c>
      <c r="F7" s="6">
        <v>29.7</v>
      </c>
      <c r="G7" s="6"/>
      <c r="H7" s="6"/>
    </row>
    <row r="8" spans="1:8">
      <c r="A8" s="13">
        <v>41080</v>
      </c>
      <c r="B8" s="6">
        <v>1307</v>
      </c>
      <c r="C8" s="6">
        <v>15</v>
      </c>
      <c r="D8" s="6">
        <v>37.299999999999997</v>
      </c>
      <c r="E8" s="6">
        <v>9</v>
      </c>
      <c r="F8" s="6">
        <v>42.5</v>
      </c>
      <c r="G8" s="6"/>
      <c r="H8" s="6"/>
    </row>
    <row r="9" spans="1:8">
      <c r="A9" s="13">
        <v>41081</v>
      </c>
      <c r="B9" s="6"/>
      <c r="C9" s="6">
        <v>25</v>
      </c>
      <c r="D9" s="6">
        <v>30</v>
      </c>
      <c r="E9" s="6">
        <v>32</v>
      </c>
      <c r="F9" s="6">
        <v>31.7</v>
      </c>
      <c r="G9" s="6" t="s">
        <v>115</v>
      </c>
      <c r="H9" s="6"/>
    </row>
    <row r="10" spans="1:8">
      <c r="A10" s="13">
        <v>41081</v>
      </c>
      <c r="B10" s="6"/>
      <c r="C10" s="6">
        <v>30</v>
      </c>
      <c r="D10" s="6">
        <v>31.9</v>
      </c>
      <c r="E10" s="6">
        <v>20</v>
      </c>
      <c r="F10" s="6">
        <v>31.3</v>
      </c>
      <c r="G10" s="6" t="s">
        <v>115</v>
      </c>
      <c r="H10" s="6"/>
    </row>
    <row r="11" spans="1:8">
      <c r="A11" s="13">
        <v>41081</v>
      </c>
      <c r="B11" s="6"/>
      <c r="C11" s="6">
        <v>23</v>
      </c>
      <c r="D11" s="6">
        <v>32.299999999999997</v>
      </c>
      <c r="E11" s="6">
        <v>27</v>
      </c>
      <c r="F11" s="6">
        <v>32.5</v>
      </c>
      <c r="G11" s="6" t="s">
        <v>115</v>
      </c>
      <c r="H11" s="6"/>
    </row>
    <row r="12" spans="1:8">
      <c r="A12" s="13">
        <v>41081</v>
      </c>
      <c r="B12" s="6"/>
      <c r="C12" s="6">
        <v>25</v>
      </c>
      <c r="D12" s="6">
        <v>31.6</v>
      </c>
      <c r="E12" s="6">
        <v>24</v>
      </c>
      <c r="F12" s="6">
        <v>29.4</v>
      </c>
      <c r="G12" s="6" t="s">
        <v>111</v>
      </c>
      <c r="H12" s="6"/>
    </row>
    <row r="13" spans="1:8">
      <c r="A13" s="13">
        <v>41081</v>
      </c>
      <c r="B13" s="6"/>
      <c r="C13" s="6">
        <v>30</v>
      </c>
      <c r="D13" s="6">
        <v>28.1</v>
      </c>
      <c r="E13" s="6">
        <v>27</v>
      </c>
      <c r="F13" s="6">
        <v>28.5</v>
      </c>
      <c r="G13" s="6" t="s">
        <v>113</v>
      </c>
      <c r="H13" s="6"/>
    </row>
    <row r="14" spans="1:8">
      <c r="A14" s="13">
        <v>41081</v>
      </c>
      <c r="B14" s="6"/>
      <c r="C14" s="6">
        <v>23</v>
      </c>
      <c r="D14" s="6">
        <v>28.3</v>
      </c>
      <c r="E14" s="6">
        <v>24</v>
      </c>
      <c r="F14" s="6">
        <v>29.5</v>
      </c>
      <c r="G14" s="6" t="s">
        <v>116</v>
      </c>
      <c r="H14" s="6"/>
    </row>
    <row r="15" spans="1:8">
      <c r="A15" s="13">
        <v>41081</v>
      </c>
      <c r="B15" s="6"/>
      <c r="C15" s="6">
        <v>25</v>
      </c>
      <c r="D15" s="6">
        <v>30</v>
      </c>
      <c r="E15" s="6">
        <v>32</v>
      </c>
      <c r="F15" s="6">
        <v>31.7</v>
      </c>
      <c r="G15" s="6" t="s">
        <v>115</v>
      </c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 t="s">
        <v>265</v>
      </c>
      <c r="B17" s="6"/>
      <c r="C17" s="6"/>
      <c r="D17" s="6"/>
      <c r="E17" s="6"/>
      <c r="F17" s="6"/>
      <c r="G17" s="6"/>
      <c r="H17" s="6"/>
    </row>
    <row r="18" spans="1:8">
      <c r="A18" t="s">
        <v>266</v>
      </c>
      <c r="B18" s="6">
        <v>14</v>
      </c>
      <c r="C18" s="30" t="s">
        <v>271</v>
      </c>
      <c r="D18" t="s">
        <v>267</v>
      </c>
      <c r="E18" s="6"/>
      <c r="F18" s="6"/>
    </row>
    <row r="19" spans="1:8">
      <c r="A19" s="6" t="s">
        <v>266</v>
      </c>
      <c r="B19" s="6">
        <v>13</v>
      </c>
      <c r="C19" s="30">
        <f>B19/B18</f>
        <v>0.9285714285714286</v>
      </c>
      <c r="D19" s="6" t="s">
        <v>268</v>
      </c>
      <c r="E19" s="6"/>
      <c r="F19" s="6"/>
    </row>
    <row r="20" spans="1:8">
      <c r="A20" s="6" t="s">
        <v>266</v>
      </c>
      <c r="B20" s="6">
        <v>1</v>
      </c>
      <c r="C20" s="30">
        <f>B20/B18</f>
        <v>7.1428571428571425E-2</v>
      </c>
      <c r="D20" s="6" t="s">
        <v>273</v>
      </c>
      <c r="E20" s="6"/>
      <c r="F20" s="6"/>
    </row>
    <row r="21" spans="1:8">
      <c r="A21" s="6" t="s">
        <v>266</v>
      </c>
      <c r="B21" s="6">
        <v>0</v>
      </c>
      <c r="C21" s="30">
        <v>0</v>
      </c>
      <c r="D21" s="6" t="s">
        <v>270</v>
      </c>
      <c r="E21" s="6"/>
      <c r="F21" s="6"/>
    </row>
    <row r="22" spans="1:8">
      <c r="A22" s="6" t="s">
        <v>272</v>
      </c>
      <c r="B22" s="6"/>
      <c r="C22" s="30"/>
      <c r="D22" s="6"/>
      <c r="E22" s="6"/>
      <c r="F22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G1" workbookViewId="0">
      <pane ySplit="1" topLeftCell="A19" activePane="bottomLeft" state="frozen"/>
      <selection pane="bottomLeft" activeCell="G41" sqref="G41"/>
    </sheetView>
  </sheetViews>
  <sheetFormatPr baseColWidth="10" defaultColWidth="31.6640625" defaultRowHeight="15" x14ac:dyDescent="0"/>
  <cols>
    <col min="1" max="1" width="9.83203125" customWidth="1"/>
    <col min="2" max="2" width="8.5" bestFit="1" customWidth="1"/>
    <col min="3" max="3" width="9.1640625" bestFit="1" customWidth="1"/>
    <col min="4" max="4" width="16" bestFit="1" customWidth="1"/>
    <col min="5" max="5" width="18.5" customWidth="1"/>
    <col min="9" max="9" width="17.33203125" customWidth="1"/>
    <col min="10" max="10" width="22.83203125" customWidth="1"/>
    <col min="11" max="11" width="12.5" customWidth="1"/>
    <col min="12" max="12" width="21" customWidth="1"/>
    <col min="13" max="13" width="6.1640625" customWidth="1"/>
    <col min="14" max="14" width="57.5" customWidth="1"/>
  </cols>
  <sheetData>
    <row r="1" spans="1:18">
      <c r="A1" t="s">
        <v>0</v>
      </c>
      <c r="B1" t="s">
        <v>52</v>
      </c>
      <c r="C1" t="s">
        <v>21</v>
      </c>
      <c r="D1" t="s">
        <v>2</v>
      </c>
      <c r="E1" s="9" t="s">
        <v>53</v>
      </c>
      <c r="F1" s="9" t="s">
        <v>54</v>
      </c>
      <c r="G1" s="9" t="s">
        <v>55</v>
      </c>
      <c r="H1" s="9" t="s">
        <v>56</v>
      </c>
      <c r="I1" s="10" t="s">
        <v>53</v>
      </c>
      <c r="J1" s="10" t="s">
        <v>57</v>
      </c>
      <c r="K1" s="10" t="s">
        <v>58</v>
      </c>
      <c r="L1" s="10" t="s">
        <v>56</v>
      </c>
      <c r="M1" s="11" t="s">
        <v>59</v>
      </c>
      <c r="N1" s="11" t="s">
        <v>14</v>
      </c>
    </row>
    <row r="2" spans="1:18" s="11" customFormat="1">
      <c r="A2" s="11" t="s">
        <v>90</v>
      </c>
      <c r="O2"/>
      <c r="P2"/>
      <c r="Q2"/>
      <c r="R2"/>
    </row>
    <row r="3" spans="1:18">
      <c r="A3" s="7">
        <v>41080</v>
      </c>
      <c r="B3">
        <v>5</v>
      </c>
      <c r="C3">
        <v>16</v>
      </c>
      <c r="D3" t="s">
        <v>11</v>
      </c>
      <c r="E3">
        <v>39.4</v>
      </c>
      <c r="F3" t="s">
        <v>60</v>
      </c>
      <c r="G3" t="s">
        <v>60</v>
      </c>
      <c r="H3" t="s">
        <v>60</v>
      </c>
      <c r="I3">
        <v>31.5</v>
      </c>
      <c r="J3" t="s">
        <v>60</v>
      </c>
      <c r="K3" t="s">
        <v>60</v>
      </c>
      <c r="L3" t="s">
        <v>68</v>
      </c>
      <c r="M3" t="s">
        <v>61</v>
      </c>
    </row>
    <row r="4" spans="1:18">
      <c r="A4" s="7">
        <v>41080</v>
      </c>
      <c r="B4">
        <v>57</v>
      </c>
      <c r="C4">
        <v>1</v>
      </c>
      <c r="D4" t="s">
        <v>11</v>
      </c>
      <c r="E4">
        <v>34.6</v>
      </c>
      <c r="F4" s="17" t="s">
        <v>62</v>
      </c>
      <c r="G4" s="17" t="s">
        <v>62</v>
      </c>
      <c r="H4" s="17" t="s">
        <v>62</v>
      </c>
      <c r="I4">
        <v>28.5</v>
      </c>
      <c r="J4" t="s">
        <v>60</v>
      </c>
      <c r="K4" t="s">
        <v>60</v>
      </c>
      <c r="L4" t="s">
        <v>60</v>
      </c>
      <c r="M4" t="s">
        <v>61</v>
      </c>
    </row>
    <row r="5" spans="1:18">
      <c r="A5" s="7">
        <v>41080</v>
      </c>
      <c r="B5">
        <v>127</v>
      </c>
      <c r="C5">
        <v>18</v>
      </c>
      <c r="D5" t="s">
        <v>11</v>
      </c>
      <c r="E5">
        <v>33.299999999999997</v>
      </c>
      <c r="F5" t="s">
        <v>60</v>
      </c>
      <c r="G5" t="s">
        <v>60</v>
      </c>
      <c r="H5" t="s">
        <v>63</v>
      </c>
      <c r="I5">
        <v>28.3</v>
      </c>
      <c r="J5" t="s">
        <v>60</v>
      </c>
      <c r="K5" t="s">
        <v>60</v>
      </c>
      <c r="L5" t="s">
        <v>60</v>
      </c>
      <c r="M5" t="s">
        <v>61</v>
      </c>
    </row>
    <row r="6" spans="1:18">
      <c r="A6" s="7">
        <v>41080</v>
      </c>
      <c r="B6">
        <v>62</v>
      </c>
      <c r="C6">
        <v>19</v>
      </c>
      <c r="D6" t="s">
        <v>11</v>
      </c>
      <c r="E6">
        <v>34.9</v>
      </c>
      <c r="F6" t="s">
        <v>60</v>
      </c>
      <c r="G6" t="s">
        <v>60</v>
      </c>
      <c r="H6" t="s">
        <v>60</v>
      </c>
      <c r="I6">
        <v>28.3</v>
      </c>
      <c r="J6" t="s">
        <v>60</v>
      </c>
      <c r="K6" t="s">
        <v>60</v>
      </c>
      <c r="L6" t="s">
        <v>60</v>
      </c>
      <c r="M6" t="s">
        <v>61</v>
      </c>
    </row>
    <row r="7" spans="1:18">
      <c r="A7" s="7">
        <v>41080</v>
      </c>
      <c r="B7">
        <v>47</v>
      </c>
      <c r="C7">
        <v>15</v>
      </c>
      <c r="D7" t="s">
        <v>11</v>
      </c>
      <c r="E7">
        <v>36.700000000000003</v>
      </c>
      <c r="F7" t="s">
        <v>60</v>
      </c>
      <c r="G7" t="s">
        <v>60</v>
      </c>
      <c r="H7" t="s">
        <v>60</v>
      </c>
      <c r="I7">
        <v>29.1</v>
      </c>
      <c r="J7" t="s">
        <v>60</v>
      </c>
      <c r="K7" t="s">
        <v>60</v>
      </c>
      <c r="L7" t="s">
        <v>60</v>
      </c>
      <c r="M7" t="s">
        <v>61</v>
      </c>
    </row>
    <row r="8" spans="1:18">
      <c r="A8" s="7">
        <v>41080</v>
      </c>
      <c r="B8">
        <v>4</v>
      </c>
      <c r="C8">
        <v>4</v>
      </c>
      <c r="D8" t="s">
        <v>12</v>
      </c>
      <c r="E8">
        <v>36.200000000000003</v>
      </c>
      <c r="F8" t="s">
        <v>60</v>
      </c>
      <c r="G8" t="s">
        <v>60</v>
      </c>
      <c r="H8" t="s">
        <v>60</v>
      </c>
      <c r="I8">
        <v>31.3</v>
      </c>
      <c r="J8" t="s">
        <v>60</v>
      </c>
      <c r="K8" t="s">
        <v>60</v>
      </c>
      <c r="L8" t="s">
        <v>60</v>
      </c>
      <c r="M8" t="s">
        <v>61</v>
      </c>
    </row>
    <row r="9" spans="1:18">
      <c r="A9" s="7">
        <v>41080</v>
      </c>
      <c r="B9">
        <v>80</v>
      </c>
      <c r="C9">
        <v>14</v>
      </c>
      <c r="D9" t="s">
        <v>12</v>
      </c>
      <c r="E9">
        <v>37.9</v>
      </c>
      <c r="F9" t="s">
        <v>60</v>
      </c>
      <c r="G9" t="s">
        <v>60</v>
      </c>
      <c r="H9" t="s">
        <v>60</v>
      </c>
      <c r="I9">
        <v>32.200000000000003</v>
      </c>
      <c r="J9" t="s">
        <v>60</v>
      </c>
      <c r="K9" t="s">
        <v>60</v>
      </c>
      <c r="L9" t="s">
        <v>60</v>
      </c>
      <c r="M9" t="s">
        <v>61</v>
      </c>
    </row>
    <row r="10" spans="1:18">
      <c r="A10" s="7">
        <v>41080</v>
      </c>
      <c r="B10">
        <v>19</v>
      </c>
      <c r="C10">
        <v>8</v>
      </c>
      <c r="D10" t="s">
        <v>12</v>
      </c>
      <c r="E10">
        <v>34.200000000000003</v>
      </c>
      <c r="F10" t="s">
        <v>60</v>
      </c>
      <c r="G10" t="s">
        <v>60</v>
      </c>
      <c r="H10" t="s">
        <v>60</v>
      </c>
      <c r="I10">
        <v>34.200000000000003</v>
      </c>
      <c r="J10" t="s">
        <v>60</v>
      </c>
      <c r="K10" t="s">
        <v>60</v>
      </c>
      <c r="L10" t="s">
        <v>60</v>
      </c>
      <c r="M10" t="s">
        <v>61</v>
      </c>
    </row>
    <row r="11" spans="1:18">
      <c r="A11" s="7">
        <v>41080</v>
      </c>
      <c r="B11">
        <v>131</v>
      </c>
      <c r="C11">
        <v>11</v>
      </c>
      <c r="D11" t="s">
        <v>11</v>
      </c>
      <c r="E11">
        <v>38.5</v>
      </c>
      <c r="F11" t="s">
        <v>64</v>
      </c>
      <c r="G11" t="s">
        <v>65</v>
      </c>
      <c r="H11" t="s">
        <v>65</v>
      </c>
      <c r="I11">
        <v>31.3</v>
      </c>
      <c r="J11" t="s">
        <v>60</v>
      </c>
      <c r="K11" t="s">
        <v>60</v>
      </c>
      <c r="L11" t="s">
        <v>60</v>
      </c>
      <c r="M11" t="s">
        <v>61</v>
      </c>
    </row>
    <row r="12" spans="1:18">
      <c r="A12" s="7">
        <v>41080</v>
      </c>
      <c r="B12">
        <v>8</v>
      </c>
      <c r="C12">
        <v>3</v>
      </c>
      <c r="D12" t="s">
        <v>12</v>
      </c>
      <c r="E12">
        <v>37.799999999999997</v>
      </c>
      <c r="F12" t="s">
        <v>66</v>
      </c>
      <c r="G12" t="s">
        <v>60</v>
      </c>
      <c r="H12" t="s">
        <v>60</v>
      </c>
      <c r="I12">
        <v>31.9</v>
      </c>
      <c r="J12" t="s">
        <v>60</v>
      </c>
      <c r="K12" t="s">
        <v>60</v>
      </c>
      <c r="L12" t="s">
        <v>60</v>
      </c>
      <c r="M12" t="s">
        <v>61</v>
      </c>
      <c r="N12" t="s">
        <v>71</v>
      </c>
    </row>
    <row r="13" spans="1:18">
      <c r="A13" s="7">
        <v>41080</v>
      </c>
      <c r="B13">
        <v>85</v>
      </c>
      <c r="C13">
        <v>6</v>
      </c>
      <c r="D13" t="s">
        <v>12</v>
      </c>
      <c r="E13">
        <v>31.3</v>
      </c>
      <c r="F13" s="1" t="s">
        <v>60</v>
      </c>
      <c r="G13" t="s">
        <v>60</v>
      </c>
      <c r="H13" t="s">
        <v>60</v>
      </c>
      <c r="I13">
        <v>40.799999999999997</v>
      </c>
      <c r="J13" t="s">
        <v>60</v>
      </c>
      <c r="K13" t="s">
        <v>60</v>
      </c>
      <c r="L13" t="s">
        <v>60</v>
      </c>
      <c r="M13" t="s">
        <v>67</v>
      </c>
    </row>
    <row r="14" spans="1:18">
      <c r="A14" s="7">
        <v>41080</v>
      </c>
      <c r="B14">
        <v>100</v>
      </c>
      <c r="C14">
        <v>9</v>
      </c>
      <c r="D14" t="s">
        <v>12</v>
      </c>
      <c r="E14">
        <v>35.6</v>
      </c>
      <c r="F14" t="s">
        <v>60</v>
      </c>
      <c r="G14" t="s">
        <v>60</v>
      </c>
      <c r="H14" t="s">
        <v>60</v>
      </c>
      <c r="I14">
        <v>37.4</v>
      </c>
      <c r="J14" t="s">
        <v>60</v>
      </c>
      <c r="K14" t="s">
        <v>60</v>
      </c>
      <c r="L14" t="s">
        <v>60</v>
      </c>
      <c r="M14" t="s">
        <v>67</v>
      </c>
    </row>
    <row r="15" spans="1:18">
      <c r="A15" s="7">
        <v>41080</v>
      </c>
      <c r="B15">
        <v>55</v>
      </c>
      <c r="C15">
        <v>5</v>
      </c>
      <c r="D15" t="s">
        <v>12</v>
      </c>
      <c r="E15">
        <v>35.200000000000003</v>
      </c>
      <c r="F15" t="s">
        <v>69</v>
      </c>
      <c r="G15" t="s">
        <v>60</v>
      </c>
      <c r="H15" t="s">
        <v>60</v>
      </c>
      <c r="I15">
        <v>38</v>
      </c>
      <c r="J15" t="s">
        <v>60</v>
      </c>
      <c r="K15" t="s">
        <v>60</v>
      </c>
      <c r="L15" t="s">
        <v>60</v>
      </c>
      <c r="M15" t="s">
        <v>67</v>
      </c>
    </row>
    <row r="16" spans="1:18">
      <c r="A16" s="7">
        <v>41080</v>
      </c>
      <c r="B16">
        <v>114</v>
      </c>
      <c r="C16">
        <v>7</v>
      </c>
      <c r="D16" t="s">
        <v>12</v>
      </c>
      <c r="E16">
        <v>35.299999999999997</v>
      </c>
      <c r="F16" t="s">
        <v>70</v>
      </c>
      <c r="G16" t="s">
        <v>60</v>
      </c>
      <c r="H16" t="s">
        <v>60</v>
      </c>
      <c r="I16">
        <v>36.4</v>
      </c>
      <c r="J16" t="s">
        <v>60</v>
      </c>
      <c r="K16" t="s">
        <v>60</v>
      </c>
      <c r="L16" t="s">
        <v>60</v>
      </c>
      <c r="M16" t="s">
        <v>67</v>
      </c>
    </row>
    <row r="17" spans="1:14">
      <c r="A17" s="7">
        <v>41080</v>
      </c>
      <c r="B17">
        <v>90</v>
      </c>
      <c r="C17">
        <v>12</v>
      </c>
      <c r="D17" t="s">
        <v>12</v>
      </c>
      <c r="E17">
        <v>31.2</v>
      </c>
      <c r="F17" s="12" t="s">
        <v>60</v>
      </c>
      <c r="G17" t="s">
        <v>60</v>
      </c>
      <c r="H17" t="s">
        <v>60</v>
      </c>
      <c r="I17">
        <v>38.4</v>
      </c>
      <c r="J17" t="s">
        <v>60</v>
      </c>
      <c r="K17" t="s">
        <v>60</v>
      </c>
      <c r="L17" t="s">
        <v>60</v>
      </c>
      <c r="M17" t="s">
        <v>67</v>
      </c>
    </row>
    <row r="18" spans="1:14">
      <c r="A18" s="7">
        <v>41080</v>
      </c>
      <c r="B18">
        <v>21</v>
      </c>
      <c r="C18">
        <v>13</v>
      </c>
      <c r="D18" t="s">
        <v>11</v>
      </c>
      <c r="E18">
        <v>30.4</v>
      </c>
      <c r="F18" s="12" t="s">
        <v>60</v>
      </c>
      <c r="G18" t="s">
        <v>60</v>
      </c>
      <c r="H18" t="s">
        <v>60</v>
      </c>
      <c r="I18">
        <v>37</v>
      </c>
      <c r="J18" t="s">
        <v>60</v>
      </c>
      <c r="K18" t="s">
        <v>60</v>
      </c>
      <c r="L18" t="s">
        <v>60</v>
      </c>
      <c r="M18" t="s">
        <v>67</v>
      </c>
    </row>
    <row r="19" spans="1:14">
      <c r="A19" s="7">
        <v>41080</v>
      </c>
      <c r="B19">
        <v>28</v>
      </c>
      <c r="C19">
        <v>10</v>
      </c>
      <c r="D19" t="s">
        <v>12</v>
      </c>
      <c r="E19">
        <v>35.1</v>
      </c>
      <c r="F19" s="12" t="s">
        <v>60</v>
      </c>
      <c r="G19" t="s">
        <v>60</v>
      </c>
      <c r="H19" t="s">
        <v>60</v>
      </c>
      <c r="I19">
        <v>37.4</v>
      </c>
      <c r="J19" t="s">
        <v>60</v>
      </c>
      <c r="K19" t="s">
        <v>60</v>
      </c>
      <c r="L19" t="s">
        <v>60</v>
      </c>
      <c r="M19" t="s">
        <v>67</v>
      </c>
    </row>
    <row r="20" spans="1:14">
      <c r="A20" s="7">
        <v>41081</v>
      </c>
      <c r="B20">
        <v>62</v>
      </c>
      <c r="C20">
        <v>20</v>
      </c>
      <c r="D20" t="s">
        <v>12</v>
      </c>
      <c r="E20">
        <v>33.299999999999997</v>
      </c>
      <c r="F20" s="12" t="s">
        <v>99</v>
      </c>
      <c r="G20" t="s">
        <v>60</v>
      </c>
      <c r="H20" t="s">
        <v>60</v>
      </c>
      <c r="I20">
        <v>34.9</v>
      </c>
      <c r="J20" t="s">
        <v>91</v>
      </c>
      <c r="K20" t="s">
        <v>60</v>
      </c>
      <c r="L20" t="s">
        <v>60</v>
      </c>
      <c r="M20" t="s">
        <v>67</v>
      </c>
    </row>
    <row r="21" spans="1:14">
      <c r="A21" s="7">
        <v>41081</v>
      </c>
      <c r="B21">
        <v>127</v>
      </c>
      <c r="C21">
        <v>21</v>
      </c>
      <c r="D21" t="s">
        <v>12</v>
      </c>
      <c r="E21">
        <v>30.9</v>
      </c>
      <c r="F21" s="12" t="s">
        <v>99</v>
      </c>
      <c r="G21" t="s">
        <v>60</v>
      </c>
      <c r="H21" t="s">
        <v>60</v>
      </c>
      <c r="I21">
        <v>33.799999999999997</v>
      </c>
      <c r="J21" t="s">
        <v>60</v>
      </c>
      <c r="K21" t="s">
        <v>60</v>
      </c>
      <c r="L21" t="s">
        <v>60</v>
      </c>
      <c r="M21" t="s">
        <v>67</v>
      </c>
    </row>
    <row r="22" spans="1:14">
      <c r="A22" s="7">
        <v>41081</v>
      </c>
      <c r="B22">
        <v>129</v>
      </c>
      <c r="C22">
        <v>22</v>
      </c>
      <c r="D22" t="s">
        <v>37</v>
      </c>
      <c r="E22">
        <v>32</v>
      </c>
      <c r="F22" s="12" t="s">
        <v>99</v>
      </c>
      <c r="G22" t="s">
        <v>60</v>
      </c>
      <c r="H22" t="s">
        <v>60</v>
      </c>
      <c r="I22">
        <v>32.200000000000003</v>
      </c>
      <c r="J22" t="s">
        <v>92</v>
      </c>
      <c r="K22" t="s">
        <v>60</v>
      </c>
      <c r="L22" t="s">
        <v>60</v>
      </c>
      <c r="M22" t="s">
        <v>67</v>
      </c>
    </row>
    <row r="23" spans="1:14">
      <c r="A23" s="7">
        <v>41081</v>
      </c>
      <c r="B23">
        <v>5</v>
      </c>
      <c r="C23">
        <v>23</v>
      </c>
      <c r="D23" t="s">
        <v>11</v>
      </c>
      <c r="E23">
        <v>35</v>
      </c>
      <c r="F23" s="12" t="s">
        <v>98</v>
      </c>
      <c r="G23" t="s">
        <v>60</v>
      </c>
      <c r="H23" t="s">
        <v>100</v>
      </c>
      <c r="I23">
        <v>31.4</v>
      </c>
      <c r="J23" t="s">
        <v>93</v>
      </c>
      <c r="K23" t="s">
        <v>60</v>
      </c>
      <c r="L23" t="s">
        <v>60</v>
      </c>
      <c r="M23" t="s">
        <v>67</v>
      </c>
    </row>
    <row r="24" spans="1:14">
      <c r="A24" s="7">
        <v>41081</v>
      </c>
      <c r="B24">
        <v>23</v>
      </c>
      <c r="C24">
        <v>24</v>
      </c>
      <c r="D24" t="s">
        <v>12</v>
      </c>
      <c r="E24">
        <v>31.4</v>
      </c>
      <c r="F24" t="s">
        <v>94</v>
      </c>
      <c r="G24" t="s">
        <v>60</v>
      </c>
      <c r="H24" t="s">
        <v>60</v>
      </c>
      <c r="I24">
        <v>34.200000000000003</v>
      </c>
      <c r="J24" t="s">
        <v>60</v>
      </c>
      <c r="K24" t="s">
        <v>60</v>
      </c>
      <c r="L24" t="s">
        <v>60</v>
      </c>
      <c r="M24" t="s">
        <v>61</v>
      </c>
    </row>
    <row r="25" spans="1:14">
      <c r="A25" s="7">
        <v>41081</v>
      </c>
      <c r="B25">
        <v>13</v>
      </c>
      <c r="C25">
        <v>25</v>
      </c>
      <c r="D25" t="s">
        <v>11</v>
      </c>
      <c r="E25">
        <v>34.299999999999997</v>
      </c>
      <c r="F25" s="12" t="s">
        <v>60</v>
      </c>
      <c r="G25" s="12" t="s">
        <v>60</v>
      </c>
      <c r="H25" s="12" t="s">
        <v>60</v>
      </c>
      <c r="I25">
        <v>30.8</v>
      </c>
      <c r="J25" t="s">
        <v>60</v>
      </c>
      <c r="K25" t="s">
        <v>60</v>
      </c>
      <c r="L25" t="s">
        <v>60</v>
      </c>
      <c r="M25" s="12" t="s">
        <v>67</v>
      </c>
    </row>
    <row r="26" spans="1:14">
      <c r="A26" s="7">
        <v>41081</v>
      </c>
      <c r="B26">
        <v>11</v>
      </c>
      <c r="C26">
        <v>26</v>
      </c>
      <c r="D26" t="s">
        <v>37</v>
      </c>
      <c r="E26">
        <v>29.2</v>
      </c>
      <c r="F26" t="s">
        <v>95</v>
      </c>
      <c r="G26" s="12" t="s">
        <v>60</v>
      </c>
      <c r="H26" s="12" t="s">
        <v>60</v>
      </c>
      <c r="I26" s="12">
        <v>35.4</v>
      </c>
      <c r="J26" s="12" t="s">
        <v>60</v>
      </c>
      <c r="K26" s="12" t="s">
        <v>60</v>
      </c>
      <c r="L26" s="12" t="s">
        <v>60</v>
      </c>
      <c r="M26" t="s">
        <v>61</v>
      </c>
    </row>
    <row r="27" spans="1:14">
      <c r="A27" s="7">
        <v>41081</v>
      </c>
      <c r="B27">
        <v>97</v>
      </c>
      <c r="C27">
        <v>27</v>
      </c>
      <c r="D27" t="s">
        <v>12</v>
      </c>
      <c r="E27">
        <v>38.299999999999997</v>
      </c>
      <c r="F27" s="12" t="s">
        <v>101</v>
      </c>
      <c r="G27" s="12" t="s">
        <v>60</v>
      </c>
      <c r="H27" s="12" t="s">
        <v>60</v>
      </c>
      <c r="I27">
        <v>31</v>
      </c>
      <c r="J27" s="12" t="s">
        <v>60</v>
      </c>
      <c r="K27" s="12" t="s">
        <v>60</v>
      </c>
      <c r="L27" s="12" t="s">
        <v>60</v>
      </c>
      <c r="M27" s="12" t="s">
        <v>67</v>
      </c>
    </row>
    <row r="28" spans="1:14">
      <c r="A28" s="7">
        <v>41081</v>
      </c>
      <c r="B28">
        <v>37</v>
      </c>
      <c r="C28">
        <v>28</v>
      </c>
      <c r="D28" t="s">
        <v>12</v>
      </c>
      <c r="E28">
        <v>31.3</v>
      </c>
      <c r="F28" t="s">
        <v>96</v>
      </c>
      <c r="I28">
        <v>33.200000000000003</v>
      </c>
      <c r="J28" s="12" t="s">
        <v>60</v>
      </c>
      <c r="K28" s="12" t="s">
        <v>60</v>
      </c>
      <c r="L28" s="12" t="s">
        <v>60</v>
      </c>
      <c r="M28" t="s">
        <v>61</v>
      </c>
    </row>
    <row r="29" spans="1:14">
      <c r="A29" s="7">
        <v>41081</v>
      </c>
      <c r="B29">
        <v>3</v>
      </c>
      <c r="C29">
        <v>29</v>
      </c>
      <c r="D29" t="s">
        <v>37</v>
      </c>
      <c r="E29">
        <v>35.799999999999997</v>
      </c>
      <c r="F29" s="12" t="s">
        <v>102</v>
      </c>
      <c r="G29" s="12" t="s">
        <v>60</v>
      </c>
      <c r="H29" s="12" t="s">
        <v>60</v>
      </c>
      <c r="I29">
        <v>30.6</v>
      </c>
      <c r="J29" s="12" t="s">
        <v>60</v>
      </c>
      <c r="K29" s="12" t="s">
        <v>60</v>
      </c>
      <c r="L29" s="12" t="s">
        <v>60</v>
      </c>
      <c r="M29" s="12" t="s">
        <v>67</v>
      </c>
      <c r="N29" s="12" t="s">
        <v>103</v>
      </c>
    </row>
    <row r="30" spans="1:14">
      <c r="A30" s="7">
        <v>41081</v>
      </c>
      <c r="B30">
        <v>94</v>
      </c>
      <c r="C30">
        <v>30</v>
      </c>
      <c r="D30" t="s">
        <v>11</v>
      </c>
      <c r="E30">
        <v>32.799999999999997</v>
      </c>
      <c r="F30" t="s">
        <v>98</v>
      </c>
      <c r="H30" t="s">
        <v>97</v>
      </c>
      <c r="I30">
        <v>36.9</v>
      </c>
      <c r="J30" s="12" t="s">
        <v>60</v>
      </c>
      <c r="K30" s="12" t="s">
        <v>60</v>
      </c>
      <c r="L30" s="12" t="s">
        <v>60</v>
      </c>
      <c r="M30" t="s">
        <v>61</v>
      </c>
    </row>
    <row r="31" spans="1:14">
      <c r="A31" s="7">
        <v>41081</v>
      </c>
      <c r="B31">
        <v>57</v>
      </c>
      <c r="C31">
        <v>31</v>
      </c>
      <c r="D31" t="s">
        <v>37</v>
      </c>
      <c r="E31">
        <v>27.2</v>
      </c>
      <c r="F31" s="12" t="s">
        <v>104</v>
      </c>
      <c r="G31" s="12" t="s">
        <v>60</v>
      </c>
      <c r="H31" s="12" t="s">
        <v>60</v>
      </c>
      <c r="I31">
        <v>31.6</v>
      </c>
      <c r="J31" t="s">
        <v>60</v>
      </c>
      <c r="K31" t="s">
        <v>60</v>
      </c>
      <c r="L31" t="s">
        <v>97</v>
      </c>
      <c r="M31" s="12" t="s">
        <v>67</v>
      </c>
    </row>
    <row r="32" spans="1:14">
      <c r="A32" s="7">
        <v>41081</v>
      </c>
      <c r="B32">
        <v>63</v>
      </c>
      <c r="C32">
        <v>32</v>
      </c>
      <c r="D32" t="s">
        <v>12</v>
      </c>
      <c r="E32">
        <v>30.9</v>
      </c>
      <c r="F32" t="s">
        <v>99</v>
      </c>
      <c r="G32" t="s">
        <v>60</v>
      </c>
      <c r="H32" t="s">
        <v>60</v>
      </c>
      <c r="I32">
        <v>35.6</v>
      </c>
      <c r="J32" s="12" t="s">
        <v>60</v>
      </c>
      <c r="K32" s="12" t="s">
        <v>60</v>
      </c>
      <c r="L32" s="12" t="s">
        <v>60</v>
      </c>
      <c r="M32" t="s">
        <v>61</v>
      </c>
    </row>
    <row r="33" spans="1:13">
      <c r="A33" s="7">
        <v>41081</v>
      </c>
      <c r="B33">
        <v>114</v>
      </c>
      <c r="C33">
        <v>33</v>
      </c>
      <c r="D33" t="s">
        <v>37</v>
      </c>
      <c r="E33">
        <v>36.799999999999997</v>
      </c>
      <c r="F33" s="12" t="s">
        <v>105</v>
      </c>
      <c r="I33">
        <v>29.7</v>
      </c>
      <c r="J33" s="12" t="s">
        <v>60</v>
      </c>
      <c r="K33" s="12" t="s">
        <v>60</v>
      </c>
      <c r="L33" s="12" t="s">
        <v>60</v>
      </c>
      <c r="M33" s="12" t="s">
        <v>67</v>
      </c>
    </row>
    <row r="34" spans="1:13">
      <c r="A34" s="7">
        <v>41081</v>
      </c>
      <c r="B34">
        <v>76</v>
      </c>
      <c r="C34">
        <v>34</v>
      </c>
      <c r="D34" t="s">
        <v>37</v>
      </c>
      <c r="E34">
        <v>34.299999999999997</v>
      </c>
      <c r="F34" t="s">
        <v>99</v>
      </c>
      <c r="G34" t="s">
        <v>60</v>
      </c>
      <c r="H34" t="s">
        <v>60</v>
      </c>
      <c r="I34">
        <v>36.700000000000003</v>
      </c>
      <c r="J34" s="12" t="s">
        <v>60</v>
      </c>
      <c r="K34" s="12" t="s">
        <v>60</v>
      </c>
      <c r="L34" s="12" t="s">
        <v>60</v>
      </c>
      <c r="M34" t="s">
        <v>61</v>
      </c>
    </row>
    <row r="35" spans="1:13">
      <c r="A35" s="7">
        <v>41081</v>
      </c>
      <c r="B35">
        <v>43</v>
      </c>
      <c r="C35">
        <v>35</v>
      </c>
      <c r="D35" t="s">
        <v>88</v>
      </c>
      <c r="E35">
        <v>38.1</v>
      </c>
      <c r="F35" t="s">
        <v>99</v>
      </c>
      <c r="I35">
        <v>31.4</v>
      </c>
      <c r="J35" s="12" t="s">
        <v>92</v>
      </c>
      <c r="K35" s="12" t="s">
        <v>60</v>
      </c>
      <c r="L35" s="12" t="s">
        <v>60</v>
      </c>
      <c r="M35" s="12" t="s">
        <v>67</v>
      </c>
    </row>
    <row r="36" spans="1:13">
      <c r="A36" s="7">
        <v>41084</v>
      </c>
      <c r="B36">
        <v>37</v>
      </c>
      <c r="C36">
        <v>37</v>
      </c>
      <c r="D36" t="s">
        <v>11</v>
      </c>
      <c r="E36">
        <v>34.299999999999997</v>
      </c>
      <c r="F36" t="s">
        <v>104</v>
      </c>
      <c r="G36" t="s">
        <v>60</v>
      </c>
      <c r="H36" t="s">
        <v>141</v>
      </c>
      <c r="I36">
        <v>32.700000000000003</v>
      </c>
      <c r="J36" s="12" t="s">
        <v>60</v>
      </c>
      <c r="K36" s="12" t="s">
        <v>60</v>
      </c>
      <c r="L36" s="12" t="s">
        <v>97</v>
      </c>
      <c r="M36" s="12" t="s">
        <v>61</v>
      </c>
    </row>
    <row r="37" spans="1:13">
      <c r="A37" s="7">
        <v>41084</v>
      </c>
      <c r="B37">
        <v>85</v>
      </c>
      <c r="C37">
        <v>39</v>
      </c>
      <c r="D37" t="s">
        <v>11</v>
      </c>
      <c r="E37">
        <v>34.799999999999997</v>
      </c>
      <c r="F37" t="s">
        <v>104</v>
      </c>
      <c r="G37" t="s">
        <v>60</v>
      </c>
      <c r="H37" t="s">
        <v>60</v>
      </c>
      <c r="I37">
        <v>31</v>
      </c>
      <c r="J37" s="12" t="s">
        <v>60</v>
      </c>
      <c r="K37" s="12" t="s">
        <v>60</v>
      </c>
      <c r="L37" s="12" t="s">
        <v>60</v>
      </c>
      <c r="M37" s="12" t="s">
        <v>67</v>
      </c>
    </row>
    <row r="38" spans="1:13">
      <c r="A38" s="7">
        <v>41084</v>
      </c>
      <c r="B38">
        <v>8</v>
      </c>
      <c r="C38">
        <v>36</v>
      </c>
      <c r="D38" t="s">
        <v>12</v>
      </c>
      <c r="E38">
        <v>35</v>
      </c>
      <c r="F38" t="s">
        <v>99</v>
      </c>
      <c r="G38" t="s">
        <v>60</v>
      </c>
      <c r="H38" t="s">
        <v>60</v>
      </c>
      <c r="I38">
        <v>35.5</v>
      </c>
      <c r="J38" s="12" t="s">
        <v>142</v>
      </c>
      <c r="K38" s="12" t="s">
        <v>60</v>
      </c>
      <c r="L38" s="12" t="s">
        <v>145</v>
      </c>
      <c r="M38" s="12" t="s">
        <v>61</v>
      </c>
    </row>
    <row r="39" spans="1:13">
      <c r="A39" s="7">
        <v>41084</v>
      </c>
      <c r="B39">
        <v>43</v>
      </c>
      <c r="C39">
        <v>38</v>
      </c>
      <c r="D39" t="s">
        <v>11</v>
      </c>
      <c r="E39">
        <v>30.1</v>
      </c>
      <c r="F39" t="s">
        <v>144</v>
      </c>
      <c r="G39" t="s">
        <v>60</v>
      </c>
      <c r="H39" t="s">
        <v>60</v>
      </c>
      <c r="I39">
        <v>30.7</v>
      </c>
      <c r="J39" t="s">
        <v>143</v>
      </c>
      <c r="K39" t="s">
        <v>60</v>
      </c>
      <c r="L39" t="s">
        <v>97</v>
      </c>
      <c r="M39" s="12" t="s">
        <v>67</v>
      </c>
    </row>
    <row r="40" spans="1:13">
      <c r="A40" s="7">
        <v>41084</v>
      </c>
      <c r="B40">
        <v>5</v>
      </c>
      <c r="C40">
        <v>40</v>
      </c>
      <c r="D40" t="s">
        <v>11</v>
      </c>
      <c r="E40">
        <v>40.299999999999997</v>
      </c>
      <c r="F40" t="s">
        <v>99</v>
      </c>
      <c r="G40" t="s">
        <v>60</v>
      </c>
      <c r="H40" t="s">
        <v>97</v>
      </c>
      <c r="I40">
        <v>37.9</v>
      </c>
      <c r="J40" s="12" t="s">
        <v>104</v>
      </c>
      <c r="K40" s="12" t="s">
        <v>60</v>
      </c>
      <c r="L40" s="12" t="s">
        <v>97</v>
      </c>
      <c r="M40" s="12" t="s">
        <v>67</v>
      </c>
    </row>
    <row r="41" spans="1:13">
      <c r="A41" s="7">
        <v>41084</v>
      </c>
      <c r="B41">
        <v>127</v>
      </c>
      <c r="C41">
        <v>41</v>
      </c>
      <c r="D41" t="s">
        <v>11</v>
      </c>
      <c r="F41" t="s">
        <v>140</v>
      </c>
    </row>
    <row r="44" spans="1:13" s="27" customFormat="1">
      <c r="C44" s="33" t="s">
        <v>278</v>
      </c>
      <c r="D44" s="34" t="s">
        <v>274</v>
      </c>
      <c r="G44" s="34"/>
      <c r="H44" s="34"/>
    </row>
    <row r="45" spans="1:13" s="27" customFormat="1">
      <c r="C45" s="33" t="s">
        <v>266</v>
      </c>
      <c r="D45" s="33" t="s">
        <v>280</v>
      </c>
      <c r="E45" s="27" t="s">
        <v>279</v>
      </c>
      <c r="F45" s="34" t="s">
        <v>281</v>
      </c>
      <c r="G45" s="33" t="s">
        <v>284</v>
      </c>
      <c r="H45" s="34" t="s">
        <v>282</v>
      </c>
      <c r="I45" s="27" t="s">
        <v>285</v>
      </c>
      <c r="J45" s="34" t="s">
        <v>283</v>
      </c>
      <c r="K45" s="34" t="s">
        <v>286</v>
      </c>
    </row>
    <row r="46" spans="1:13" s="27" customFormat="1">
      <c r="B46" s="27" t="s">
        <v>267</v>
      </c>
      <c r="C46" s="33">
        <v>38</v>
      </c>
      <c r="D46" s="33">
        <f>13/38</f>
        <v>0.34210526315789475</v>
      </c>
      <c r="E46" s="35"/>
      <c r="F46" s="36">
        <f>3/38</f>
        <v>7.8947368421052627E-2</v>
      </c>
      <c r="G46" s="35">
        <f>1/38</f>
        <v>2.6315789473684209E-2</v>
      </c>
      <c r="H46" s="36">
        <f>1/38</f>
        <v>2.6315789473684209E-2</v>
      </c>
      <c r="I46" s="27">
        <v>0</v>
      </c>
      <c r="J46" s="36">
        <f>23/38</f>
        <v>0.60526315789473684</v>
      </c>
      <c r="K46" s="35">
        <f>4/38</f>
        <v>0.10526315789473684</v>
      </c>
    </row>
    <row r="47" spans="1:13" s="27" customFormat="1">
      <c r="B47" s="27" t="s">
        <v>275</v>
      </c>
      <c r="C47" s="33">
        <v>14</v>
      </c>
      <c r="D47" s="33">
        <f>6/14</f>
        <v>0.42857142857142855</v>
      </c>
      <c r="E47" s="35">
        <f>12/14</f>
        <v>0.8571428571428571</v>
      </c>
      <c r="F47" s="36">
        <f>1/14</f>
        <v>7.1428571428571425E-2</v>
      </c>
      <c r="G47" s="35">
        <f>1/14</f>
        <v>7.1428571428571425E-2</v>
      </c>
      <c r="H47" s="36">
        <f>1/14</f>
        <v>7.1428571428571425E-2</v>
      </c>
      <c r="I47" s="27">
        <v>0</v>
      </c>
      <c r="J47" s="36">
        <f>7/14</f>
        <v>0.5</v>
      </c>
      <c r="K47" s="35">
        <f>1/14</f>
        <v>7.1428571428571425E-2</v>
      </c>
    </row>
    <row r="48" spans="1:13" s="27" customFormat="1">
      <c r="B48" s="27" t="s">
        <v>276</v>
      </c>
      <c r="C48" s="33">
        <v>17</v>
      </c>
      <c r="D48" s="33">
        <f>7/17</f>
        <v>0.41176470588235292</v>
      </c>
      <c r="E48" s="35">
        <f>16/17</f>
        <v>0.94117647058823528</v>
      </c>
      <c r="F48" s="36">
        <f>2/17</f>
        <v>0.11764705882352941</v>
      </c>
      <c r="G48" s="35">
        <v>0</v>
      </c>
      <c r="H48" s="36">
        <v>0</v>
      </c>
      <c r="I48" s="27">
        <v>0</v>
      </c>
      <c r="J48" s="36">
        <f>8/17</f>
        <v>0.47058823529411764</v>
      </c>
      <c r="K48" s="35">
        <f>1/17</f>
        <v>5.8823529411764705E-2</v>
      </c>
    </row>
    <row r="49" spans="2:11" s="27" customFormat="1">
      <c r="B49" s="27" t="s">
        <v>277</v>
      </c>
      <c r="C49" s="33">
        <v>7</v>
      </c>
      <c r="D49" s="33">
        <v>0</v>
      </c>
      <c r="E49" s="35">
        <f>5/7</f>
        <v>0.7142857142857143</v>
      </c>
      <c r="F49" s="36">
        <v>0</v>
      </c>
      <c r="G49" s="36">
        <v>0</v>
      </c>
      <c r="H49" s="36">
        <v>0</v>
      </c>
      <c r="I49" s="27">
        <v>0</v>
      </c>
      <c r="J49" s="36">
        <v>1</v>
      </c>
      <c r="K49" s="35">
        <f>2/7</f>
        <v>0.2857142857142857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7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sqref="A1:XFD1048576"/>
    </sheetView>
  </sheetViews>
  <sheetFormatPr baseColWidth="10" defaultRowHeight="15" x14ac:dyDescent="0"/>
  <cols>
    <col min="1" max="1" width="8.83203125" style="6" bestFit="1" customWidth="1"/>
    <col min="2" max="2" width="5.33203125" style="6" bestFit="1" customWidth="1"/>
    <col min="3" max="3" width="11.33203125" style="6" bestFit="1" customWidth="1"/>
    <col min="4" max="4" width="10.1640625" style="6" bestFit="1" customWidth="1"/>
    <col min="5" max="5" width="11.1640625" style="6" bestFit="1" customWidth="1"/>
    <col min="6" max="6" width="9.6640625" style="6" bestFit="1" customWidth="1"/>
    <col min="7" max="7" width="8.33203125" style="6" bestFit="1" customWidth="1"/>
    <col min="8" max="8" width="9.33203125" style="6" bestFit="1" customWidth="1"/>
    <col min="9" max="9" width="10.5" style="6" bestFit="1" customWidth="1"/>
    <col min="11" max="11" width="85.5" style="6" bestFit="1" customWidth="1"/>
    <col min="12" max="12" width="38.5" style="26" bestFit="1" customWidth="1"/>
    <col min="13" max="15" width="10.83203125" style="26"/>
    <col min="16" max="16" width="105.6640625" style="26" bestFit="1" customWidth="1"/>
    <col min="17" max="16384" width="10.83203125" style="6"/>
  </cols>
  <sheetData>
    <row r="1" spans="1:16">
      <c r="A1" s="6" t="s">
        <v>0</v>
      </c>
      <c r="B1" s="6" t="s">
        <v>7</v>
      </c>
      <c r="C1" s="6" t="s">
        <v>122</v>
      </c>
      <c r="D1" s="6" t="s">
        <v>117</v>
      </c>
      <c r="E1" s="6" t="s">
        <v>118</v>
      </c>
      <c r="F1" s="6" t="s">
        <v>123</v>
      </c>
      <c r="G1" s="6" t="s">
        <v>119</v>
      </c>
      <c r="H1" s="6" t="s">
        <v>120</v>
      </c>
      <c r="I1" s="6" t="s">
        <v>74</v>
      </c>
      <c r="J1" s="6" t="s">
        <v>128</v>
      </c>
      <c r="K1" s="6" t="s">
        <v>121</v>
      </c>
      <c r="L1" s="26" t="s">
        <v>159</v>
      </c>
      <c r="M1" s="26" t="s">
        <v>168</v>
      </c>
      <c r="N1" s="26" t="s">
        <v>74</v>
      </c>
      <c r="O1" s="26" t="s">
        <v>128</v>
      </c>
      <c r="P1" s="26" t="s">
        <v>121</v>
      </c>
    </row>
    <row r="2" spans="1:16">
      <c r="A2" s="7">
        <v>41083</v>
      </c>
      <c r="B2" s="6">
        <v>1005</v>
      </c>
      <c r="C2" s="6">
        <v>8</v>
      </c>
      <c r="D2" s="6">
        <v>36</v>
      </c>
      <c r="E2" s="6" t="s">
        <v>12</v>
      </c>
      <c r="F2" s="6">
        <v>94</v>
      </c>
      <c r="G2" s="6">
        <v>30</v>
      </c>
      <c r="H2" s="6" t="s">
        <v>11</v>
      </c>
      <c r="I2" s="6" t="s">
        <v>76</v>
      </c>
      <c r="J2" s="6" t="s">
        <v>76</v>
      </c>
      <c r="K2" s="6" t="s">
        <v>134</v>
      </c>
    </row>
    <row r="3" spans="1:16">
      <c r="A3" s="7">
        <v>41083</v>
      </c>
      <c r="B3" s="6">
        <v>1015</v>
      </c>
      <c r="C3" s="6">
        <v>37</v>
      </c>
      <c r="D3" s="6">
        <v>37</v>
      </c>
      <c r="E3" s="6" t="s">
        <v>11</v>
      </c>
      <c r="F3" s="6">
        <v>94</v>
      </c>
      <c r="G3" s="6">
        <v>30</v>
      </c>
      <c r="H3" s="6" t="s">
        <v>11</v>
      </c>
      <c r="I3" s="6" t="s">
        <v>76</v>
      </c>
      <c r="J3" s="6" t="s">
        <v>34</v>
      </c>
      <c r="K3" s="6" t="s">
        <v>124</v>
      </c>
    </row>
    <row r="4" spans="1:16">
      <c r="A4" s="7">
        <v>41083</v>
      </c>
      <c r="B4" s="6">
        <v>1205</v>
      </c>
      <c r="C4" s="6">
        <v>43</v>
      </c>
      <c r="D4" s="6">
        <v>38</v>
      </c>
      <c r="E4" s="6" t="s">
        <v>11</v>
      </c>
      <c r="F4" s="6">
        <v>8</v>
      </c>
      <c r="G4" s="6">
        <v>36</v>
      </c>
      <c r="H4" s="6" t="s">
        <v>12</v>
      </c>
      <c r="I4" s="6" t="s">
        <v>76</v>
      </c>
      <c r="J4" s="6" t="s">
        <v>76</v>
      </c>
      <c r="K4" s="6" t="s">
        <v>127</v>
      </c>
    </row>
    <row r="5" spans="1:16">
      <c r="A5" s="7">
        <v>41083</v>
      </c>
      <c r="B5" s="6">
        <v>1208</v>
      </c>
      <c r="C5" s="6">
        <v>43</v>
      </c>
      <c r="D5" s="6">
        <v>38</v>
      </c>
      <c r="E5" s="6" t="s">
        <v>11</v>
      </c>
      <c r="F5" s="6">
        <v>5</v>
      </c>
      <c r="G5" s="6">
        <v>23</v>
      </c>
      <c r="H5" s="6" t="s">
        <v>11</v>
      </c>
      <c r="I5" s="6" t="s">
        <v>76</v>
      </c>
      <c r="J5" s="6" t="s">
        <v>34</v>
      </c>
      <c r="K5" s="6" t="s">
        <v>125</v>
      </c>
    </row>
    <row r="6" spans="1:16">
      <c r="A6" s="7">
        <v>41083</v>
      </c>
      <c r="B6" s="6">
        <v>1245</v>
      </c>
      <c r="C6" s="6" t="s">
        <v>126</v>
      </c>
      <c r="D6" s="6">
        <v>32</v>
      </c>
      <c r="E6" s="6" t="s">
        <v>12</v>
      </c>
      <c r="F6" s="6">
        <v>8</v>
      </c>
      <c r="G6" s="6">
        <v>36</v>
      </c>
      <c r="H6" s="6" t="s">
        <v>12</v>
      </c>
      <c r="I6" s="6" t="s">
        <v>76</v>
      </c>
      <c r="J6" s="6" t="s">
        <v>34</v>
      </c>
      <c r="K6" s="6" t="s">
        <v>127</v>
      </c>
    </row>
    <row r="7" spans="1:16">
      <c r="A7" s="7">
        <v>41083</v>
      </c>
      <c r="B7" s="6">
        <v>1252</v>
      </c>
      <c r="C7" s="6" t="s">
        <v>126</v>
      </c>
      <c r="D7" s="6">
        <v>32</v>
      </c>
      <c r="E7" s="6" t="s">
        <v>12</v>
      </c>
      <c r="F7" s="6">
        <v>94</v>
      </c>
      <c r="G7" s="6">
        <v>30</v>
      </c>
      <c r="H7" s="6" t="s">
        <v>11</v>
      </c>
      <c r="I7" s="6" t="s">
        <v>76</v>
      </c>
      <c r="J7" s="6" t="s">
        <v>76</v>
      </c>
      <c r="K7" s="6" t="s">
        <v>135</v>
      </c>
    </row>
    <row r="8" spans="1:16">
      <c r="A8" s="7">
        <v>41083</v>
      </c>
      <c r="B8" s="6">
        <v>1730</v>
      </c>
      <c r="C8" s="6">
        <v>85</v>
      </c>
      <c r="D8" s="6">
        <v>39</v>
      </c>
      <c r="E8" s="6" t="s">
        <v>11</v>
      </c>
      <c r="F8" s="6">
        <v>5</v>
      </c>
      <c r="G8" s="6">
        <v>23</v>
      </c>
      <c r="H8" s="6" t="s">
        <v>11</v>
      </c>
      <c r="I8" s="6" t="s">
        <v>76</v>
      </c>
      <c r="J8" s="6" t="s">
        <v>34</v>
      </c>
      <c r="K8" s="6" t="s">
        <v>137</v>
      </c>
    </row>
    <row r="9" spans="1:16">
      <c r="A9" s="7">
        <v>41083</v>
      </c>
      <c r="B9" s="6">
        <v>1735</v>
      </c>
      <c r="C9" s="6">
        <v>85</v>
      </c>
      <c r="D9" s="6">
        <v>39</v>
      </c>
      <c r="E9" s="6" t="s">
        <v>11</v>
      </c>
      <c r="F9" s="6">
        <v>8</v>
      </c>
      <c r="G9" s="6">
        <v>36</v>
      </c>
      <c r="H9" s="6" t="s">
        <v>12</v>
      </c>
      <c r="I9" s="6" t="s">
        <v>76</v>
      </c>
      <c r="J9" s="6" t="s">
        <v>138</v>
      </c>
      <c r="K9" s="6" t="s">
        <v>139</v>
      </c>
    </row>
    <row r="10" spans="1:16">
      <c r="A10" s="7">
        <v>41084</v>
      </c>
      <c r="B10" s="6">
        <v>1130</v>
      </c>
      <c r="C10" s="6">
        <v>5</v>
      </c>
      <c r="D10" s="6">
        <v>40</v>
      </c>
      <c r="E10" s="6" t="s">
        <v>11</v>
      </c>
      <c r="F10" s="6">
        <v>8</v>
      </c>
      <c r="G10" s="6">
        <v>36</v>
      </c>
      <c r="H10" s="6" t="s">
        <v>12</v>
      </c>
      <c r="I10" s="6" t="s">
        <v>76</v>
      </c>
      <c r="J10" s="6" t="s">
        <v>76</v>
      </c>
      <c r="K10" s="6" t="s">
        <v>147</v>
      </c>
    </row>
    <row r="11" spans="1:16">
      <c r="A11" s="7">
        <v>41084</v>
      </c>
      <c r="B11" s="6">
        <v>1137</v>
      </c>
      <c r="C11" s="6">
        <v>5</v>
      </c>
      <c r="D11" s="6">
        <v>40</v>
      </c>
      <c r="E11" s="6" t="s">
        <v>11</v>
      </c>
      <c r="F11" s="6">
        <v>37</v>
      </c>
      <c r="G11" s="6">
        <v>37</v>
      </c>
      <c r="H11" s="6" t="s">
        <v>11</v>
      </c>
      <c r="I11" s="6" t="s">
        <v>76</v>
      </c>
      <c r="J11" s="6" t="s">
        <v>138</v>
      </c>
      <c r="K11" s="6" t="s">
        <v>148</v>
      </c>
    </row>
    <row r="12" spans="1:16">
      <c r="A12" s="7">
        <v>41084</v>
      </c>
      <c r="B12" s="6">
        <v>1235</v>
      </c>
      <c r="C12" s="6">
        <v>127</v>
      </c>
      <c r="D12" s="6">
        <v>41</v>
      </c>
      <c r="E12" s="6" t="s">
        <v>11</v>
      </c>
      <c r="F12" s="6">
        <v>85</v>
      </c>
      <c r="G12" s="6">
        <v>39</v>
      </c>
      <c r="H12" s="6" t="s">
        <v>11</v>
      </c>
      <c r="I12" s="6" t="s">
        <v>76</v>
      </c>
      <c r="J12" s="6" t="s">
        <v>34</v>
      </c>
      <c r="K12" s="6" t="s">
        <v>148</v>
      </c>
    </row>
    <row r="13" spans="1:16">
      <c r="A13" s="7">
        <v>41084</v>
      </c>
      <c r="B13" s="6">
        <v>1235</v>
      </c>
      <c r="C13" s="6">
        <v>127</v>
      </c>
      <c r="D13" s="6">
        <v>41</v>
      </c>
      <c r="E13" s="6" t="s">
        <v>11</v>
      </c>
      <c r="K13" s="6" t="s">
        <v>149</v>
      </c>
    </row>
    <row r="14" spans="1:16">
      <c r="A14" s="7">
        <v>41085</v>
      </c>
      <c r="B14" s="6">
        <v>1135</v>
      </c>
      <c r="C14" s="6">
        <v>130</v>
      </c>
      <c r="D14" s="6">
        <v>42</v>
      </c>
      <c r="E14" s="6" t="s">
        <v>11</v>
      </c>
      <c r="F14" s="6">
        <v>43</v>
      </c>
      <c r="G14" s="6">
        <v>38</v>
      </c>
      <c r="H14" s="6" t="s">
        <v>11</v>
      </c>
      <c r="I14" s="6" t="s">
        <v>76</v>
      </c>
      <c r="J14" s="6" t="s">
        <v>76</v>
      </c>
      <c r="K14" s="6" t="s">
        <v>154</v>
      </c>
    </row>
    <row r="15" spans="1:16">
      <c r="A15" s="7">
        <v>41088</v>
      </c>
      <c r="B15" s="6">
        <v>1730</v>
      </c>
      <c r="C15" s="6">
        <v>130</v>
      </c>
      <c r="D15" s="6">
        <v>42</v>
      </c>
      <c r="E15" s="6" t="s">
        <v>11</v>
      </c>
      <c r="J15" s="6"/>
      <c r="L15" s="26" t="s">
        <v>167</v>
      </c>
      <c r="M15" s="26" t="s">
        <v>34</v>
      </c>
      <c r="N15" s="26" t="s">
        <v>34</v>
      </c>
      <c r="O15" s="26" t="s">
        <v>34</v>
      </c>
      <c r="P15" s="26" t="s">
        <v>160</v>
      </c>
    </row>
    <row r="16" spans="1:16">
      <c r="A16" s="7">
        <v>41088</v>
      </c>
      <c r="B16" s="6">
        <v>1200</v>
      </c>
      <c r="C16" s="6">
        <v>14</v>
      </c>
      <c r="D16" s="6">
        <v>30</v>
      </c>
      <c r="E16" s="6" t="s">
        <v>11</v>
      </c>
      <c r="F16" s="6">
        <v>5</v>
      </c>
      <c r="G16" s="6">
        <v>40</v>
      </c>
      <c r="H16" s="6" t="s">
        <v>11</v>
      </c>
      <c r="I16" s="6" t="s">
        <v>76</v>
      </c>
      <c r="J16" s="6" t="s">
        <v>138</v>
      </c>
      <c r="K16" s="6" t="s">
        <v>158</v>
      </c>
    </row>
    <row r="17" spans="1:16">
      <c r="A17" s="7">
        <v>41088</v>
      </c>
      <c r="B17" s="6">
        <v>1218</v>
      </c>
      <c r="C17" s="6">
        <v>53</v>
      </c>
      <c r="D17" s="6">
        <v>43</v>
      </c>
      <c r="E17" s="6" t="s">
        <v>12</v>
      </c>
      <c r="F17" s="6">
        <v>127</v>
      </c>
      <c r="G17" s="6">
        <v>41</v>
      </c>
      <c r="H17" s="6" t="s">
        <v>11</v>
      </c>
      <c r="I17" s="6" t="s">
        <v>76</v>
      </c>
      <c r="J17" s="6" t="s">
        <v>76</v>
      </c>
      <c r="K17" s="6" t="s">
        <v>157</v>
      </c>
    </row>
    <row r="18" spans="1:16">
      <c r="A18" s="7">
        <v>41089</v>
      </c>
      <c r="B18" s="6">
        <v>1145</v>
      </c>
      <c r="C18" s="6">
        <v>5</v>
      </c>
      <c r="D18" s="6">
        <v>44</v>
      </c>
      <c r="E18" s="6" t="s">
        <v>11</v>
      </c>
      <c r="F18" s="6">
        <v>14</v>
      </c>
      <c r="G18" s="6">
        <v>30</v>
      </c>
      <c r="H18" s="6" t="s">
        <v>11</v>
      </c>
      <c r="I18" s="6" t="s">
        <v>76</v>
      </c>
      <c r="J18" s="6" t="s">
        <v>76</v>
      </c>
      <c r="K18" s="6" t="s">
        <v>161</v>
      </c>
    </row>
    <row r="19" spans="1:16">
      <c r="A19" s="7">
        <v>41089</v>
      </c>
      <c r="B19" s="6">
        <v>1155</v>
      </c>
      <c r="C19" s="6">
        <v>5</v>
      </c>
      <c r="D19" s="6">
        <v>44</v>
      </c>
      <c r="E19" s="6" t="s">
        <v>11</v>
      </c>
      <c r="F19" s="6">
        <v>53</v>
      </c>
      <c r="G19" s="6">
        <v>43</v>
      </c>
      <c r="H19" s="6" t="s">
        <v>12</v>
      </c>
      <c r="I19" s="6" t="s">
        <v>76</v>
      </c>
      <c r="J19" s="6" t="s">
        <v>76</v>
      </c>
      <c r="K19" s="6" t="s">
        <v>162</v>
      </c>
    </row>
    <row r="20" spans="1:16">
      <c r="A20" s="7">
        <v>41089</v>
      </c>
      <c r="B20" s="6">
        <v>1210</v>
      </c>
      <c r="C20" s="6">
        <v>5</v>
      </c>
      <c r="D20" s="6">
        <v>44</v>
      </c>
      <c r="E20" s="6" t="s">
        <v>11</v>
      </c>
      <c r="L20" s="26" t="s">
        <v>166</v>
      </c>
      <c r="M20" s="26" t="s">
        <v>34</v>
      </c>
      <c r="N20" s="26" t="s">
        <v>34</v>
      </c>
      <c r="O20" s="26" t="s">
        <v>34</v>
      </c>
      <c r="P20" s="26" t="s">
        <v>163</v>
      </c>
    </row>
    <row r="21" spans="1:16">
      <c r="A21" s="7">
        <v>41089</v>
      </c>
      <c r="B21" s="6">
        <v>1343</v>
      </c>
      <c r="C21" s="6">
        <v>44</v>
      </c>
      <c r="D21" s="6">
        <v>45</v>
      </c>
      <c r="E21" s="6" t="s">
        <v>12</v>
      </c>
      <c r="F21" s="6">
        <v>53</v>
      </c>
      <c r="G21" s="6">
        <v>43</v>
      </c>
      <c r="H21" s="6" t="s">
        <v>12</v>
      </c>
      <c r="I21" s="6" t="s">
        <v>76</v>
      </c>
      <c r="J21" s="6" t="s">
        <v>76</v>
      </c>
      <c r="K21" s="6" t="s">
        <v>169</v>
      </c>
    </row>
    <row r="22" spans="1:16">
      <c r="A22" s="7">
        <v>41089</v>
      </c>
      <c r="B22" s="6">
        <v>1350</v>
      </c>
      <c r="C22" s="6">
        <v>44</v>
      </c>
      <c r="D22" s="6">
        <v>45</v>
      </c>
      <c r="E22" s="6" t="s">
        <v>12</v>
      </c>
      <c r="F22" s="6">
        <v>14</v>
      </c>
      <c r="G22" s="6">
        <v>30</v>
      </c>
      <c r="H22" s="6" t="s">
        <v>11</v>
      </c>
      <c r="I22" s="6" t="s">
        <v>76</v>
      </c>
      <c r="J22" s="6" t="s">
        <v>138</v>
      </c>
      <c r="K22" s="6" t="s">
        <v>164</v>
      </c>
    </row>
    <row r="23" spans="1:16">
      <c r="A23" s="7">
        <v>41089</v>
      </c>
      <c r="B23" s="6">
        <v>1358</v>
      </c>
      <c r="C23" s="6">
        <v>44</v>
      </c>
      <c r="D23" s="6">
        <v>45</v>
      </c>
      <c r="E23" s="6" t="s">
        <v>12</v>
      </c>
      <c r="L23" s="26" t="s">
        <v>166</v>
      </c>
      <c r="M23" s="26" t="s">
        <v>34</v>
      </c>
      <c r="N23" s="26" t="s">
        <v>76</v>
      </c>
      <c r="O23" s="26" t="s">
        <v>34</v>
      </c>
      <c r="P23" s="26" t="s">
        <v>165</v>
      </c>
    </row>
    <row r="24" spans="1:16">
      <c r="A24" s="7">
        <v>41091</v>
      </c>
      <c r="B24" s="6">
        <v>1117</v>
      </c>
      <c r="C24" s="6">
        <v>28</v>
      </c>
      <c r="D24" s="6">
        <v>46</v>
      </c>
      <c r="E24" s="6" t="s">
        <v>12</v>
      </c>
      <c r="F24" s="6">
        <v>14</v>
      </c>
      <c r="G24" s="6">
        <v>30</v>
      </c>
      <c r="H24" s="6" t="s">
        <v>11</v>
      </c>
      <c r="I24" s="6" t="s">
        <v>76</v>
      </c>
      <c r="J24" s="6" t="s">
        <v>76</v>
      </c>
      <c r="K24" s="6" t="s">
        <v>171</v>
      </c>
    </row>
    <row r="25" spans="1:16">
      <c r="A25" s="7">
        <v>41091</v>
      </c>
      <c r="B25" s="6">
        <v>1125</v>
      </c>
      <c r="C25" s="6">
        <v>28</v>
      </c>
      <c r="D25" s="6">
        <v>46</v>
      </c>
      <c r="E25" s="6" t="s">
        <v>12</v>
      </c>
      <c r="F25" s="6">
        <v>53</v>
      </c>
      <c r="G25" s="6">
        <v>43</v>
      </c>
      <c r="H25" s="6" t="s">
        <v>12</v>
      </c>
      <c r="I25" s="6" t="s">
        <v>76</v>
      </c>
      <c r="J25" s="6" t="s">
        <v>138</v>
      </c>
      <c r="K25" s="6" t="s">
        <v>172</v>
      </c>
    </row>
    <row r="26" spans="1:16">
      <c r="A26" s="7">
        <v>41091</v>
      </c>
      <c r="B26" s="6">
        <v>1128</v>
      </c>
      <c r="C26" s="6">
        <v>28</v>
      </c>
      <c r="D26" s="6">
        <v>46</v>
      </c>
      <c r="E26" s="6" t="s">
        <v>12</v>
      </c>
      <c r="L26" s="26" t="s">
        <v>173</v>
      </c>
      <c r="M26" s="26" t="s">
        <v>76</v>
      </c>
      <c r="N26" s="26" t="s">
        <v>76</v>
      </c>
      <c r="O26" s="26" t="s">
        <v>76</v>
      </c>
      <c r="P26" s="26" t="s">
        <v>99</v>
      </c>
    </row>
    <row r="27" spans="1:16">
      <c r="A27" s="7">
        <v>41091</v>
      </c>
      <c r="B27" s="6">
        <v>1228</v>
      </c>
      <c r="C27" s="6">
        <v>94</v>
      </c>
      <c r="D27" s="6">
        <v>47</v>
      </c>
      <c r="E27" s="6" t="s">
        <v>174</v>
      </c>
      <c r="F27" s="6">
        <v>44</v>
      </c>
      <c r="G27" s="6">
        <v>45</v>
      </c>
      <c r="H27" s="6" t="s">
        <v>12</v>
      </c>
      <c r="I27" s="6" t="s">
        <v>76</v>
      </c>
      <c r="J27" s="6" t="s">
        <v>76</v>
      </c>
      <c r="K27" s="6" t="s">
        <v>175</v>
      </c>
    </row>
    <row r="28" spans="1:16">
      <c r="A28" s="7">
        <v>41091</v>
      </c>
      <c r="C28" s="6">
        <v>94</v>
      </c>
      <c r="D28" s="6">
        <v>47</v>
      </c>
      <c r="E28" s="6" t="s">
        <v>174</v>
      </c>
      <c r="K28" s="6" t="s">
        <v>176</v>
      </c>
    </row>
    <row r="29" spans="1:16">
      <c r="A29" s="7">
        <v>41091</v>
      </c>
      <c r="B29" s="6">
        <v>1240</v>
      </c>
      <c r="C29" s="6">
        <v>94</v>
      </c>
      <c r="D29" s="6">
        <v>47</v>
      </c>
      <c r="E29" s="6" t="s">
        <v>174</v>
      </c>
      <c r="L29" s="26" t="s">
        <v>173</v>
      </c>
      <c r="M29" s="26" t="s">
        <v>76</v>
      </c>
      <c r="N29" s="26" t="s">
        <v>76</v>
      </c>
      <c r="O29" s="26" t="s">
        <v>76</v>
      </c>
      <c r="P29" s="26" t="s">
        <v>177</v>
      </c>
    </row>
    <row r="30" spans="1:16">
      <c r="A30" s="7">
        <v>41091</v>
      </c>
      <c r="B30" s="6">
        <v>1300</v>
      </c>
      <c r="C30" s="6">
        <v>130</v>
      </c>
      <c r="D30" s="6">
        <v>48</v>
      </c>
      <c r="E30" s="6" t="s">
        <v>11</v>
      </c>
      <c r="F30" s="6">
        <v>5</v>
      </c>
      <c r="G30" s="6">
        <v>44</v>
      </c>
      <c r="H30" s="6" t="s">
        <v>11</v>
      </c>
      <c r="I30" s="6" t="s">
        <v>76</v>
      </c>
      <c r="J30" s="6" t="s">
        <v>138</v>
      </c>
      <c r="K30" s="6" t="s">
        <v>127</v>
      </c>
    </row>
    <row r="31" spans="1:16">
      <c r="A31" s="7">
        <v>41091</v>
      </c>
      <c r="B31" s="6">
        <v>1309</v>
      </c>
      <c r="C31" s="6">
        <v>130</v>
      </c>
      <c r="D31" s="6">
        <v>48</v>
      </c>
      <c r="E31" s="6" t="s">
        <v>11</v>
      </c>
      <c r="F31" s="6">
        <v>44</v>
      </c>
      <c r="G31" s="6">
        <v>45</v>
      </c>
      <c r="H31" s="6" t="s">
        <v>12</v>
      </c>
      <c r="I31" s="6" t="s">
        <v>76</v>
      </c>
      <c r="J31" s="6" t="s">
        <v>138</v>
      </c>
      <c r="K31" s="6" t="s">
        <v>127</v>
      </c>
    </row>
    <row r="32" spans="1:16">
      <c r="A32" s="7">
        <v>41091</v>
      </c>
      <c r="B32" s="6">
        <v>1318</v>
      </c>
      <c r="C32" s="6">
        <v>130</v>
      </c>
      <c r="D32" s="6">
        <v>48</v>
      </c>
      <c r="E32" s="6" t="s">
        <v>11</v>
      </c>
      <c r="L32" s="26" t="s">
        <v>178</v>
      </c>
      <c r="M32" s="26" t="s">
        <v>34</v>
      </c>
      <c r="N32" s="26" t="s">
        <v>34</v>
      </c>
      <c r="O32" s="26" t="s">
        <v>34</v>
      </c>
      <c r="P32" s="26" t="s">
        <v>99</v>
      </c>
    </row>
    <row r="33" spans="1:16">
      <c r="A33" s="7">
        <v>41092</v>
      </c>
      <c r="B33" s="6">
        <v>1200</v>
      </c>
      <c r="C33" s="6">
        <v>8</v>
      </c>
      <c r="D33" s="6">
        <v>49</v>
      </c>
      <c r="E33" s="6" t="s">
        <v>11</v>
      </c>
      <c r="K33" s="6" t="s">
        <v>179</v>
      </c>
      <c r="L33" s="26" t="s">
        <v>173</v>
      </c>
      <c r="M33" s="26" t="s">
        <v>34</v>
      </c>
      <c r="N33" s="26" t="s">
        <v>34</v>
      </c>
      <c r="P33" s="26" t="s">
        <v>180</v>
      </c>
    </row>
    <row r="34" spans="1:16">
      <c r="A34" s="7">
        <v>41092</v>
      </c>
      <c r="B34" s="6">
        <v>1407</v>
      </c>
      <c r="C34" s="6">
        <v>21</v>
      </c>
      <c r="D34" s="6">
        <v>50</v>
      </c>
      <c r="E34" s="6" t="s">
        <v>11</v>
      </c>
      <c r="K34" s="6" t="s">
        <v>182</v>
      </c>
      <c r="L34" s="26" t="s">
        <v>173</v>
      </c>
      <c r="M34" s="26" t="s">
        <v>76</v>
      </c>
      <c r="N34" s="26" t="s">
        <v>76</v>
      </c>
      <c r="O34" s="26" t="s">
        <v>76</v>
      </c>
      <c r="P34" s="26" t="s">
        <v>181</v>
      </c>
    </row>
    <row r="35" spans="1:16">
      <c r="A35" s="7">
        <v>41093</v>
      </c>
      <c r="B35" s="6">
        <v>1145</v>
      </c>
      <c r="C35" s="6">
        <v>94</v>
      </c>
      <c r="D35" s="6">
        <v>51</v>
      </c>
      <c r="E35" s="6" t="s">
        <v>11</v>
      </c>
      <c r="F35" s="6">
        <v>44</v>
      </c>
      <c r="G35" s="6">
        <v>45</v>
      </c>
      <c r="H35" s="6" t="s">
        <v>12</v>
      </c>
      <c r="I35" s="6" t="s">
        <v>76</v>
      </c>
      <c r="J35" s="6" t="s">
        <v>138</v>
      </c>
      <c r="K35" s="6" t="s">
        <v>127</v>
      </c>
    </row>
    <row r="36" spans="1:16">
      <c r="A36" s="7">
        <v>41093</v>
      </c>
      <c r="B36" s="6">
        <v>1200</v>
      </c>
      <c r="C36" s="6">
        <v>94</v>
      </c>
      <c r="D36" s="6">
        <v>51</v>
      </c>
      <c r="E36" s="6" t="s">
        <v>11</v>
      </c>
      <c r="F36" s="6">
        <v>130</v>
      </c>
      <c r="G36" s="6">
        <v>48</v>
      </c>
      <c r="H36" s="6" t="s">
        <v>11</v>
      </c>
      <c r="I36" s="6" t="s">
        <v>76</v>
      </c>
      <c r="J36" s="6" t="s">
        <v>34</v>
      </c>
      <c r="K36" s="6" t="s">
        <v>137</v>
      </c>
    </row>
    <row r="37" spans="1:16">
      <c r="A37" s="7">
        <v>41093</v>
      </c>
      <c r="B37" s="6">
        <v>1210</v>
      </c>
      <c r="C37" s="6">
        <v>94</v>
      </c>
      <c r="D37" s="6">
        <v>51</v>
      </c>
      <c r="E37" s="6" t="s">
        <v>11</v>
      </c>
      <c r="L37" s="26" t="s">
        <v>173</v>
      </c>
      <c r="M37" s="26" t="s">
        <v>76</v>
      </c>
      <c r="N37" s="26" t="s">
        <v>76</v>
      </c>
      <c r="O37" s="26" t="s">
        <v>76</v>
      </c>
      <c r="P37" s="26" t="s">
        <v>188</v>
      </c>
    </row>
    <row r="38" spans="1:16">
      <c r="A38" s="7">
        <v>41093</v>
      </c>
      <c r="B38" s="6">
        <v>1135</v>
      </c>
      <c r="C38" s="6">
        <v>34</v>
      </c>
      <c r="D38" s="6">
        <v>53</v>
      </c>
      <c r="E38" s="6" t="s">
        <v>174</v>
      </c>
      <c r="K38" s="6" t="s">
        <v>185</v>
      </c>
      <c r="L38" s="26" t="s">
        <v>173</v>
      </c>
      <c r="M38" s="26" t="s">
        <v>76</v>
      </c>
      <c r="N38" s="26" t="s">
        <v>76</v>
      </c>
      <c r="O38" s="26" t="s">
        <v>76</v>
      </c>
      <c r="P38" s="26" t="s">
        <v>189</v>
      </c>
    </row>
    <row r="39" spans="1:16">
      <c r="A39" s="7">
        <v>41093</v>
      </c>
      <c r="B39" s="6">
        <v>1221</v>
      </c>
      <c r="C39" s="6">
        <v>13</v>
      </c>
      <c r="D39" s="6">
        <v>52</v>
      </c>
      <c r="E39" s="6" t="s">
        <v>186</v>
      </c>
      <c r="F39" s="6">
        <v>8</v>
      </c>
      <c r="G39" s="6">
        <v>49</v>
      </c>
      <c r="H39" s="6" t="s">
        <v>11</v>
      </c>
      <c r="I39" s="6" t="s">
        <v>76</v>
      </c>
      <c r="J39" s="6" t="s">
        <v>76</v>
      </c>
      <c r="K39" s="6" t="s">
        <v>187</v>
      </c>
    </row>
    <row r="40" spans="1:16">
      <c r="A40" s="7">
        <v>41093</v>
      </c>
      <c r="B40" s="6">
        <v>1225</v>
      </c>
      <c r="C40" s="6">
        <v>13</v>
      </c>
      <c r="D40" s="6">
        <v>52</v>
      </c>
      <c r="E40" s="6" t="s">
        <v>186</v>
      </c>
      <c r="F40" s="6">
        <v>44</v>
      </c>
      <c r="G40" s="6">
        <v>45</v>
      </c>
      <c r="H40" s="6" t="s">
        <v>12</v>
      </c>
      <c r="I40" s="6" t="s">
        <v>76</v>
      </c>
      <c r="J40" s="6" t="s">
        <v>76</v>
      </c>
      <c r="K40" s="6" t="s">
        <v>187</v>
      </c>
    </row>
    <row r="41" spans="1:16">
      <c r="A41" s="7">
        <v>41093</v>
      </c>
      <c r="B41" s="6">
        <v>1238</v>
      </c>
      <c r="C41" s="6">
        <v>13</v>
      </c>
      <c r="D41" s="6">
        <v>52</v>
      </c>
      <c r="E41" s="6" t="s">
        <v>186</v>
      </c>
      <c r="L41" s="26" t="s">
        <v>173</v>
      </c>
      <c r="M41" s="26" t="s">
        <v>76</v>
      </c>
      <c r="N41" s="26" t="s">
        <v>76</v>
      </c>
      <c r="O41" s="26" t="s">
        <v>76</v>
      </c>
      <c r="P41" s="26" t="s">
        <v>188</v>
      </c>
    </row>
    <row r="42" spans="1:16">
      <c r="A42" s="7">
        <v>41093</v>
      </c>
      <c r="B42" s="6">
        <v>1847</v>
      </c>
      <c r="C42" s="6">
        <v>85</v>
      </c>
      <c r="D42" s="6">
        <v>54</v>
      </c>
      <c r="E42" s="6" t="s">
        <v>12</v>
      </c>
      <c r="F42" s="6">
        <v>21</v>
      </c>
      <c r="G42" s="6">
        <v>50</v>
      </c>
      <c r="H42" s="6" t="s">
        <v>11</v>
      </c>
      <c r="I42" s="6" t="s">
        <v>76</v>
      </c>
      <c r="J42" s="6" t="s">
        <v>76</v>
      </c>
      <c r="K42" s="6" t="s">
        <v>205</v>
      </c>
    </row>
    <row r="43" spans="1:16">
      <c r="A43" s="7">
        <v>41093</v>
      </c>
      <c r="B43" s="6">
        <v>1855</v>
      </c>
      <c r="C43" s="6">
        <v>85</v>
      </c>
      <c r="D43" s="6">
        <v>54</v>
      </c>
      <c r="E43" s="6" t="s">
        <v>12</v>
      </c>
      <c r="L43" s="26" t="s">
        <v>173</v>
      </c>
      <c r="M43" s="26" t="s">
        <v>76</v>
      </c>
      <c r="N43" s="26" t="s">
        <v>76</v>
      </c>
      <c r="O43" s="26" t="s">
        <v>76</v>
      </c>
      <c r="P43" s="26" t="s">
        <v>188</v>
      </c>
    </row>
    <row r="44" spans="1:16">
      <c r="A44" s="7">
        <v>41094</v>
      </c>
      <c r="B44" s="6">
        <v>1045</v>
      </c>
      <c r="C44" s="6">
        <v>28</v>
      </c>
      <c r="D44" s="6">
        <v>55</v>
      </c>
      <c r="E44" s="6" t="s">
        <v>174</v>
      </c>
      <c r="K44" s="6" t="s">
        <v>185</v>
      </c>
      <c r="L44" s="26" t="s">
        <v>173</v>
      </c>
      <c r="M44" s="26" t="s">
        <v>76</v>
      </c>
      <c r="N44" s="26" t="s">
        <v>76</v>
      </c>
      <c r="O44" s="26" t="s">
        <v>76</v>
      </c>
      <c r="P44" s="26" t="s">
        <v>193</v>
      </c>
    </row>
    <row r="45" spans="1:16">
      <c r="A45" s="7">
        <v>41094</v>
      </c>
      <c r="B45" s="6">
        <v>1207</v>
      </c>
      <c r="C45" s="6">
        <v>100</v>
      </c>
      <c r="D45" s="6">
        <v>56</v>
      </c>
      <c r="E45" s="6" t="s">
        <v>12</v>
      </c>
      <c r="F45" s="6">
        <v>85</v>
      </c>
      <c r="G45" s="6">
        <v>54</v>
      </c>
      <c r="H45" s="6" t="s">
        <v>12</v>
      </c>
      <c r="I45" s="6" t="s">
        <v>76</v>
      </c>
      <c r="J45" s="6" t="s">
        <v>76</v>
      </c>
      <c r="K45" s="6" t="s">
        <v>194</v>
      </c>
    </row>
    <row r="46" spans="1:16">
      <c r="A46" s="7">
        <v>41094</v>
      </c>
      <c r="B46" s="6">
        <v>1215</v>
      </c>
      <c r="C46" s="6">
        <v>100</v>
      </c>
      <c r="D46" s="6">
        <v>56</v>
      </c>
      <c r="E46" s="6" t="s">
        <v>12</v>
      </c>
      <c r="F46" s="6">
        <v>8</v>
      </c>
      <c r="G46" s="6">
        <v>49</v>
      </c>
      <c r="H46" s="6" t="s">
        <v>11</v>
      </c>
      <c r="I46" s="6" t="s">
        <v>76</v>
      </c>
      <c r="J46" s="6" t="s">
        <v>76</v>
      </c>
      <c r="K46" s="6" t="s">
        <v>194</v>
      </c>
    </row>
    <row r="47" spans="1:16">
      <c r="A47" s="7">
        <v>41094</v>
      </c>
      <c r="B47" s="6">
        <v>1219</v>
      </c>
      <c r="C47" s="6">
        <v>100</v>
      </c>
      <c r="D47" s="6">
        <v>56</v>
      </c>
      <c r="E47" s="6" t="s">
        <v>12</v>
      </c>
      <c r="L47" s="26" t="s">
        <v>173</v>
      </c>
      <c r="M47" s="26" t="s">
        <v>76</v>
      </c>
      <c r="N47" s="26" t="s">
        <v>76</v>
      </c>
      <c r="O47" s="26" t="s">
        <v>76</v>
      </c>
      <c r="P47" s="26" t="s">
        <v>195</v>
      </c>
    </row>
    <row r="48" spans="1:16">
      <c r="A48" s="7">
        <v>41094</v>
      </c>
      <c r="B48" s="6">
        <v>1230</v>
      </c>
      <c r="C48" s="6">
        <v>34</v>
      </c>
      <c r="D48" s="6">
        <v>58</v>
      </c>
      <c r="E48" s="6" t="s">
        <v>174</v>
      </c>
      <c r="F48" s="6">
        <v>21</v>
      </c>
      <c r="G48" s="6">
        <v>50</v>
      </c>
      <c r="H48" s="6" t="s">
        <v>11</v>
      </c>
      <c r="I48" s="6" t="s">
        <v>76</v>
      </c>
      <c r="J48" s="6" t="s">
        <v>76</v>
      </c>
      <c r="K48" s="6" t="s">
        <v>196</v>
      </c>
    </row>
    <row r="49" spans="1:16">
      <c r="A49" s="7">
        <v>41094</v>
      </c>
      <c r="B49" s="6">
        <v>1300</v>
      </c>
      <c r="C49" s="6">
        <v>34</v>
      </c>
      <c r="D49" s="6">
        <v>58</v>
      </c>
      <c r="E49" s="6" t="s">
        <v>174</v>
      </c>
      <c r="F49" s="6">
        <v>85</v>
      </c>
      <c r="G49" s="6">
        <v>54</v>
      </c>
      <c r="H49" s="6" t="s">
        <v>12</v>
      </c>
      <c r="J49" s="6"/>
      <c r="K49" s="6" t="s">
        <v>197</v>
      </c>
    </row>
    <row r="50" spans="1:16">
      <c r="A50" s="7">
        <v>41094</v>
      </c>
      <c r="B50" s="6">
        <v>1412</v>
      </c>
      <c r="C50" s="6">
        <v>34</v>
      </c>
      <c r="D50" s="6">
        <v>58</v>
      </c>
      <c r="E50" s="6" t="s">
        <v>174</v>
      </c>
      <c r="F50" s="6">
        <v>100</v>
      </c>
      <c r="G50" s="6">
        <v>56</v>
      </c>
      <c r="H50" s="6" t="s">
        <v>12</v>
      </c>
      <c r="K50" s="8" t="s">
        <v>198</v>
      </c>
    </row>
    <row r="51" spans="1:16">
      <c r="A51" s="7">
        <v>41094</v>
      </c>
      <c r="B51" s="6">
        <v>1415</v>
      </c>
      <c r="C51" s="6">
        <v>34</v>
      </c>
      <c r="D51" s="6">
        <v>58</v>
      </c>
      <c r="E51" s="6" t="s">
        <v>174</v>
      </c>
      <c r="L51" s="26" t="s">
        <v>173</v>
      </c>
      <c r="M51" s="26" t="s">
        <v>76</v>
      </c>
      <c r="N51" s="26" t="s">
        <v>76</v>
      </c>
      <c r="O51" s="26" t="s">
        <v>76</v>
      </c>
      <c r="P51" s="26" t="s">
        <v>188</v>
      </c>
    </row>
    <row r="52" spans="1:16">
      <c r="A52" s="7">
        <v>41094</v>
      </c>
      <c r="C52" s="6">
        <v>76</v>
      </c>
      <c r="D52" s="6">
        <v>57</v>
      </c>
      <c r="E52" s="6" t="s">
        <v>12</v>
      </c>
      <c r="F52" s="6">
        <v>21</v>
      </c>
      <c r="G52" s="6">
        <v>50</v>
      </c>
      <c r="H52" s="6" t="s">
        <v>11</v>
      </c>
      <c r="I52" s="6" t="s">
        <v>76</v>
      </c>
      <c r="J52" s="6" t="s">
        <v>76</v>
      </c>
      <c r="K52" s="6" t="s">
        <v>199</v>
      </c>
    </row>
    <row r="53" spans="1:16">
      <c r="A53" s="7">
        <v>41094</v>
      </c>
      <c r="C53" s="6">
        <v>76</v>
      </c>
      <c r="D53" s="6">
        <v>57</v>
      </c>
      <c r="E53" s="6" t="s">
        <v>12</v>
      </c>
      <c r="F53" s="6">
        <v>85</v>
      </c>
      <c r="G53" s="6">
        <v>54</v>
      </c>
      <c r="H53" s="6" t="s">
        <v>12</v>
      </c>
      <c r="K53" s="6" t="s">
        <v>197</v>
      </c>
    </row>
    <row r="54" spans="1:16">
      <c r="A54" s="7">
        <v>41094</v>
      </c>
      <c r="C54" s="6">
        <v>76</v>
      </c>
      <c r="D54" s="6">
        <v>57</v>
      </c>
      <c r="E54" s="6" t="s">
        <v>12</v>
      </c>
      <c r="L54" s="26" t="s">
        <v>173</v>
      </c>
      <c r="M54" s="26" t="s">
        <v>34</v>
      </c>
      <c r="N54" s="26" t="s">
        <v>200</v>
      </c>
      <c r="O54" s="26" t="s">
        <v>34</v>
      </c>
      <c r="P54" s="26" t="s">
        <v>201</v>
      </c>
    </row>
    <row r="55" spans="1:16">
      <c r="A55" s="7">
        <v>41094</v>
      </c>
      <c r="B55" s="6">
        <v>1935</v>
      </c>
      <c r="C55" s="6">
        <v>70</v>
      </c>
      <c r="D55" s="6">
        <v>59</v>
      </c>
      <c r="E55" s="6" t="s">
        <v>12</v>
      </c>
      <c r="F55" s="6">
        <v>94</v>
      </c>
      <c r="G55" s="6">
        <v>51</v>
      </c>
      <c r="H55" s="6" t="s">
        <v>11</v>
      </c>
      <c r="K55" s="6" t="s">
        <v>202</v>
      </c>
    </row>
    <row r="56" spans="1:16">
      <c r="A56" s="7">
        <v>41094</v>
      </c>
      <c r="B56" s="6">
        <v>1945</v>
      </c>
      <c r="C56" s="6">
        <v>70</v>
      </c>
      <c r="D56" s="6">
        <v>59</v>
      </c>
      <c r="E56" s="6" t="s">
        <v>12</v>
      </c>
      <c r="F56" s="6">
        <v>76</v>
      </c>
      <c r="G56" s="6">
        <v>57</v>
      </c>
      <c r="H56" s="6" t="s">
        <v>12</v>
      </c>
      <c r="K56" s="6" t="s">
        <v>203</v>
      </c>
    </row>
    <row r="57" spans="1:16">
      <c r="A57" s="7">
        <v>41094</v>
      </c>
      <c r="B57" s="6">
        <v>2025</v>
      </c>
      <c r="C57" s="6">
        <v>70</v>
      </c>
      <c r="D57" s="6">
        <v>59</v>
      </c>
      <c r="E57" s="6" t="s">
        <v>12</v>
      </c>
      <c r="L57" s="26" t="s">
        <v>173</v>
      </c>
      <c r="M57" s="26" t="s">
        <v>34</v>
      </c>
      <c r="N57" s="26" t="s">
        <v>76</v>
      </c>
      <c r="O57" s="26" t="s">
        <v>34</v>
      </c>
      <c r="P57" s="26" t="s">
        <v>204</v>
      </c>
    </row>
    <row r="58" spans="1:16">
      <c r="A58" s="7">
        <v>41095</v>
      </c>
      <c r="B58" s="6">
        <v>1130</v>
      </c>
      <c r="C58" s="6">
        <v>21</v>
      </c>
      <c r="D58" s="6">
        <v>61</v>
      </c>
      <c r="E58" s="6" t="s">
        <v>37</v>
      </c>
      <c r="L58" s="26" t="s">
        <v>173</v>
      </c>
      <c r="M58" s="26" t="s">
        <v>76</v>
      </c>
      <c r="N58" s="26" t="s">
        <v>76</v>
      </c>
      <c r="O58" s="26" t="s">
        <v>76</v>
      </c>
      <c r="P58" s="26" t="s">
        <v>207</v>
      </c>
    </row>
    <row r="59" spans="1:16">
      <c r="A59" s="7">
        <v>41095</v>
      </c>
      <c r="B59" s="6">
        <v>1330</v>
      </c>
      <c r="C59" s="6">
        <v>97</v>
      </c>
      <c r="D59" s="6">
        <v>62</v>
      </c>
      <c r="E59" s="6" t="s">
        <v>12</v>
      </c>
      <c r="F59" s="6">
        <v>70</v>
      </c>
      <c r="G59" s="6">
        <v>59</v>
      </c>
      <c r="H59" s="6" t="s">
        <v>12</v>
      </c>
      <c r="I59" s="6" t="s">
        <v>76</v>
      </c>
      <c r="J59" s="6" t="s">
        <v>34</v>
      </c>
      <c r="K59" s="6" t="s">
        <v>208</v>
      </c>
    </row>
    <row r="60" spans="1:16">
      <c r="A60" s="7">
        <v>41095</v>
      </c>
      <c r="B60" s="6">
        <v>1407</v>
      </c>
      <c r="C60" s="6">
        <v>97</v>
      </c>
      <c r="D60" s="6">
        <v>62</v>
      </c>
      <c r="E60" s="6" t="s">
        <v>12</v>
      </c>
      <c r="F60" s="6">
        <v>94</v>
      </c>
      <c r="G60" s="6">
        <v>51</v>
      </c>
      <c r="H60" s="6" t="s">
        <v>11</v>
      </c>
      <c r="I60" s="6" t="s">
        <v>76</v>
      </c>
      <c r="J60" s="6" t="s">
        <v>34</v>
      </c>
      <c r="K60" s="6" t="s">
        <v>194</v>
      </c>
    </row>
    <row r="61" spans="1:16">
      <c r="A61" s="7">
        <v>41095</v>
      </c>
      <c r="B61" s="6">
        <v>1420</v>
      </c>
      <c r="C61" s="6">
        <v>97</v>
      </c>
      <c r="D61" s="6">
        <v>62</v>
      </c>
      <c r="E61" s="6" t="s">
        <v>12</v>
      </c>
      <c r="L61" s="26" t="s">
        <v>173</v>
      </c>
      <c r="M61" s="26" t="s">
        <v>76</v>
      </c>
      <c r="N61" s="26" t="s">
        <v>76</v>
      </c>
      <c r="O61" s="26" t="s">
        <v>76</v>
      </c>
      <c r="P61" s="26" t="s">
        <v>209</v>
      </c>
    </row>
    <row r="62" spans="1:16">
      <c r="A62" s="7">
        <v>41095</v>
      </c>
      <c r="B62" s="6">
        <v>1230</v>
      </c>
      <c r="C62" s="6">
        <v>19</v>
      </c>
      <c r="D62" s="6">
        <v>60</v>
      </c>
      <c r="E62" s="6" t="s">
        <v>12</v>
      </c>
      <c r="F62" s="6">
        <v>76</v>
      </c>
      <c r="G62" s="6">
        <v>57</v>
      </c>
      <c r="H62" s="6" t="s">
        <v>12</v>
      </c>
      <c r="I62" s="6" t="s">
        <v>76</v>
      </c>
      <c r="J62" s="6" t="s">
        <v>34</v>
      </c>
      <c r="K62" s="6" t="s">
        <v>212</v>
      </c>
    </row>
    <row r="63" spans="1:16">
      <c r="A63" s="7">
        <v>41095</v>
      </c>
      <c r="B63" s="6">
        <v>1240</v>
      </c>
      <c r="C63" s="6">
        <v>19</v>
      </c>
      <c r="D63" s="6">
        <v>60</v>
      </c>
      <c r="E63" s="6" t="s">
        <v>12</v>
      </c>
      <c r="F63" s="6">
        <v>8</v>
      </c>
      <c r="G63" s="6">
        <v>49</v>
      </c>
      <c r="H63" s="6" t="s">
        <v>11</v>
      </c>
      <c r="I63" s="6" t="s">
        <v>76</v>
      </c>
      <c r="J63" s="6" t="s">
        <v>34</v>
      </c>
      <c r="K63" s="6" t="s">
        <v>211</v>
      </c>
    </row>
    <row r="64" spans="1:16">
      <c r="A64" s="7">
        <v>41095</v>
      </c>
      <c r="B64" s="6">
        <v>1252</v>
      </c>
      <c r="C64" s="6">
        <v>19</v>
      </c>
      <c r="D64" s="6">
        <v>60</v>
      </c>
      <c r="E64" s="6" t="s">
        <v>12</v>
      </c>
      <c r="L64" s="26" t="s">
        <v>173</v>
      </c>
      <c r="M64" s="26" t="s">
        <v>34</v>
      </c>
      <c r="N64" s="26" t="s">
        <v>34</v>
      </c>
      <c r="O64" s="26" t="s">
        <v>34</v>
      </c>
      <c r="P64" s="26" t="s">
        <v>210</v>
      </c>
    </row>
    <row r="65" spans="1:16">
      <c r="A65" s="7">
        <v>41095</v>
      </c>
      <c r="B65" s="6">
        <v>1442</v>
      </c>
      <c r="C65" s="6">
        <v>40</v>
      </c>
      <c r="D65" s="6">
        <v>63</v>
      </c>
      <c r="E65" s="6" t="s">
        <v>12</v>
      </c>
      <c r="F65" s="6">
        <v>8</v>
      </c>
      <c r="G65" s="6">
        <v>49</v>
      </c>
      <c r="H65" s="6" t="s">
        <v>11</v>
      </c>
      <c r="I65" s="6" t="s">
        <v>76</v>
      </c>
      <c r="J65" s="6" t="s">
        <v>76</v>
      </c>
      <c r="K65" s="6" t="s">
        <v>213</v>
      </c>
    </row>
    <row r="66" spans="1:16">
      <c r="A66" s="7">
        <v>41095</v>
      </c>
      <c r="B66" s="6">
        <v>1455</v>
      </c>
      <c r="C66" s="6">
        <v>40</v>
      </c>
      <c r="D66" s="6">
        <v>63</v>
      </c>
      <c r="E66" s="6" t="s">
        <v>12</v>
      </c>
      <c r="F66" s="6">
        <v>100</v>
      </c>
      <c r="G66" s="6">
        <v>56</v>
      </c>
      <c r="H66" s="6" t="s">
        <v>12</v>
      </c>
      <c r="I66" s="6" t="s">
        <v>76</v>
      </c>
      <c r="J66" s="6" t="s">
        <v>76</v>
      </c>
      <c r="K66" s="6" t="s">
        <v>214</v>
      </c>
    </row>
    <row r="67" spans="1:16">
      <c r="A67" s="7">
        <v>41095</v>
      </c>
      <c r="B67" s="6">
        <v>1503</v>
      </c>
      <c r="C67" s="6">
        <v>40</v>
      </c>
      <c r="D67" s="6">
        <v>63</v>
      </c>
      <c r="E67" s="6" t="s">
        <v>12</v>
      </c>
      <c r="L67" s="26" t="s">
        <v>173</v>
      </c>
      <c r="M67" s="26" t="s">
        <v>76</v>
      </c>
      <c r="N67" s="26" t="s">
        <v>76</v>
      </c>
      <c r="O67" s="26" t="s">
        <v>76</v>
      </c>
      <c r="P67" s="26" t="s">
        <v>215</v>
      </c>
    </row>
    <row r="68" spans="1:16">
      <c r="A68" s="7">
        <v>41095</v>
      </c>
      <c r="B68" s="6">
        <v>1533</v>
      </c>
      <c r="C68" s="6">
        <v>64</v>
      </c>
      <c r="D68" s="6">
        <v>64</v>
      </c>
      <c r="E68" s="6" t="s">
        <v>37</v>
      </c>
      <c r="K68" s="6" t="s">
        <v>217</v>
      </c>
      <c r="L68" s="26" t="s">
        <v>178</v>
      </c>
      <c r="M68" s="26" t="s">
        <v>76</v>
      </c>
      <c r="N68" s="26" t="s">
        <v>76</v>
      </c>
      <c r="O68" s="26" t="s">
        <v>34</v>
      </c>
      <c r="P68" s="26" t="s">
        <v>216</v>
      </c>
    </row>
    <row r="69" spans="1:16">
      <c r="A69" s="7">
        <v>41096</v>
      </c>
      <c r="B69" s="6">
        <v>1230</v>
      </c>
      <c r="C69" s="6">
        <v>70</v>
      </c>
      <c r="D69" s="6">
        <v>65</v>
      </c>
      <c r="E69" s="6" t="s">
        <v>12</v>
      </c>
      <c r="F69" s="6">
        <v>8</v>
      </c>
      <c r="G69" s="6">
        <v>47</v>
      </c>
      <c r="H69" s="6" t="s">
        <v>11</v>
      </c>
      <c r="I69" s="6" t="s">
        <v>76</v>
      </c>
      <c r="J69" s="6" t="s">
        <v>76</v>
      </c>
      <c r="K69" s="6" t="s">
        <v>218</v>
      </c>
    </row>
    <row r="70" spans="1:16">
      <c r="A70" s="7">
        <v>41096</v>
      </c>
      <c r="B70" s="6">
        <v>1242</v>
      </c>
      <c r="C70" s="6">
        <v>70</v>
      </c>
      <c r="D70" s="6">
        <v>65</v>
      </c>
      <c r="E70" s="6" t="s">
        <v>12</v>
      </c>
      <c r="F70" s="6">
        <v>97</v>
      </c>
      <c r="G70" s="6">
        <v>62</v>
      </c>
      <c r="H70" s="6" t="s">
        <v>12</v>
      </c>
      <c r="I70" s="6" t="s">
        <v>76</v>
      </c>
      <c r="J70" s="6" t="s">
        <v>76</v>
      </c>
      <c r="K70" s="6" t="s">
        <v>219</v>
      </c>
    </row>
    <row r="71" spans="1:16">
      <c r="A71" s="7">
        <v>41096</v>
      </c>
      <c r="B71" s="6">
        <v>1250</v>
      </c>
      <c r="C71" s="6">
        <v>70</v>
      </c>
      <c r="D71" s="6">
        <v>65</v>
      </c>
      <c r="E71" s="6" t="s">
        <v>12</v>
      </c>
      <c r="L71" s="26" t="s">
        <v>173</v>
      </c>
      <c r="M71" s="26" t="s">
        <v>76</v>
      </c>
      <c r="N71" s="26" t="s">
        <v>76</v>
      </c>
      <c r="O71" s="26" t="s">
        <v>76</v>
      </c>
      <c r="P71" s="26" t="s">
        <v>220</v>
      </c>
    </row>
    <row r="72" spans="1:16">
      <c r="A72" s="7">
        <v>41098</v>
      </c>
      <c r="B72" s="6">
        <v>1212</v>
      </c>
      <c r="C72" s="6">
        <v>14</v>
      </c>
      <c r="D72" s="6">
        <v>66</v>
      </c>
      <c r="E72" s="6" t="s">
        <v>235</v>
      </c>
      <c r="F72" s="6">
        <v>40</v>
      </c>
      <c r="G72" s="6">
        <v>63</v>
      </c>
      <c r="H72" s="6" t="s">
        <v>12</v>
      </c>
      <c r="I72" s="6" t="s">
        <v>76</v>
      </c>
      <c r="J72" s="6" t="s">
        <v>76</v>
      </c>
      <c r="K72" s="6" t="s">
        <v>236</v>
      </c>
    </row>
    <row r="73" spans="1:16">
      <c r="A73" s="7">
        <v>41098</v>
      </c>
      <c r="B73" s="6">
        <v>1228</v>
      </c>
      <c r="C73" s="6">
        <v>5</v>
      </c>
      <c r="D73" s="6">
        <v>67</v>
      </c>
      <c r="E73" s="6" t="s">
        <v>11</v>
      </c>
      <c r="F73" s="6">
        <v>94</v>
      </c>
      <c r="G73" s="6">
        <v>51</v>
      </c>
      <c r="H73" s="6" t="s">
        <v>11</v>
      </c>
      <c r="I73" s="6" t="s">
        <v>76</v>
      </c>
      <c r="J73" s="6" t="s">
        <v>34</v>
      </c>
      <c r="K73" s="6" t="s">
        <v>237</v>
      </c>
    </row>
    <row r="74" spans="1:16">
      <c r="A74" s="7">
        <v>41098</v>
      </c>
      <c r="B74" s="6">
        <v>1237</v>
      </c>
      <c r="C74" s="6">
        <v>5</v>
      </c>
      <c r="D74" s="6">
        <v>67</v>
      </c>
      <c r="E74" s="6" t="s">
        <v>11</v>
      </c>
      <c r="F74" s="6">
        <v>70</v>
      </c>
      <c r="G74" s="6">
        <v>65</v>
      </c>
      <c r="H74" s="6" t="s">
        <v>12</v>
      </c>
      <c r="I74" s="6" t="s">
        <v>76</v>
      </c>
      <c r="J74" s="6" t="s">
        <v>76</v>
      </c>
      <c r="K74" s="6" t="s">
        <v>238</v>
      </c>
    </row>
    <row r="75" spans="1:16">
      <c r="A75" s="7">
        <v>41098</v>
      </c>
      <c r="B75" s="6">
        <v>1242</v>
      </c>
      <c r="C75" s="6">
        <v>5</v>
      </c>
      <c r="D75" s="6">
        <v>67</v>
      </c>
      <c r="E75" s="6" t="s">
        <v>11</v>
      </c>
      <c r="L75" s="26" t="s">
        <v>173</v>
      </c>
      <c r="M75" s="26" t="s">
        <v>76</v>
      </c>
      <c r="N75" s="26" t="s">
        <v>76</v>
      </c>
      <c r="O75" s="26" t="s">
        <v>76</v>
      </c>
      <c r="P75" s="26" t="s">
        <v>99</v>
      </c>
    </row>
    <row r="76" spans="1:16">
      <c r="A76" s="7">
        <v>41098</v>
      </c>
      <c r="B76" s="6">
        <v>1403</v>
      </c>
      <c r="C76" s="6">
        <v>62</v>
      </c>
      <c r="D76" s="6">
        <v>70</v>
      </c>
      <c r="E76" s="6" t="s">
        <v>12</v>
      </c>
      <c r="F76" s="6">
        <v>54</v>
      </c>
      <c r="G76" s="6">
        <v>69</v>
      </c>
      <c r="H76" s="6" t="s">
        <v>12</v>
      </c>
      <c r="I76" s="6" t="s">
        <v>76</v>
      </c>
      <c r="J76" s="6" t="s">
        <v>241</v>
      </c>
      <c r="K76" s="6" t="s">
        <v>242</v>
      </c>
    </row>
    <row r="77" spans="1:16">
      <c r="A77" s="7">
        <v>41098</v>
      </c>
      <c r="B77" s="6">
        <v>1420</v>
      </c>
      <c r="C77" s="6">
        <v>62</v>
      </c>
      <c r="D77" s="6">
        <v>70</v>
      </c>
      <c r="E77" s="6" t="s">
        <v>12</v>
      </c>
      <c r="F77" s="6">
        <v>5</v>
      </c>
      <c r="G77" s="6">
        <v>67</v>
      </c>
      <c r="H77" s="6" t="s">
        <v>11</v>
      </c>
      <c r="I77" s="6" t="s">
        <v>76</v>
      </c>
      <c r="J77" s="6" t="s">
        <v>34</v>
      </c>
      <c r="K77" s="6" t="s">
        <v>243</v>
      </c>
    </row>
    <row r="78" spans="1:16">
      <c r="A78" s="7">
        <v>41098</v>
      </c>
      <c r="B78" s="6">
        <v>1435</v>
      </c>
      <c r="C78" s="6">
        <v>62</v>
      </c>
      <c r="D78" s="6">
        <v>70</v>
      </c>
      <c r="E78" s="6" t="s">
        <v>12</v>
      </c>
      <c r="L78" s="26" t="s">
        <v>173</v>
      </c>
      <c r="M78" s="26" t="s">
        <v>76</v>
      </c>
      <c r="N78" s="26" t="s">
        <v>76</v>
      </c>
      <c r="O78" s="26" t="s">
        <v>76</v>
      </c>
      <c r="P78" s="26" t="s">
        <v>99</v>
      </c>
    </row>
    <row r="79" spans="1:16">
      <c r="A79" s="7">
        <v>41098</v>
      </c>
      <c r="B79" s="6">
        <v>1456</v>
      </c>
      <c r="C79" s="6">
        <v>44</v>
      </c>
      <c r="D79" s="6">
        <v>71</v>
      </c>
      <c r="E79" s="6" t="s">
        <v>12</v>
      </c>
      <c r="F79" s="6">
        <v>70</v>
      </c>
      <c r="G79" s="6">
        <v>65</v>
      </c>
      <c r="H79" s="6" t="s">
        <v>12</v>
      </c>
      <c r="I79" s="6" t="s">
        <v>76</v>
      </c>
      <c r="J79" s="6" t="s">
        <v>34</v>
      </c>
      <c r="K79" s="6" t="s">
        <v>244</v>
      </c>
    </row>
    <row r="80" spans="1:16">
      <c r="A80" s="7">
        <v>41098</v>
      </c>
      <c r="B80" s="6">
        <v>1503</v>
      </c>
      <c r="C80" s="6">
        <v>44</v>
      </c>
      <c r="D80" s="6">
        <v>71</v>
      </c>
      <c r="E80" s="6" t="s">
        <v>12</v>
      </c>
      <c r="F80" s="6">
        <v>94</v>
      </c>
      <c r="G80" s="6">
        <v>51</v>
      </c>
      <c r="H80" s="6" t="s">
        <v>11</v>
      </c>
      <c r="I80" s="6" t="s">
        <v>76</v>
      </c>
      <c r="J80" s="6" t="s">
        <v>34</v>
      </c>
      <c r="K80" s="6" t="s">
        <v>244</v>
      </c>
    </row>
    <row r="81" spans="1:16">
      <c r="A81" s="7">
        <v>41098</v>
      </c>
      <c r="B81" s="6">
        <v>1508</v>
      </c>
      <c r="C81" s="6">
        <v>44</v>
      </c>
      <c r="D81" s="6">
        <v>71</v>
      </c>
      <c r="E81" s="6" t="s">
        <v>12</v>
      </c>
      <c r="L81" s="26" t="s">
        <v>173</v>
      </c>
      <c r="M81" s="26" t="s">
        <v>76</v>
      </c>
      <c r="N81" s="26" t="s">
        <v>76</v>
      </c>
      <c r="O81" s="26" t="s">
        <v>76</v>
      </c>
      <c r="P81" s="26" t="s">
        <v>99</v>
      </c>
    </row>
    <row r="82" spans="1:16">
      <c r="A82" s="7">
        <v>41100</v>
      </c>
      <c r="B82" s="6">
        <v>1256</v>
      </c>
      <c r="C82" s="6">
        <v>70</v>
      </c>
      <c r="D82" s="6">
        <v>81</v>
      </c>
      <c r="E82" s="6" t="s">
        <v>11</v>
      </c>
      <c r="F82" s="6">
        <v>62</v>
      </c>
      <c r="G82" s="6">
        <v>70</v>
      </c>
      <c r="H82" s="6" t="s">
        <v>12</v>
      </c>
      <c r="I82" s="6" t="s">
        <v>76</v>
      </c>
      <c r="J82" s="6" t="s">
        <v>76</v>
      </c>
      <c r="K82" s="6" t="s">
        <v>253</v>
      </c>
    </row>
    <row r="83" spans="1:16">
      <c r="A83" s="7">
        <v>41100</v>
      </c>
      <c r="B83" s="6">
        <v>1311</v>
      </c>
      <c r="C83" s="6">
        <v>70</v>
      </c>
      <c r="D83" s="6">
        <v>81</v>
      </c>
      <c r="E83" s="6" t="s">
        <v>11</v>
      </c>
      <c r="F83" s="6">
        <v>8</v>
      </c>
      <c r="G83" s="6">
        <v>72</v>
      </c>
      <c r="H83" s="6" t="s">
        <v>11</v>
      </c>
      <c r="I83" s="6" t="s">
        <v>76</v>
      </c>
      <c r="J83" s="6" t="s">
        <v>34</v>
      </c>
      <c r="K83" s="6" t="s">
        <v>254</v>
      </c>
    </row>
    <row r="84" spans="1:16">
      <c r="A84" s="7">
        <v>41100</v>
      </c>
      <c r="B84" s="6">
        <v>1323</v>
      </c>
      <c r="C84" s="6">
        <v>70</v>
      </c>
      <c r="D84" s="6">
        <v>81</v>
      </c>
      <c r="E84" s="6" t="s">
        <v>11</v>
      </c>
      <c r="L84" s="26" t="s">
        <v>173</v>
      </c>
      <c r="M84" s="26" t="s">
        <v>76</v>
      </c>
      <c r="N84" s="26" t="s">
        <v>76</v>
      </c>
      <c r="O84" s="26" t="s">
        <v>76</v>
      </c>
      <c r="P84" s="26" t="s">
        <v>99</v>
      </c>
    </row>
    <row r="85" spans="1:16">
      <c r="A85" s="7">
        <v>41102</v>
      </c>
      <c r="B85" s="6">
        <v>1551</v>
      </c>
      <c r="C85" s="6">
        <v>94</v>
      </c>
      <c r="D85" s="6">
        <v>91</v>
      </c>
      <c r="E85" s="6" t="s">
        <v>11</v>
      </c>
      <c r="F85" s="6">
        <v>70</v>
      </c>
      <c r="G85" s="6">
        <v>81</v>
      </c>
      <c r="H85" s="6" t="s">
        <v>11</v>
      </c>
      <c r="I85" s="6" t="s">
        <v>76</v>
      </c>
      <c r="J85" s="6" t="s">
        <v>76</v>
      </c>
      <c r="K85" s="6" t="s">
        <v>127</v>
      </c>
    </row>
    <row r="86" spans="1:16">
      <c r="A86" s="7">
        <v>41102</v>
      </c>
      <c r="B86" s="6">
        <v>1558</v>
      </c>
      <c r="C86" s="6">
        <v>94</v>
      </c>
      <c r="D86" s="6">
        <v>91</v>
      </c>
      <c r="E86" s="6" t="s">
        <v>11</v>
      </c>
      <c r="F86" s="6">
        <v>64</v>
      </c>
      <c r="G86" s="6">
        <v>69</v>
      </c>
      <c r="H86" s="6" t="s">
        <v>12</v>
      </c>
      <c r="I86" s="6" t="s">
        <v>76</v>
      </c>
      <c r="J86" s="6" t="s">
        <v>76</v>
      </c>
      <c r="K86" s="28" t="s">
        <v>264</v>
      </c>
    </row>
    <row r="87" spans="1:16">
      <c r="A87" s="7">
        <v>41102</v>
      </c>
      <c r="B87" s="6">
        <v>1607</v>
      </c>
      <c r="C87" s="6">
        <v>94</v>
      </c>
      <c r="D87" s="6">
        <v>91</v>
      </c>
      <c r="E87" s="6" t="s">
        <v>11</v>
      </c>
      <c r="L87" s="26" t="s">
        <v>173</v>
      </c>
      <c r="M87" s="26" t="s">
        <v>76</v>
      </c>
      <c r="N87" s="26" t="s">
        <v>76</v>
      </c>
      <c r="O87" s="26" t="s">
        <v>76</v>
      </c>
      <c r="P87" s="26" t="s">
        <v>99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7"/>
  <sheetViews>
    <sheetView topLeftCell="B1" workbookViewId="0">
      <pane ySplit="1" topLeftCell="A66" activePane="bottomLeft" state="frozen"/>
      <selection pane="bottomLeft" activeCell="G7" sqref="G7"/>
    </sheetView>
  </sheetViews>
  <sheetFormatPr baseColWidth="10" defaultRowHeight="15" x14ac:dyDescent="0"/>
  <cols>
    <col min="1" max="1" width="10.1640625" style="6" bestFit="1" customWidth="1"/>
    <col min="2" max="2" width="11.1640625" style="6" bestFit="1" customWidth="1"/>
    <col min="3" max="3" width="8.33203125" style="6" bestFit="1" customWidth="1"/>
    <col min="4" max="4" width="9.33203125" style="6" bestFit="1" customWidth="1"/>
    <col min="5" max="5" width="10.5" style="6" bestFit="1" customWidth="1"/>
    <col min="7" max="7" width="85.5" style="6" bestFit="1" customWidth="1"/>
    <col min="8" max="8" width="38.5" style="26" bestFit="1" customWidth="1"/>
    <col min="9" max="11" width="10.83203125" style="26"/>
    <col min="12" max="12" width="105.6640625" style="26" bestFit="1" customWidth="1"/>
  </cols>
  <sheetData>
    <row r="1" spans="1:12">
      <c r="A1" s="6" t="s">
        <v>117</v>
      </c>
      <c r="B1" s="6" t="s">
        <v>118</v>
      </c>
      <c r="C1" s="6" t="s">
        <v>119</v>
      </c>
      <c r="D1" s="6" t="s">
        <v>120</v>
      </c>
      <c r="E1" s="6" t="s">
        <v>74</v>
      </c>
      <c r="F1" s="6" t="s">
        <v>128</v>
      </c>
      <c r="G1" s="6" t="s">
        <v>121</v>
      </c>
      <c r="H1" s="26" t="s">
        <v>159</v>
      </c>
      <c r="I1" s="26" t="s">
        <v>168</v>
      </c>
      <c r="J1" s="26" t="s">
        <v>74</v>
      </c>
      <c r="K1" s="26" t="s">
        <v>128</v>
      </c>
      <c r="L1" s="26" t="s">
        <v>121</v>
      </c>
    </row>
    <row r="2" spans="1:12">
      <c r="A2" s="6">
        <v>36</v>
      </c>
      <c r="B2" s="6" t="s">
        <v>12</v>
      </c>
      <c r="C2" s="6">
        <v>30</v>
      </c>
      <c r="D2" s="6" t="s">
        <v>11</v>
      </c>
      <c r="E2" s="6" t="s">
        <v>76</v>
      </c>
      <c r="F2" s="6" t="s">
        <v>76</v>
      </c>
      <c r="G2" s="6" t="s">
        <v>134</v>
      </c>
    </row>
    <row r="3" spans="1:12">
      <c r="A3" s="6">
        <v>32</v>
      </c>
      <c r="B3" s="6" t="s">
        <v>12</v>
      </c>
      <c r="C3" s="6">
        <v>36</v>
      </c>
      <c r="D3" s="6" t="s">
        <v>12</v>
      </c>
      <c r="E3" s="6" t="s">
        <v>76</v>
      </c>
      <c r="F3" s="6" t="s">
        <v>34</v>
      </c>
      <c r="G3" s="6" t="s">
        <v>127</v>
      </c>
    </row>
    <row r="4" spans="1:12">
      <c r="A4" s="6">
        <v>32</v>
      </c>
      <c r="B4" s="6" t="s">
        <v>12</v>
      </c>
      <c r="C4" s="6">
        <v>30</v>
      </c>
      <c r="D4" s="6" t="s">
        <v>11</v>
      </c>
      <c r="E4" s="6" t="s">
        <v>76</v>
      </c>
      <c r="F4" s="6" t="s">
        <v>76</v>
      </c>
      <c r="G4" s="6" t="s">
        <v>135</v>
      </c>
    </row>
    <row r="5" spans="1:12">
      <c r="A5" s="6">
        <v>43</v>
      </c>
      <c r="B5" s="6" t="s">
        <v>12</v>
      </c>
      <c r="C5" s="6">
        <v>41</v>
      </c>
      <c r="D5" s="6" t="s">
        <v>11</v>
      </c>
      <c r="E5" s="6" t="s">
        <v>76</v>
      </c>
      <c r="F5" s="6" t="s">
        <v>76</v>
      </c>
      <c r="G5" s="6" t="s">
        <v>157</v>
      </c>
    </row>
    <row r="6" spans="1:12">
      <c r="A6" s="6">
        <v>45</v>
      </c>
      <c r="B6" s="6" t="s">
        <v>12</v>
      </c>
      <c r="C6" s="6">
        <v>43</v>
      </c>
      <c r="D6" s="6" t="s">
        <v>12</v>
      </c>
      <c r="E6" s="6" t="s">
        <v>76</v>
      </c>
      <c r="F6" s="6" t="s">
        <v>76</v>
      </c>
      <c r="G6" s="6" t="s">
        <v>169</v>
      </c>
    </row>
    <row r="7" spans="1:12">
      <c r="A7" s="6">
        <v>45</v>
      </c>
      <c r="B7" s="6" t="s">
        <v>12</v>
      </c>
      <c r="C7" s="6">
        <v>30</v>
      </c>
      <c r="D7" s="6" t="s">
        <v>11</v>
      </c>
      <c r="E7" s="6" t="s">
        <v>76</v>
      </c>
      <c r="F7" s="6" t="s">
        <v>138</v>
      </c>
      <c r="G7" s="6" t="s">
        <v>164</v>
      </c>
    </row>
    <row r="8" spans="1:12">
      <c r="A8" s="6">
        <v>45</v>
      </c>
      <c r="B8" s="6" t="s">
        <v>12</v>
      </c>
      <c r="H8" s="26" t="s">
        <v>166</v>
      </c>
      <c r="I8" s="26" t="s">
        <v>34</v>
      </c>
      <c r="J8" s="26" t="s">
        <v>76</v>
      </c>
      <c r="K8" s="26" t="s">
        <v>34</v>
      </c>
      <c r="L8" s="26" t="s">
        <v>165</v>
      </c>
    </row>
    <row r="9" spans="1:12">
      <c r="A9" s="6">
        <v>46</v>
      </c>
      <c r="B9" s="6" t="s">
        <v>12</v>
      </c>
      <c r="C9" s="6">
        <v>30</v>
      </c>
      <c r="D9" s="6" t="s">
        <v>11</v>
      </c>
      <c r="E9" s="6" t="s">
        <v>76</v>
      </c>
      <c r="F9" s="6" t="s">
        <v>76</v>
      </c>
      <c r="G9" s="6" t="s">
        <v>171</v>
      </c>
    </row>
    <row r="10" spans="1:12">
      <c r="A10" s="6">
        <v>46</v>
      </c>
      <c r="B10" s="6" t="s">
        <v>12</v>
      </c>
      <c r="C10" s="6">
        <v>43</v>
      </c>
      <c r="D10" s="6" t="s">
        <v>12</v>
      </c>
      <c r="E10" s="6" t="s">
        <v>76</v>
      </c>
      <c r="F10" s="6" t="s">
        <v>138</v>
      </c>
      <c r="G10" s="6" t="s">
        <v>172</v>
      </c>
    </row>
    <row r="11" spans="1:12">
      <c r="A11" s="6">
        <v>46</v>
      </c>
      <c r="B11" s="6" t="s">
        <v>12</v>
      </c>
      <c r="H11" s="26" t="s">
        <v>173</v>
      </c>
      <c r="I11" s="26" t="s">
        <v>76</v>
      </c>
      <c r="J11" s="26" t="s">
        <v>76</v>
      </c>
      <c r="K11" s="26" t="s">
        <v>76</v>
      </c>
      <c r="L11" s="26" t="s">
        <v>99</v>
      </c>
    </row>
    <row r="12" spans="1:12">
      <c r="A12" s="6">
        <v>54</v>
      </c>
      <c r="B12" s="6" t="s">
        <v>12</v>
      </c>
      <c r="C12" s="6">
        <v>50</v>
      </c>
      <c r="D12" s="6" t="s">
        <v>11</v>
      </c>
      <c r="E12" s="6" t="s">
        <v>76</v>
      </c>
      <c r="F12" s="6" t="s">
        <v>76</v>
      </c>
      <c r="G12" s="6" t="s">
        <v>205</v>
      </c>
    </row>
    <row r="13" spans="1:12">
      <c r="A13" s="6">
        <v>54</v>
      </c>
      <c r="B13" s="6" t="s">
        <v>12</v>
      </c>
      <c r="H13" s="26" t="s">
        <v>173</v>
      </c>
      <c r="I13" s="26" t="s">
        <v>76</v>
      </c>
      <c r="J13" s="26" t="s">
        <v>76</v>
      </c>
      <c r="K13" s="26" t="s">
        <v>76</v>
      </c>
      <c r="L13" s="26" t="s">
        <v>188</v>
      </c>
    </row>
    <row r="14" spans="1:12">
      <c r="A14" s="6">
        <v>56</v>
      </c>
      <c r="B14" s="6" t="s">
        <v>12</v>
      </c>
      <c r="C14" s="6">
        <v>54</v>
      </c>
      <c r="D14" s="6" t="s">
        <v>12</v>
      </c>
      <c r="E14" s="6" t="s">
        <v>76</v>
      </c>
      <c r="F14" s="6" t="s">
        <v>76</v>
      </c>
      <c r="G14" s="6" t="s">
        <v>194</v>
      </c>
    </row>
    <row r="15" spans="1:12">
      <c r="A15" s="6">
        <v>56</v>
      </c>
      <c r="B15" s="6" t="s">
        <v>12</v>
      </c>
      <c r="C15" s="6">
        <v>49</v>
      </c>
      <c r="D15" s="6" t="s">
        <v>11</v>
      </c>
      <c r="E15" s="6" t="s">
        <v>76</v>
      </c>
      <c r="F15" s="6" t="s">
        <v>76</v>
      </c>
      <c r="G15" s="6" t="s">
        <v>194</v>
      </c>
    </row>
    <row r="16" spans="1:12">
      <c r="A16" s="6">
        <v>56</v>
      </c>
      <c r="B16" s="6" t="s">
        <v>12</v>
      </c>
      <c r="H16" s="26" t="s">
        <v>173</v>
      </c>
      <c r="I16" s="26" t="s">
        <v>76</v>
      </c>
      <c r="J16" s="26" t="s">
        <v>76</v>
      </c>
      <c r="K16" s="26" t="s">
        <v>76</v>
      </c>
      <c r="L16" s="26" t="s">
        <v>195</v>
      </c>
    </row>
    <row r="17" spans="1:12">
      <c r="A17" s="6">
        <v>57</v>
      </c>
      <c r="B17" s="6" t="s">
        <v>12</v>
      </c>
      <c r="C17" s="6">
        <v>50</v>
      </c>
      <c r="D17" s="6" t="s">
        <v>11</v>
      </c>
      <c r="E17" s="6" t="s">
        <v>76</v>
      </c>
      <c r="F17" s="6" t="s">
        <v>76</v>
      </c>
      <c r="G17" s="6" t="s">
        <v>199</v>
      </c>
    </row>
    <row r="18" spans="1:12">
      <c r="A18" s="6">
        <v>57</v>
      </c>
      <c r="B18" s="6" t="s">
        <v>12</v>
      </c>
      <c r="C18" s="6">
        <v>54</v>
      </c>
      <c r="D18" s="6" t="s">
        <v>12</v>
      </c>
      <c r="G18" s="6" t="s">
        <v>197</v>
      </c>
    </row>
    <row r="19" spans="1:12">
      <c r="A19" s="6">
        <v>57</v>
      </c>
      <c r="B19" s="6" t="s">
        <v>12</v>
      </c>
      <c r="H19" s="26" t="s">
        <v>173</v>
      </c>
      <c r="I19" s="26" t="s">
        <v>34</v>
      </c>
      <c r="J19" s="26" t="s">
        <v>200</v>
      </c>
      <c r="K19" s="26" t="s">
        <v>34</v>
      </c>
      <c r="L19" s="26" t="s">
        <v>201</v>
      </c>
    </row>
    <row r="20" spans="1:12">
      <c r="A20" s="6">
        <v>59</v>
      </c>
      <c r="B20" s="6" t="s">
        <v>12</v>
      </c>
      <c r="C20" s="6">
        <v>51</v>
      </c>
      <c r="D20" s="6" t="s">
        <v>11</v>
      </c>
      <c r="G20" s="6" t="s">
        <v>202</v>
      </c>
    </row>
    <row r="21" spans="1:12">
      <c r="A21" s="6">
        <v>59</v>
      </c>
      <c r="B21" s="6" t="s">
        <v>12</v>
      </c>
      <c r="C21" s="6">
        <v>57</v>
      </c>
      <c r="D21" s="6" t="s">
        <v>12</v>
      </c>
      <c r="G21" s="6" t="s">
        <v>203</v>
      </c>
    </row>
    <row r="22" spans="1:12">
      <c r="A22" s="6">
        <v>59</v>
      </c>
      <c r="B22" s="6" t="s">
        <v>12</v>
      </c>
      <c r="H22" s="26" t="s">
        <v>173</v>
      </c>
      <c r="I22" s="26" t="s">
        <v>34</v>
      </c>
      <c r="J22" s="26" t="s">
        <v>76</v>
      </c>
      <c r="K22" s="26" t="s">
        <v>34</v>
      </c>
      <c r="L22" s="26" t="s">
        <v>204</v>
      </c>
    </row>
    <row r="23" spans="1:12">
      <c r="A23" s="6">
        <v>62</v>
      </c>
      <c r="B23" s="6" t="s">
        <v>12</v>
      </c>
      <c r="C23" s="6">
        <v>59</v>
      </c>
      <c r="D23" s="6" t="s">
        <v>12</v>
      </c>
      <c r="E23" s="6" t="s">
        <v>76</v>
      </c>
      <c r="F23" s="6" t="s">
        <v>34</v>
      </c>
      <c r="G23" s="6" t="s">
        <v>208</v>
      </c>
    </row>
    <row r="24" spans="1:12">
      <c r="A24" s="6">
        <v>62</v>
      </c>
      <c r="B24" s="6" t="s">
        <v>12</v>
      </c>
      <c r="C24" s="6">
        <v>51</v>
      </c>
      <c r="D24" s="6" t="s">
        <v>11</v>
      </c>
      <c r="E24" s="6" t="s">
        <v>76</v>
      </c>
      <c r="F24" s="6" t="s">
        <v>34</v>
      </c>
      <c r="G24" s="6" t="s">
        <v>194</v>
      </c>
    </row>
    <row r="25" spans="1:12">
      <c r="A25" s="6">
        <v>62</v>
      </c>
      <c r="B25" s="6" t="s">
        <v>12</v>
      </c>
      <c r="H25" s="26" t="s">
        <v>173</v>
      </c>
      <c r="I25" s="26" t="s">
        <v>76</v>
      </c>
      <c r="J25" s="26" t="s">
        <v>76</v>
      </c>
      <c r="K25" s="26" t="s">
        <v>76</v>
      </c>
      <c r="L25" s="26" t="s">
        <v>209</v>
      </c>
    </row>
    <row r="26" spans="1:12">
      <c r="A26" s="6">
        <v>60</v>
      </c>
      <c r="B26" s="6" t="s">
        <v>12</v>
      </c>
      <c r="C26" s="6">
        <v>57</v>
      </c>
      <c r="D26" s="6" t="s">
        <v>12</v>
      </c>
      <c r="E26" s="6" t="s">
        <v>76</v>
      </c>
      <c r="F26" s="6" t="s">
        <v>34</v>
      </c>
      <c r="G26" s="6" t="s">
        <v>212</v>
      </c>
    </row>
    <row r="27" spans="1:12">
      <c r="A27" s="6">
        <v>60</v>
      </c>
      <c r="B27" s="6" t="s">
        <v>12</v>
      </c>
      <c r="C27" s="6">
        <v>49</v>
      </c>
      <c r="D27" s="6" t="s">
        <v>11</v>
      </c>
      <c r="E27" s="6" t="s">
        <v>76</v>
      </c>
      <c r="F27" s="6" t="s">
        <v>34</v>
      </c>
      <c r="G27" s="6" t="s">
        <v>211</v>
      </c>
    </row>
    <row r="28" spans="1:12">
      <c r="A28" s="6">
        <v>60</v>
      </c>
      <c r="B28" s="6" t="s">
        <v>12</v>
      </c>
      <c r="H28" s="26" t="s">
        <v>173</v>
      </c>
      <c r="I28" s="26" t="s">
        <v>34</v>
      </c>
      <c r="J28" s="26" t="s">
        <v>34</v>
      </c>
      <c r="K28" s="26" t="s">
        <v>34</v>
      </c>
      <c r="L28" s="26" t="s">
        <v>210</v>
      </c>
    </row>
    <row r="29" spans="1:12">
      <c r="A29" s="6">
        <v>63</v>
      </c>
      <c r="B29" s="6" t="s">
        <v>12</v>
      </c>
      <c r="C29" s="6">
        <v>49</v>
      </c>
      <c r="D29" s="6" t="s">
        <v>11</v>
      </c>
      <c r="E29" s="6" t="s">
        <v>76</v>
      </c>
      <c r="F29" s="6" t="s">
        <v>76</v>
      </c>
      <c r="G29" s="6" t="s">
        <v>213</v>
      </c>
    </row>
    <row r="30" spans="1:12">
      <c r="A30" s="6">
        <v>63</v>
      </c>
      <c r="B30" s="6" t="s">
        <v>12</v>
      </c>
      <c r="C30" s="6">
        <v>56</v>
      </c>
      <c r="D30" s="6" t="s">
        <v>12</v>
      </c>
      <c r="E30" s="6" t="s">
        <v>76</v>
      </c>
      <c r="F30" s="6" t="s">
        <v>76</v>
      </c>
      <c r="G30" s="6" t="s">
        <v>214</v>
      </c>
    </row>
    <row r="31" spans="1:12">
      <c r="A31" s="6">
        <v>63</v>
      </c>
      <c r="B31" s="6" t="s">
        <v>12</v>
      </c>
      <c r="H31" s="26" t="s">
        <v>173</v>
      </c>
      <c r="I31" s="26" t="s">
        <v>76</v>
      </c>
      <c r="J31" s="26" t="s">
        <v>76</v>
      </c>
      <c r="K31" s="26" t="s">
        <v>76</v>
      </c>
      <c r="L31" s="26" t="s">
        <v>215</v>
      </c>
    </row>
    <row r="32" spans="1:12">
      <c r="A32" s="6">
        <v>65</v>
      </c>
      <c r="B32" s="6" t="s">
        <v>12</v>
      </c>
      <c r="C32" s="6">
        <v>47</v>
      </c>
      <c r="D32" s="6" t="s">
        <v>11</v>
      </c>
      <c r="E32" s="6" t="s">
        <v>76</v>
      </c>
      <c r="F32" s="6" t="s">
        <v>76</v>
      </c>
      <c r="G32" s="6" t="s">
        <v>218</v>
      </c>
    </row>
    <row r="33" spans="1:12">
      <c r="A33" s="6">
        <v>65</v>
      </c>
      <c r="B33" s="6" t="s">
        <v>12</v>
      </c>
      <c r="C33" s="6">
        <v>62</v>
      </c>
      <c r="D33" s="6" t="s">
        <v>12</v>
      </c>
      <c r="E33" s="6" t="s">
        <v>76</v>
      </c>
      <c r="F33" s="6" t="s">
        <v>76</v>
      </c>
      <c r="G33" s="6" t="s">
        <v>219</v>
      </c>
    </row>
    <row r="34" spans="1:12">
      <c r="A34" s="6">
        <v>65</v>
      </c>
      <c r="B34" s="6" t="s">
        <v>12</v>
      </c>
      <c r="H34" s="26" t="s">
        <v>173</v>
      </c>
      <c r="I34" s="26" t="s">
        <v>76</v>
      </c>
      <c r="J34" s="26" t="s">
        <v>76</v>
      </c>
      <c r="K34" s="26" t="s">
        <v>76</v>
      </c>
      <c r="L34" s="26" t="s">
        <v>220</v>
      </c>
    </row>
    <row r="35" spans="1:12">
      <c r="A35" s="6">
        <v>70</v>
      </c>
      <c r="B35" s="6" t="s">
        <v>12</v>
      </c>
      <c r="C35" s="6">
        <v>69</v>
      </c>
      <c r="D35" s="6" t="s">
        <v>12</v>
      </c>
      <c r="E35" s="6" t="s">
        <v>76</v>
      </c>
      <c r="F35" s="6" t="s">
        <v>241</v>
      </c>
      <c r="G35" s="6" t="s">
        <v>242</v>
      </c>
    </row>
    <row r="36" spans="1:12">
      <c r="A36" s="6">
        <v>70</v>
      </c>
      <c r="B36" s="6" t="s">
        <v>12</v>
      </c>
      <c r="C36" s="6">
        <v>67</v>
      </c>
      <c r="D36" s="6" t="s">
        <v>11</v>
      </c>
      <c r="E36" s="6" t="s">
        <v>76</v>
      </c>
      <c r="F36" s="6" t="s">
        <v>34</v>
      </c>
      <c r="G36" s="6" t="s">
        <v>243</v>
      </c>
    </row>
    <row r="37" spans="1:12">
      <c r="A37" s="6">
        <v>70</v>
      </c>
      <c r="B37" s="6" t="s">
        <v>12</v>
      </c>
      <c r="H37" s="26" t="s">
        <v>173</v>
      </c>
      <c r="I37" s="26" t="s">
        <v>76</v>
      </c>
      <c r="J37" s="26" t="s">
        <v>76</v>
      </c>
      <c r="K37" s="26" t="s">
        <v>76</v>
      </c>
      <c r="L37" s="26" t="s">
        <v>99</v>
      </c>
    </row>
    <row r="38" spans="1:12">
      <c r="A38" s="6">
        <v>71</v>
      </c>
      <c r="B38" s="6" t="s">
        <v>12</v>
      </c>
      <c r="C38" s="6">
        <v>65</v>
      </c>
      <c r="D38" s="6" t="s">
        <v>12</v>
      </c>
      <c r="E38" s="6" t="s">
        <v>76</v>
      </c>
      <c r="F38" s="6" t="s">
        <v>34</v>
      </c>
      <c r="G38" s="6" t="s">
        <v>244</v>
      </c>
    </row>
    <row r="39" spans="1:12">
      <c r="A39" s="6">
        <v>71</v>
      </c>
      <c r="B39" s="6" t="s">
        <v>12</v>
      </c>
      <c r="C39" s="6">
        <v>51</v>
      </c>
      <c r="D39" s="6" t="s">
        <v>11</v>
      </c>
      <c r="E39" s="6" t="s">
        <v>76</v>
      </c>
      <c r="F39" s="6" t="s">
        <v>34</v>
      </c>
      <c r="G39" s="6" t="s">
        <v>244</v>
      </c>
    </row>
    <row r="40" spans="1:12">
      <c r="A40" s="6">
        <v>71</v>
      </c>
      <c r="B40" s="6" t="s">
        <v>12</v>
      </c>
      <c r="H40" s="26" t="s">
        <v>173</v>
      </c>
      <c r="I40" s="26" t="s">
        <v>76</v>
      </c>
      <c r="J40" s="26" t="s">
        <v>76</v>
      </c>
      <c r="K40" s="26" t="s">
        <v>76</v>
      </c>
      <c r="L40" s="26" t="s">
        <v>99</v>
      </c>
    </row>
    <row r="41" spans="1:12">
      <c r="A41" s="6">
        <v>61</v>
      </c>
      <c r="B41" s="6" t="s">
        <v>37</v>
      </c>
      <c r="H41" s="26" t="s">
        <v>173</v>
      </c>
      <c r="I41" s="26" t="s">
        <v>76</v>
      </c>
      <c r="J41" s="26" t="s">
        <v>76</v>
      </c>
      <c r="K41" s="26" t="s">
        <v>76</v>
      </c>
      <c r="L41" s="26" t="s">
        <v>207</v>
      </c>
    </row>
    <row r="42" spans="1:12">
      <c r="A42" s="6">
        <v>64</v>
      </c>
      <c r="B42" s="6" t="s">
        <v>37</v>
      </c>
      <c r="G42" s="6" t="s">
        <v>217</v>
      </c>
      <c r="H42" s="26" t="s">
        <v>178</v>
      </c>
      <c r="I42" s="26" t="s">
        <v>76</v>
      </c>
      <c r="J42" s="26" t="s">
        <v>76</v>
      </c>
      <c r="K42" s="26" t="s">
        <v>34</v>
      </c>
      <c r="L42" s="26" t="s">
        <v>216</v>
      </c>
    </row>
    <row r="43" spans="1:12">
      <c r="A43" s="6">
        <v>47</v>
      </c>
      <c r="B43" s="6" t="s">
        <v>174</v>
      </c>
      <c r="C43" s="6">
        <v>45</v>
      </c>
      <c r="D43" s="6" t="s">
        <v>12</v>
      </c>
      <c r="E43" s="6" t="s">
        <v>76</v>
      </c>
      <c r="F43" s="6" t="s">
        <v>76</v>
      </c>
      <c r="G43" s="6" t="s">
        <v>175</v>
      </c>
    </row>
    <row r="44" spans="1:12">
      <c r="A44" s="6">
        <v>47</v>
      </c>
      <c r="B44" s="6" t="s">
        <v>174</v>
      </c>
      <c r="G44" s="6" t="s">
        <v>176</v>
      </c>
    </row>
    <row r="45" spans="1:12">
      <c r="A45" s="6">
        <v>47</v>
      </c>
      <c r="B45" s="6" t="s">
        <v>174</v>
      </c>
      <c r="H45" s="26" t="s">
        <v>173</v>
      </c>
      <c r="I45" s="26" t="s">
        <v>76</v>
      </c>
      <c r="J45" s="26" t="s">
        <v>76</v>
      </c>
      <c r="K45" s="26" t="s">
        <v>76</v>
      </c>
      <c r="L45" s="26" t="s">
        <v>177</v>
      </c>
    </row>
    <row r="46" spans="1:12">
      <c r="A46" s="6">
        <v>53</v>
      </c>
      <c r="B46" s="6" t="s">
        <v>174</v>
      </c>
      <c r="G46" s="6" t="s">
        <v>185</v>
      </c>
      <c r="H46" s="26" t="s">
        <v>173</v>
      </c>
      <c r="I46" s="26" t="s">
        <v>76</v>
      </c>
      <c r="J46" s="26" t="s">
        <v>76</v>
      </c>
      <c r="K46" s="26" t="s">
        <v>76</v>
      </c>
      <c r="L46" s="26" t="s">
        <v>189</v>
      </c>
    </row>
    <row r="47" spans="1:12">
      <c r="A47" s="6">
        <v>55</v>
      </c>
      <c r="B47" s="6" t="s">
        <v>174</v>
      </c>
      <c r="G47" s="6" t="s">
        <v>185</v>
      </c>
      <c r="H47" s="26" t="s">
        <v>173</v>
      </c>
      <c r="I47" s="26" t="s">
        <v>76</v>
      </c>
      <c r="J47" s="26" t="s">
        <v>76</v>
      </c>
      <c r="K47" s="26" t="s">
        <v>76</v>
      </c>
      <c r="L47" s="26" t="s">
        <v>193</v>
      </c>
    </row>
    <row r="48" spans="1:12">
      <c r="A48" s="6">
        <v>58</v>
      </c>
      <c r="B48" s="6" t="s">
        <v>174</v>
      </c>
      <c r="C48" s="6">
        <v>50</v>
      </c>
      <c r="D48" s="6" t="s">
        <v>11</v>
      </c>
      <c r="E48" s="6" t="s">
        <v>76</v>
      </c>
      <c r="F48" s="6" t="s">
        <v>76</v>
      </c>
      <c r="G48" s="6" t="s">
        <v>196</v>
      </c>
    </row>
    <row r="49" spans="1:12">
      <c r="A49" s="6">
        <v>58</v>
      </c>
      <c r="B49" s="6" t="s">
        <v>174</v>
      </c>
      <c r="C49" s="6">
        <v>54</v>
      </c>
      <c r="D49" s="6" t="s">
        <v>12</v>
      </c>
      <c r="F49" s="6"/>
      <c r="G49" s="6" t="s">
        <v>197</v>
      </c>
    </row>
    <row r="50" spans="1:12">
      <c r="A50" s="6">
        <v>58</v>
      </c>
      <c r="B50" s="6" t="s">
        <v>174</v>
      </c>
      <c r="C50" s="6">
        <v>56</v>
      </c>
      <c r="D50" s="6" t="s">
        <v>12</v>
      </c>
      <c r="G50" s="8" t="s">
        <v>198</v>
      </c>
    </row>
    <row r="51" spans="1:12">
      <c r="A51" s="6">
        <v>58</v>
      </c>
      <c r="B51" s="6" t="s">
        <v>174</v>
      </c>
      <c r="H51" s="26" t="s">
        <v>173</v>
      </c>
      <c r="I51" s="26" t="s">
        <v>76</v>
      </c>
      <c r="J51" s="26" t="s">
        <v>76</v>
      </c>
      <c r="K51" s="26" t="s">
        <v>76</v>
      </c>
      <c r="L51" s="26" t="s">
        <v>188</v>
      </c>
    </row>
    <row r="52" spans="1:12">
      <c r="A52" s="6">
        <v>52</v>
      </c>
      <c r="B52" s="6" t="s">
        <v>186</v>
      </c>
      <c r="C52" s="6">
        <v>49</v>
      </c>
      <c r="D52" s="6" t="s">
        <v>11</v>
      </c>
      <c r="E52" s="6" t="s">
        <v>76</v>
      </c>
      <c r="F52" s="6" t="s">
        <v>76</v>
      </c>
      <c r="G52" s="6" t="s">
        <v>187</v>
      </c>
    </row>
    <row r="53" spans="1:12">
      <c r="A53" s="6">
        <v>52</v>
      </c>
      <c r="B53" s="6" t="s">
        <v>186</v>
      </c>
      <c r="C53" s="6">
        <v>45</v>
      </c>
      <c r="D53" s="6" t="s">
        <v>12</v>
      </c>
      <c r="E53" s="6" t="s">
        <v>76</v>
      </c>
      <c r="F53" s="6" t="s">
        <v>76</v>
      </c>
      <c r="G53" s="6" t="s">
        <v>187</v>
      </c>
    </row>
    <row r="54" spans="1:12">
      <c r="A54" s="6">
        <v>52</v>
      </c>
      <c r="B54" s="6" t="s">
        <v>186</v>
      </c>
      <c r="H54" s="26" t="s">
        <v>173</v>
      </c>
      <c r="I54" s="26" t="s">
        <v>76</v>
      </c>
      <c r="J54" s="26" t="s">
        <v>76</v>
      </c>
      <c r="K54" s="26" t="s">
        <v>76</v>
      </c>
      <c r="L54" s="26" t="s">
        <v>188</v>
      </c>
    </row>
    <row r="55" spans="1:12">
      <c r="A55" s="6">
        <v>37</v>
      </c>
      <c r="B55" s="6" t="s">
        <v>11</v>
      </c>
      <c r="C55" s="6">
        <v>30</v>
      </c>
      <c r="D55" s="6" t="s">
        <v>11</v>
      </c>
      <c r="E55" s="6" t="s">
        <v>76</v>
      </c>
      <c r="F55" s="6" t="s">
        <v>34</v>
      </c>
      <c r="G55" s="6" t="s">
        <v>124</v>
      </c>
    </row>
    <row r="56" spans="1:12">
      <c r="A56" s="6">
        <v>38</v>
      </c>
      <c r="B56" s="6" t="s">
        <v>11</v>
      </c>
      <c r="C56" s="6">
        <v>36</v>
      </c>
      <c r="D56" s="6" t="s">
        <v>12</v>
      </c>
      <c r="E56" s="6" t="s">
        <v>76</v>
      </c>
      <c r="F56" s="6" t="s">
        <v>76</v>
      </c>
      <c r="G56" s="6" t="s">
        <v>127</v>
      </c>
    </row>
    <row r="57" spans="1:12">
      <c r="A57" s="6">
        <v>38</v>
      </c>
      <c r="B57" s="6" t="s">
        <v>11</v>
      </c>
      <c r="C57" s="6">
        <v>23</v>
      </c>
      <c r="D57" s="6" t="s">
        <v>11</v>
      </c>
      <c r="E57" s="6" t="s">
        <v>76</v>
      </c>
      <c r="F57" s="6" t="s">
        <v>34</v>
      </c>
      <c r="G57" s="6" t="s">
        <v>125</v>
      </c>
    </row>
    <row r="58" spans="1:12">
      <c r="A58" s="6">
        <v>39</v>
      </c>
      <c r="B58" s="6" t="s">
        <v>11</v>
      </c>
      <c r="C58" s="6">
        <v>23</v>
      </c>
      <c r="D58" s="6" t="s">
        <v>11</v>
      </c>
      <c r="E58" s="6" t="s">
        <v>76</v>
      </c>
      <c r="F58" s="6" t="s">
        <v>34</v>
      </c>
      <c r="G58" s="6" t="s">
        <v>137</v>
      </c>
    </row>
    <row r="59" spans="1:12">
      <c r="A59" s="6">
        <v>39</v>
      </c>
      <c r="B59" s="6" t="s">
        <v>11</v>
      </c>
      <c r="C59" s="6">
        <v>36</v>
      </c>
      <c r="D59" s="6" t="s">
        <v>12</v>
      </c>
      <c r="E59" s="6" t="s">
        <v>76</v>
      </c>
      <c r="F59" s="6" t="s">
        <v>138</v>
      </c>
      <c r="G59" s="6" t="s">
        <v>139</v>
      </c>
    </row>
    <row r="60" spans="1:12">
      <c r="A60" s="6">
        <v>40</v>
      </c>
      <c r="B60" s="6" t="s">
        <v>11</v>
      </c>
      <c r="C60" s="6">
        <v>36</v>
      </c>
      <c r="D60" s="6" t="s">
        <v>12</v>
      </c>
      <c r="E60" s="6" t="s">
        <v>76</v>
      </c>
      <c r="F60" s="6" t="s">
        <v>76</v>
      </c>
      <c r="G60" s="6" t="s">
        <v>147</v>
      </c>
    </row>
    <row r="61" spans="1:12">
      <c r="A61" s="6">
        <v>40</v>
      </c>
      <c r="B61" s="6" t="s">
        <v>11</v>
      </c>
      <c r="C61" s="6">
        <v>37</v>
      </c>
      <c r="D61" s="6" t="s">
        <v>11</v>
      </c>
      <c r="E61" s="6" t="s">
        <v>76</v>
      </c>
      <c r="F61" s="6" t="s">
        <v>138</v>
      </c>
      <c r="G61" s="6" t="s">
        <v>148</v>
      </c>
    </row>
    <row r="62" spans="1:12">
      <c r="A62" s="6">
        <v>41</v>
      </c>
      <c r="B62" s="6" t="s">
        <v>11</v>
      </c>
      <c r="C62" s="6">
        <v>39</v>
      </c>
      <c r="D62" s="6" t="s">
        <v>11</v>
      </c>
      <c r="E62" s="6" t="s">
        <v>76</v>
      </c>
      <c r="F62" s="6" t="s">
        <v>34</v>
      </c>
      <c r="G62" s="6" t="s">
        <v>148</v>
      </c>
    </row>
    <row r="63" spans="1:12">
      <c r="A63" s="6">
        <v>41</v>
      </c>
      <c r="B63" s="6" t="s">
        <v>11</v>
      </c>
      <c r="G63" s="6" t="s">
        <v>149</v>
      </c>
    </row>
    <row r="64" spans="1:12">
      <c r="A64" s="6">
        <v>42</v>
      </c>
      <c r="B64" s="6" t="s">
        <v>11</v>
      </c>
      <c r="C64" s="6">
        <v>38</v>
      </c>
      <c r="D64" s="6" t="s">
        <v>11</v>
      </c>
      <c r="E64" s="6" t="s">
        <v>76</v>
      </c>
      <c r="F64" s="6" t="s">
        <v>76</v>
      </c>
      <c r="G64" s="6" t="s">
        <v>154</v>
      </c>
    </row>
    <row r="65" spans="1:12">
      <c r="A65" s="6">
        <v>42</v>
      </c>
      <c r="B65" s="6" t="s">
        <v>11</v>
      </c>
      <c r="F65" s="6"/>
      <c r="H65" s="26" t="s">
        <v>167</v>
      </c>
      <c r="I65" s="26" t="s">
        <v>34</v>
      </c>
      <c r="J65" s="26" t="s">
        <v>34</v>
      </c>
      <c r="K65" s="26" t="s">
        <v>34</v>
      </c>
      <c r="L65" s="26" t="s">
        <v>160</v>
      </c>
    </row>
    <row r="66" spans="1:12">
      <c r="A66" s="6">
        <v>30</v>
      </c>
      <c r="B66" s="6" t="s">
        <v>11</v>
      </c>
      <c r="C66" s="6">
        <v>40</v>
      </c>
      <c r="D66" s="6" t="s">
        <v>11</v>
      </c>
      <c r="E66" s="6" t="s">
        <v>76</v>
      </c>
      <c r="F66" s="6" t="s">
        <v>138</v>
      </c>
      <c r="G66" s="6" t="s">
        <v>158</v>
      </c>
    </row>
    <row r="67" spans="1:12">
      <c r="A67" s="6">
        <v>44</v>
      </c>
      <c r="B67" s="6" t="s">
        <v>11</v>
      </c>
      <c r="C67" s="6">
        <v>30</v>
      </c>
      <c r="D67" s="6" t="s">
        <v>11</v>
      </c>
      <c r="E67" s="6" t="s">
        <v>76</v>
      </c>
      <c r="F67" s="6" t="s">
        <v>76</v>
      </c>
      <c r="G67" s="6" t="s">
        <v>161</v>
      </c>
    </row>
    <row r="68" spans="1:12">
      <c r="A68" s="6">
        <v>44</v>
      </c>
      <c r="B68" s="6" t="s">
        <v>11</v>
      </c>
      <c r="C68" s="6">
        <v>43</v>
      </c>
      <c r="D68" s="6" t="s">
        <v>12</v>
      </c>
      <c r="E68" s="6" t="s">
        <v>76</v>
      </c>
      <c r="F68" s="6" t="s">
        <v>76</v>
      </c>
      <c r="G68" s="6" t="s">
        <v>162</v>
      </c>
    </row>
    <row r="69" spans="1:12">
      <c r="A69" s="6">
        <v>44</v>
      </c>
      <c r="B69" s="6" t="s">
        <v>11</v>
      </c>
      <c r="H69" s="26" t="s">
        <v>166</v>
      </c>
      <c r="I69" s="26" t="s">
        <v>34</v>
      </c>
      <c r="J69" s="26" t="s">
        <v>34</v>
      </c>
      <c r="K69" s="26" t="s">
        <v>34</v>
      </c>
      <c r="L69" s="26" t="s">
        <v>163</v>
      </c>
    </row>
    <row r="70" spans="1:12">
      <c r="A70" s="6">
        <v>48</v>
      </c>
      <c r="B70" s="6" t="s">
        <v>11</v>
      </c>
      <c r="C70" s="6">
        <v>44</v>
      </c>
      <c r="D70" s="6" t="s">
        <v>11</v>
      </c>
      <c r="E70" s="6" t="s">
        <v>76</v>
      </c>
      <c r="F70" s="6" t="s">
        <v>138</v>
      </c>
      <c r="G70" s="6" t="s">
        <v>127</v>
      </c>
    </row>
    <row r="71" spans="1:12">
      <c r="A71" s="6">
        <v>48</v>
      </c>
      <c r="B71" s="6" t="s">
        <v>11</v>
      </c>
      <c r="C71" s="6">
        <v>45</v>
      </c>
      <c r="D71" s="6" t="s">
        <v>12</v>
      </c>
      <c r="E71" s="6" t="s">
        <v>76</v>
      </c>
      <c r="F71" s="6" t="s">
        <v>138</v>
      </c>
      <c r="G71" s="6" t="s">
        <v>127</v>
      </c>
    </row>
    <row r="72" spans="1:12">
      <c r="A72" s="6">
        <v>48</v>
      </c>
      <c r="B72" s="6" t="s">
        <v>11</v>
      </c>
      <c r="H72" s="26" t="s">
        <v>178</v>
      </c>
      <c r="I72" s="26" t="s">
        <v>34</v>
      </c>
      <c r="J72" s="26" t="s">
        <v>34</v>
      </c>
      <c r="K72" s="26" t="s">
        <v>34</v>
      </c>
      <c r="L72" s="26" t="s">
        <v>99</v>
      </c>
    </row>
    <row r="73" spans="1:12">
      <c r="A73" s="6">
        <v>49</v>
      </c>
      <c r="B73" s="6" t="s">
        <v>11</v>
      </c>
      <c r="G73" s="6" t="s">
        <v>179</v>
      </c>
      <c r="H73" s="26" t="s">
        <v>173</v>
      </c>
      <c r="I73" s="26" t="s">
        <v>34</v>
      </c>
      <c r="J73" s="26" t="s">
        <v>34</v>
      </c>
      <c r="L73" s="26" t="s">
        <v>180</v>
      </c>
    </row>
    <row r="74" spans="1:12">
      <c r="A74" s="6">
        <v>50</v>
      </c>
      <c r="B74" s="6" t="s">
        <v>11</v>
      </c>
      <c r="G74" s="6" t="s">
        <v>182</v>
      </c>
      <c r="H74" s="26" t="s">
        <v>173</v>
      </c>
      <c r="I74" s="26" t="s">
        <v>76</v>
      </c>
      <c r="J74" s="26" t="s">
        <v>76</v>
      </c>
      <c r="K74" s="26" t="s">
        <v>76</v>
      </c>
      <c r="L74" s="26" t="s">
        <v>181</v>
      </c>
    </row>
    <row r="75" spans="1:12">
      <c r="A75" s="6">
        <v>51</v>
      </c>
      <c r="B75" s="6" t="s">
        <v>11</v>
      </c>
      <c r="C75" s="6">
        <v>45</v>
      </c>
      <c r="D75" s="6" t="s">
        <v>12</v>
      </c>
      <c r="E75" s="6" t="s">
        <v>76</v>
      </c>
      <c r="F75" s="6" t="s">
        <v>138</v>
      </c>
      <c r="G75" s="6" t="s">
        <v>127</v>
      </c>
    </row>
    <row r="76" spans="1:12">
      <c r="A76" s="6">
        <v>51</v>
      </c>
      <c r="B76" s="6" t="s">
        <v>11</v>
      </c>
      <c r="C76" s="6">
        <v>48</v>
      </c>
      <c r="D76" s="6" t="s">
        <v>11</v>
      </c>
      <c r="E76" s="6" t="s">
        <v>76</v>
      </c>
      <c r="F76" s="6" t="s">
        <v>34</v>
      </c>
      <c r="G76" s="6" t="s">
        <v>137</v>
      </c>
    </row>
    <row r="77" spans="1:12">
      <c r="A77" s="6">
        <v>51</v>
      </c>
      <c r="B77" s="6" t="s">
        <v>11</v>
      </c>
      <c r="H77" s="26" t="s">
        <v>173</v>
      </c>
      <c r="I77" s="26" t="s">
        <v>76</v>
      </c>
      <c r="J77" s="26" t="s">
        <v>76</v>
      </c>
      <c r="K77" s="26" t="s">
        <v>76</v>
      </c>
      <c r="L77" s="26" t="s">
        <v>188</v>
      </c>
    </row>
    <row r="78" spans="1:12">
      <c r="A78" s="6">
        <v>67</v>
      </c>
      <c r="B78" s="6" t="s">
        <v>11</v>
      </c>
      <c r="C78" s="6">
        <v>51</v>
      </c>
      <c r="D78" s="6" t="s">
        <v>11</v>
      </c>
      <c r="E78" s="6" t="s">
        <v>76</v>
      </c>
      <c r="F78" s="6" t="s">
        <v>34</v>
      </c>
      <c r="G78" s="6" t="s">
        <v>237</v>
      </c>
    </row>
    <row r="79" spans="1:12">
      <c r="A79" s="6">
        <v>67</v>
      </c>
      <c r="B79" s="6" t="s">
        <v>11</v>
      </c>
      <c r="C79" s="6">
        <v>65</v>
      </c>
      <c r="D79" s="6" t="s">
        <v>12</v>
      </c>
      <c r="E79" s="6" t="s">
        <v>76</v>
      </c>
      <c r="F79" s="6" t="s">
        <v>76</v>
      </c>
      <c r="G79" s="6" t="s">
        <v>238</v>
      </c>
    </row>
    <row r="80" spans="1:12">
      <c r="A80" s="6">
        <v>67</v>
      </c>
      <c r="B80" s="6" t="s">
        <v>11</v>
      </c>
      <c r="H80" s="26" t="s">
        <v>173</v>
      </c>
      <c r="I80" s="26" t="s">
        <v>76</v>
      </c>
      <c r="J80" s="26" t="s">
        <v>76</v>
      </c>
      <c r="K80" s="26" t="s">
        <v>76</v>
      </c>
      <c r="L80" s="26" t="s">
        <v>99</v>
      </c>
    </row>
    <row r="81" spans="1:12">
      <c r="A81" s="6">
        <v>81</v>
      </c>
      <c r="B81" s="6" t="s">
        <v>11</v>
      </c>
      <c r="C81" s="6">
        <v>70</v>
      </c>
      <c r="D81" s="6" t="s">
        <v>12</v>
      </c>
      <c r="E81" s="6" t="s">
        <v>76</v>
      </c>
      <c r="F81" s="6" t="s">
        <v>76</v>
      </c>
      <c r="G81" s="6" t="s">
        <v>253</v>
      </c>
    </row>
    <row r="82" spans="1:12">
      <c r="A82" s="6">
        <v>81</v>
      </c>
      <c r="B82" s="6" t="s">
        <v>11</v>
      </c>
      <c r="C82" s="6">
        <v>72</v>
      </c>
      <c r="D82" s="6" t="s">
        <v>11</v>
      </c>
      <c r="E82" s="6" t="s">
        <v>76</v>
      </c>
      <c r="F82" s="6" t="s">
        <v>34</v>
      </c>
      <c r="G82" s="6" t="s">
        <v>254</v>
      </c>
    </row>
    <row r="83" spans="1:12">
      <c r="A83" s="6">
        <v>81</v>
      </c>
      <c r="B83" s="6" t="s">
        <v>11</v>
      </c>
      <c r="H83" s="26" t="s">
        <v>173</v>
      </c>
      <c r="I83" s="26" t="s">
        <v>76</v>
      </c>
      <c r="J83" s="26" t="s">
        <v>76</v>
      </c>
      <c r="K83" s="26" t="s">
        <v>76</v>
      </c>
      <c r="L83" s="26" t="s">
        <v>99</v>
      </c>
    </row>
    <row r="84" spans="1:12">
      <c r="A84" s="6">
        <v>91</v>
      </c>
      <c r="B84" s="6" t="s">
        <v>11</v>
      </c>
      <c r="C84" s="6">
        <v>81</v>
      </c>
      <c r="D84" s="6" t="s">
        <v>11</v>
      </c>
      <c r="E84" s="6" t="s">
        <v>76</v>
      </c>
      <c r="F84" s="6" t="s">
        <v>76</v>
      </c>
      <c r="G84" s="6" t="s">
        <v>127</v>
      </c>
    </row>
    <row r="85" spans="1:12">
      <c r="A85" s="6">
        <v>91</v>
      </c>
      <c r="B85" s="6" t="s">
        <v>11</v>
      </c>
      <c r="C85" s="6">
        <v>69</v>
      </c>
      <c r="D85" s="6" t="s">
        <v>12</v>
      </c>
      <c r="E85" s="6" t="s">
        <v>76</v>
      </c>
      <c r="F85" s="6" t="s">
        <v>76</v>
      </c>
      <c r="G85" s="28" t="s">
        <v>264</v>
      </c>
    </row>
    <row r="86" spans="1:12">
      <c r="A86" s="6">
        <v>91</v>
      </c>
      <c r="B86" s="6" t="s">
        <v>11</v>
      </c>
      <c r="H86" s="26" t="s">
        <v>173</v>
      </c>
      <c r="I86" s="26" t="s">
        <v>76</v>
      </c>
      <c r="J86" s="26" t="s">
        <v>76</v>
      </c>
      <c r="K86" s="26" t="s">
        <v>76</v>
      </c>
      <c r="L86" s="26" t="s">
        <v>99</v>
      </c>
    </row>
    <row r="87" spans="1:12">
      <c r="A87" s="6">
        <v>66</v>
      </c>
      <c r="B87" s="6" t="s">
        <v>235</v>
      </c>
      <c r="C87" s="6">
        <v>63</v>
      </c>
      <c r="D87" s="6" t="s">
        <v>12</v>
      </c>
      <c r="E87" s="6" t="s">
        <v>76</v>
      </c>
      <c r="F87" s="6" t="s">
        <v>76</v>
      </c>
      <c r="G87" s="6" t="s">
        <v>236</v>
      </c>
    </row>
  </sheetData>
  <sortState ref="A2:L87">
    <sortCondition ref="B2:B87"/>
  </sortState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workbookViewId="0">
      <selection activeCell="B19" sqref="B19"/>
    </sheetView>
  </sheetViews>
  <sheetFormatPr baseColWidth="10" defaultRowHeight="15" x14ac:dyDescent="0"/>
  <cols>
    <col min="1" max="1" width="5.1640625" style="27" bestFit="1" customWidth="1"/>
    <col min="2" max="2" width="10.83203125" style="27"/>
    <col min="3" max="3" width="4.1640625" style="27" bestFit="1" customWidth="1"/>
    <col min="4" max="4" width="12" style="27" bestFit="1" customWidth="1"/>
    <col min="5" max="5" width="4.1640625" style="27" bestFit="1" customWidth="1"/>
    <col min="6" max="8" width="6.1640625" style="27" bestFit="1" customWidth="1"/>
    <col min="9" max="10" width="14.1640625" style="27" bestFit="1" customWidth="1"/>
    <col min="11" max="16384" width="10.83203125" style="27"/>
  </cols>
  <sheetData>
    <row r="1" spans="1:24">
      <c r="A1" s="27" t="s">
        <v>1</v>
      </c>
      <c r="B1" s="27" t="s">
        <v>21</v>
      </c>
      <c r="C1" s="27" t="s">
        <v>3</v>
      </c>
      <c r="D1" s="27" t="s">
        <v>31</v>
      </c>
      <c r="E1" s="27" t="s">
        <v>19</v>
      </c>
      <c r="F1" s="27" t="s">
        <v>5</v>
      </c>
      <c r="G1" s="27" t="s">
        <v>4</v>
      </c>
      <c r="H1" s="27" t="s">
        <v>6</v>
      </c>
      <c r="I1" s="27" t="s">
        <v>29</v>
      </c>
      <c r="J1" s="27" t="s">
        <v>30</v>
      </c>
      <c r="K1" s="27" t="s">
        <v>228</v>
      </c>
      <c r="N1" s="27" t="s">
        <v>1</v>
      </c>
      <c r="O1" s="27" t="s">
        <v>21</v>
      </c>
      <c r="P1" s="27" t="s">
        <v>3</v>
      </c>
      <c r="Q1" s="27" t="s">
        <v>31</v>
      </c>
      <c r="R1" s="27" t="s">
        <v>19</v>
      </c>
      <c r="S1" s="27" t="s">
        <v>5</v>
      </c>
      <c r="T1" s="27" t="s">
        <v>4</v>
      </c>
      <c r="U1" s="27" t="s">
        <v>6</v>
      </c>
      <c r="V1" s="27" t="s">
        <v>29</v>
      </c>
      <c r="W1" s="27" t="s">
        <v>30</v>
      </c>
      <c r="X1" s="27" t="s">
        <v>228</v>
      </c>
    </row>
    <row r="2" spans="1:24">
      <c r="A2" s="27">
        <v>8</v>
      </c>
      <c r="B2" s="27">
        <v>72</v>
      </c>
      <c r="C2" s="27">
        <v>77</v>
      </c>
      <c r="D2" s="27">
        <v>26</v>
      </c>
      <c r="E2" s="27">
        <v>80</v>
      </c>
      <c r="F2" s="27">
        <v>19.77</v>
      </c>
      <c r="G2" s="27">
        <v>21.63</v>
      </c>
      <c r="H2" s="27">
        <v>13.79</v>
      </c>
      <c r="I2" s="27">
        <v>7.14</v>
      </c>
      <c r="J2" s="27">
        <v>8.11</v>
      </c>
      <c r="K2" s="27">
        <v>1</v>
      </c>
      <c r="N2" s="27">
        <v>5</v>
      </c>
      <c r="O2" s="27">
        <v>67</v>
      </c>
      <c r="P2" s="27">
        <v>76</v>
      </c>
      <c r="Q2" s="27">
        <v>25</v>
      </c>
      <c r="R2" s="27">
        <v>75</v>
      </c>
      <c r="S2" s="27">
        <v>19.079999999999998</v>
      </c>
      <c r="T2" s="27">
        <v>20.350000000000001</v>
      </c>
      <c r="U2" s="27">
        <v>13.37</v>
      </c>
      <c r="V2" s="27">
        <v>8.1199999999999992</v>
      </c>
      <c r="W2" s="27">
        <v>7.88</v>
      </c>
      <c r="X2" s="27">
        <v>4</v>
      </c>
    </row>
    <row r="3" spans="1:24">
      <c r="A3" s="27">
        <v>62</v>
      </c>
      <c r="B3" s="27">
        <v>70</v>
      </c>
      <c r="C3" s="27">
        <v>76</v>
      </c>
      <c r="D3" s="27">
        <v>20</v>
      </c>
      <c r="E3" s="27">
        <v>75</v>
      </c>
      <c r="F3" s="27">
        <v>18.47</v>
      </c>
      <c r="G3" s="27">
        <v>20.63</v>
      </c>
      <c r="H3" s="27">
        <v>12.63</v>
      </c>
      <c r="I3" s="27">
        <v>7.49</v>
      </c>
      <c r="J3" s="27">
        <v>9.5399999999999991</v>
      </c>
      <c r="K3" s="27">
        <v>2</v>
      </c>
      <c r="N3" s="27">
        <v>5</v>
      </c>
      <c r="O3" s="27">
        <v>67</v>
      </c>
      <c r="P3" s="27">
        <v>75</v>
      </c>
      <c r="Q3" s="27">
        <v>25</v>
      </c>
      <c r="R3" s="27">
        <v>78</v>
      </c>
      <c r="S3" s="27">
        <v>18.71</v>
      </c>
      <c r="T3" s="27">
        <v>21.71</v>
      </c>
      <c r="U3" s="27">
        <v>13.23</v>
      </c>
      <c r="V3" s="27">
        <v>7.99</v>
      </c>
      <c r="W3" s="27">
        <v>7.95</v>
      </c>
      <c r="X3" s="27">
        <v>8</v>
      </c>
    </row>
    <row r="4" spans="1:24">
      <c r="A4" s="27">
        <v>64</v>
      </c>
      <c r="B4" s="27">
        <v>69</v>
      </c>
      <c r="C4" s="27">
        <v>74</v>
      </c>
      <c r="D4" s="27">
        <v>25</v>
      </c>
      <c r="E4" s="27">
        <v>72</v>
      </c>
      <c r="F4" s="27">
        <v>18.28</v>
      </c>
      <c r="G4" s="27">
        <v>21.03</v>
      </c>
      <c r="H4" s="27">
        <v>12.62</v>
      </c>
      <c r="I4" s="27">
        <v>6.56</v>
      </c>
      <c r="J4" s="27">
        <v>9.34</v>
      </c>
      <c r="K4" s="27">
        <v>3</v>
      </c>
      <c r="N4" s="27">
        <v>5</v>
      </c>
      <c r="O4" s="27">
        <v>67</v>
      </c>
      <c r="P4" s="27">
        <v>78</v>
      </c>
      <c r="Q4" s="27">
        <v>25</v>
      </c>
      <c r="R4" s="27">
        <v>77</v>
      </c>
      <c r="S4" s="27">
        <v>19.93</v>
      </c>
      <c r="T4" s="27">
        <v>20.18</v>
      </c>
      <c r="U4" s="27">
        <v>13.18</v>
      </c>
      <c r="V4" s="27">
        <v>8.5399999999999991</v>
      </c>
      <c r="W4" s="27">
        <v>8.24</v>
      </c>
      <c r="X4" s="27">
        <v>0</v>
      </c>
    </row>
    <row r="5" spans="1:24">
      <c r="A5" s="27">
        <v>5</v>
      </c>
      <c r="B5" s="27">
        <v>67</v>
      </c>
      <c r="C5" s="27">
        <v>76</v>
      </c>
      <c r="D5" s="27">
        <v>25</v>
      </c>
      <c r="E5" s="27">
        <v>75</v>
      </c>
      <c r="F5" s="27">
        <v>19.079999999999998</v>
      </c>
      <c r="G5" s="27">
        <v>20.350000000000001</v>
      </c>
      <c r="H5" s="27">
        <v>13.37</v>
      </c>
      <c r="I5" s="27">
        <v>8.1199999999999992</v>
      </c>
      <c r="J5" s="27">
        <v>7.88</v>
      </c>
      <c r="K5" s="27">
        <v>4</v>
      </c>
      <c r="N5" s="27">
        <v>64</v>
      </c>
      <c r="O5" s="27">
        <v>69</v>
      </c>
      <c r="P5" s="27">
        <v>74</v>
      </c>
      <c r="Q5" s="27">
        <v>25</v>
      </c>
      <c r="R5" s="27">
        <v>72</v>
      </c>
      <c r="S5" s="27">
        <v>18.28</v>
      </c>
      <c r="T5" s="27">
        <v>21.03</v>
      </c>
      <c r="U5" s="27">
        <v>12.62</v>
      </c>
      <c r="V5" s="27">
        <v>6.56</v>
      </c>
      <c r="W5" s="27">
        <v>9.34</v>
      </c>
      <c r="X5" s="27">
        <v>3</v>
      </c>
    </row>
    <row r="6" spans="1:24">
      <c r="A6" s="27">
        <v>44</v>
      </c>
      <c r="B6" s="27">
        <v>71</v>
      </c>
      <c r="C6" s="27">
        <v>75</v>
      </c>
      <c r="D6" s="27">
        <v>26</v>
      </c>
      <c r="E6" s="27">
        <v>75</v>
      </c>
      <c r="F6" s="27">
        <v>18.149999999999999</v>
      </c>
      <c r="G6" s="27">
        <v>21.88</v>
      </c>
      <c r="H6" s="27">
        <v>11.79</v>
      </c>
      <c r="I6" s="27">
        <v>7.69</v>
      </c>
      <c r="J6" s="27">
        <v>9.99</v>
      </c>
      <c r="K6" s="27">
        <v>5</v>
      </c>
      <c r="N6" s="27">
        <v>64</v>
      </c>
      <c r="O6" s="27">
        <v>69</v>
      </c>
      <c r="P6" s="27">
        <v>75</v>
      </c>
      <c r="Q6" s="27">
        <v>25</v>
      </c>
      <c r="R6" s="27">
        <v>73</v>
      </c>
      <c r="S6" s="27">
        <v>17.989999999999998</v>
      </c>
      <c r="T6" s="27">
        <v>21.98</v>
      </c>
      <c r="U6" s="27">
        <v>12.88</v>
      </c>
      <c r="V6" s="27">
        <v>6.59</v>
      </c>
      <c r="W6" s="27">
        <v>8.5500000000000007</v>
      </c>
      <c r="X6" s="27">
        <v>6</v>
      </c>
    </row>
    <row r="7" spans="1:24">
      <c r="A7" s="27">
        <v>64</v>
      </c>
      <c r="B7" s="27">
        <v>69</v>
      </c>
      <c r="C7" s="27">
        <v>75</v>
      </c>
      <c r="D7" s="27">
        <v>25</v>
      </c>
      <c r="E7" s="27">
        <v>73</v>
      </c>
      <c r="F7" s="27">
        <v>17.989999999999998</v>
      </c>
      <c r="G7" s="27">
        <v>21.98</v>
      </c>
      <c r="H7" s="27">
        <v>12.88</v>
      </c>
      <c r="I7" s="27">
        <v>6.59</v>
      </c>
      <c r="J7" s="27">
        <v>8.5500000000000007</v>
      </c>
      <c r="K7" s="27">
        <v>6</v>
      </c>
      <c r="N7" s="27">
        <v>64</v>
      </c>
      <c r="O7" s="27">
        <v>69</v>
      </c>
      <c r="P7" s="27">
        <v>75</v>
      </c>
      <c r="Q7" s="27">
        <v>25</v>
      </c>
      <c r="R7" s="27">
        <v>72</v>
      </c>
      <c r="S7" s="27">
        <v>18.68</v>
      </c>
      <c r="T7" s="27">
        <v>20.03</v>
      </c>
      <c r="U7" s="27">
        <v>12.63</v>
      </c>
      <c r="V7" s="27">
        <v>5.17</v>
      </c>
      <c r="W7" s="27">
        <v>8.16</v>
      </c>
      <c r="X7" s="27">
        <v>0</v>
      </c>
    </row>
    <row r="8" spans="1:24">
      <c r="A8" s="27">
        <v>8</v>
      </c>
      <c r="B8" s="27">
        <v>72</v>
      </c>
      <c r="C8" s="27">
        <v>77</v>
      </c>
      <c r="D8" s="27">
        <v>26</v>
      </c>
      <c r="E8" s="27">
        <v>79</v>
      </c>
      <c r="F8" s="27">
        <v>19.61</v>
      </c>
      <c r="G8" s="27">
        <v>21.75</v>
      </c>
      <c r="H8" s="27">
        <v>13.44</v>
      </c>
      <c r="I8" s="27">
        <v>7.07</v>
      </c>
      <c r="J8" s="27">
        <v>8.08</v>
      </c>
      <c r="K8" s="27">
        <v>7</v>
      </c>
      <c r="N8" s="27">
        <v>62</v>
      </c>
      <c r="O8" s="27">
        <v>70</v>
      </c>
      <c r="P8" s="27">
        <v>76</v>
      </c>
      <c r="Q8" s="27">
        <v>20</v>
      </c>
      <c r="R8" s="27">
        <v>75</v>
      </c>
      <c r="S8" s="27">
        <v>18.47</v>
      </c>
      <c r="T8" s="27">
        <v>20.63</v>
      </c>
      <c r="U8" s="27">
        <v>12.63</v>
      </c>
      <c r="V8" s="27">
        <v>7.49</v>
      </c>
      <c r="W8" s="27">
        <v>9.5399999999999991</v>
      </c>
      <c r="X8" s="27">
        <v>2</v>
      </c>
    </row>
    <row r="9" spans="1:24">
      <c r="A9" s="27">
        <v>5</v>
      </c>
      <c r="B9" s="27">
        <v>67</v>
      </c>
      <c r="C9" s="27">
        <v>75</v>
      </c>
      <c r="D9" s="27">
        <v>25</v>
      </c>
      <c r="E9" s="27">
        <v>78</v>
      </c>
      <c r="F9" s="27">
        <v>18.71</v>
      </c>
      <c r="G9" s="27">
        <v>21.71</v>
      </c>
      <c r="H9" s="27">
        <v>13.23</v>
      </c>
      <c r="I9" s="27">
        <v>7.99</v>
      </c>
      <c r="J9" s="27">
        <v>7.95</v>
      </c>
      <c r="K9" s="27">
        <v>8</v>
      </c>
      <c r="N9" s="27">
        <v>62</v>
      </c>
      <c r="O9" s="27">
        <v>70</v>
      </c>
      <c r="P9" s="27">
        <v>75</v>
      </c>
      <c r="Q9" s="27">
        <v>20</v>
      </c>
      <c r="R9" s="27">
        <v>73</v>
      </c>
      <c r="S9" s="27">
        <v>18.510000000000002</v>
      </c>
      <c r="T9" s="27">
        <v>20.309999999999999</v>
      </c>
      <c r="U9" s="27">
        <v>13</v>
      </c>
      <c r="V9" s="27">
        <v>6.73</v>
      </c>
      <c r="W9" s="27">
        <v>8.65</v>
      </c>
      <c r="X9" s="27">
        <v>10</v>
      </c>
    </row>
    <row r="10" spans="1:24">
      <c r="A10" s="27">
        <v>44</v>
      </c>
      <c r="B10" s="27">
        <v>71</v>
      </c>
      <c r="C10" s="27">
        <v>74</v>
      </c>
      <c r="D10" s="27">
        <v>25</v>
      </c>
      <c r="E10" s="27">
        <v>72</v>
      </c>
      <c r="F10" s="27">
        <v>18.82</v>
      </c>
      <c r="G10" s="27">
        <v>22.31</v>
      </c>
      <c r="H10" s="27">
        <v>13.17</v>
      </c>
      <c r="I10" s="27">
        <v>7.49</v>
      </c>
      <c r="J10" s="27">
        <v>9.33</v>
      </c>
      <c r="K10" s="27">
        <v>9</v>
      </c>
      <c r="N10" s="27">
        <v>62</v>
      </c>
      <c r="O10" s="27">
        <v>70</v>
      </c>
      <c r="P10" s="27">
        <v>77</v>
      </c>
      <c r="Q10" s="27">
        <v>20</v>
      </c>
      <c r="R10" s="27">
        <v>73</v>
      </c>
      <c r="S10" s="27">
        <v>18.25</v>
      </c>
      <c r="T10" s="27">
        <v>21.34</v>
      </c>
      <c r="U10" s="27">
        <v>12.81</v>
      </c>
      <c r="V10" s="27">
        <v>6.3</v>
      </c>
      <c r="W10" s="27">
        <v>8.5399999999999991</v>
      </c>
      <c r="X10" s="27">
        <v>0</v>
      </c>
    </row>
    <row r="11" spans="1:24">
      <c r="A11" s="27">
        <v>62</v>
      </c>
      <c r="B11" s="27">
        <v>70</v>
      </c>
      <c r="C11" s="27">
        <v>75</v>
      </c>
      <c r="D11" s="27">
        <v>20</v>
      </c>
      <c r="E11" s="27">
        <v>73</v>
      </c>
      <c r="F11" s="27">
        <v>18.510000000000002</v>
      </c>
      <c r="G11" s="27">
        <v>20.309999999999999</v>
      </c>
      <c r="H11" s="27">
        <v>13</v>
      </c>
      <c r="I11" s="27">
        <v>6.73</v>
      </c>
      <c r="J11" s="27">
        <v>8.65</v>
      </c>
      <c r="K11" s="27">
        <v>10</v>
      </c>
      <c r="N11" s="27">
        <v>44</v>
      </c>
      <c r="O11" s="27">
        <v>71</v>
      </c>
      <c r="P11" s="27">
        <v>75</v>
      </c>
      <c r="Q11" s="27">
        <v>26</v>
      </c>
      <c r="R11" s="27">
        <v>75</v>
      </c>
      <c r="S11" s="27">
        <v>18.149999999999999</v>
      </c>
      <c r="T11" s="27">
        <v>21.88</v>
      </c>
      <c r="U11" s="27">
        <v>11.79</v>
      </c>
      <c r="V11" s="27">
        <v>7.69</v>
      </c>
      <c r="W11" s="27">
        <v>9.99</v>
      </c>
      <c r="X11" s="27">
        <v>5</v>
      </c>
    </row>
    <row r="12" spans="1:24">
      <c r="A12" s="27">
        <v>44</v>
      </c>
      <c r="B12" s="27">
        <v>71</v>
      </c>
      <c r="C12" s="27">
        <v>75</v>
      </c>
      <c r="D12" s="27">
        <v>27</v>
      </c>
      <c r="E12" s="27">
        <v>73</v>
      </c>
      <c r="F12" s="27">
        <v>19.46</v>
      </c>
      <c r="G12" s="27">
        <v>21.84</v>
      </c>
      <c r="H12" s="27">
        <v>13.51</v>
      </c>
      <c r="I12" s="27">
        <v>7.77</v>
      </c>
      <c r="J12" s="27">
        <v>8.89</v>
      </c>
      <c r="K12" s="27">
        <v>0</v>
      </c>
      <c r="N12" s="27">
        <v>44</v>
      </c>
      <c r="O12" s="27">
        <v>71</v>
      </c>
      <c r="P12" s="27">
        <v>74</v>
      </c>
      <c r="Q12" s="27">
        <v>25</v>
      </c>
      <c r="R12" s="27">
        <v>72</v>
      </c>
      <c r="S12" s="27">
        <v>18.82</v>
      </c>
      <c r="T12" s="27">
        <v>22.31</v>
      </c>
      <c r="U12" s="27">
        <v>13.17</v>
      </c>
      <c r="V12" s="27">
        <v>7.49</v>
      </c>
      <c r="W12" s="27">
        <v>9.33</v>
      </c>
      <c r="X12" s="27">
        <v>9</v>
      </c>
    </row>
    <row r="13" spans="1:24">
      <c r="A13" s="27">
        <v>62</v>
      </c>
      <c r="B13" s="27">
        <v>70</v>
      </c>
      <c r="C13" s="27">
        <v>77</v>
      </c>
      <c r="D13" s="27">
        <v>20</v>
      </c>
      <c r="E13" s="27">
        <v>73</v>
      </c>
      <c r="F13" s="27">
        <v>18.25</v>
      </c>
      <c r="G13" s="27">
        <v>21.34</v>
      </c>
      <c r="H13" s="27">
        <v>12.81</v>
      </c>
      <c r="I13" s="27">
        <v>6.3</v>
      </c>
      <c r="J13" s="27">
        <v>8.5399999999999991</v>
      </c>
      <c r="K13" s="27">
        <v>0</v>
      </c>
      <c r="N13" s="27">
        <v>44</v>
      </c>
      <c r="O13" s="27">
        <v>71</v>
      </c>
      <c r="P13" s="27">
        <v>75</v>
      </c>
      <c r="Q13" s="27">
        <v>27</v>
      </c>
      <c r="R13" s="27">
        <v>73</v>
      </c>
      <c r="S13" s="27">
        <v>19.46</v>
      </c>
      <c r="T13" s="27">
        <v>21.84</v>
      </c>
      <c r="U13" s="27">
        <v>13.51</v>
      </c>
      <c r="V13" s="27">
        <v>7.77</v>
      </c>
      <c r="W13" s="27">
        <v>8.89</v>
      </c>
      <c r="X13" s="27">
        <v>0</v>
      </c>
    </row>
    <row r="14" spans="1:24">
      <c r="A14" s="27">
        <v>5</v>
      </c>
      <c r="B14" s="27">
        <v>67</v>
      </c>
      <c r="C14" s="27">
        <v>78</v>
      </c>
      <c r="D14" s="27">
        <v>25</v>
      </c>
      <c r="E14" s="27">
        <v>77</v>
      </c>
      <c r="F14" s="27">
        <v>19.93</v>
      </c>
      <c r="G14" s="27">
        <v>20.18</v>
      </c>
      <c r="H14" s="27">
        <v>13.18</v>
      </c>
      <c r="I14" s="27">
        <v>8.5399999999999991</v>
      </c>
      <c r="J14" s="27">
        <v>8.24</v>
      </c>
      <c r="K14" s="27">
        <v>0</v>
      </c>
      <c r="N14" s="27">
        <v>8</v>
      </c>
      <c r="O14" s="27">
        <v>72</v>
      </c>
      <c r="P14" s="27">
        <v>77</v>
      </c>
      <c r="Q14" s="27">
        <v>26</v>
      </c>
      <c r="R14" s="27">
        <v>80</v>
      </c>
      <c r="S14" s="27">
        <v>19.77</v>
      </c>
      <c r="T14" s="27">
        <v>21.63</v>
      </c>
      <c r="U14" s="27">
        <v>13.79</v>
      </c>
      <c r="V14" s="27">
        <v>7.14</v>
      </c>
      <c r="W14" s="27">
        <v>8.11</v>
      </c>
      <c r="X14" s="27">
        <v>1</v>
      </c>
    </row>
    <row r="15" spans="1:24">
      <c r="A15" s="27">
        <v>64</v>
      </c>
      <c r="B15" s="27">
        <v>69</v>
      </c>
      <c r="C15" s="27">
        <v>75</v>
      </c>
      <c r="D15" s="27">
        <v>25</v>
      </c>
      <c r="E15" s="27">
        <v>72</v>
      </c>
      <c r="F15" s="27">
        <v>18.68</v>
      </c>
      <c r="G15" s="27">
        <v>20.03</v>
      </c>
      <c r="H15" s="27">
        <v>12.63</v>
      </c>
      <c r="I15" s="27">
        <v>5.17</v>
      </c>
      <c r="J15" s="27">
        <v>8.16</v>
      </c>
      <c r="K15" s="27">
        <v>0</v>
      </c>
      <c r="N15" s="27">
        <v>8</v>
      </c>
      <c r="O15" s="27">
        <v>72</v>
      </c>
      <c r="P15" s="27">
        <v>77</v>
      </c>
      <c r="Q15" s="27">
        <v>26</v>
      </c>
      <c r="R15" s="27">
        <v>79</v>
      </c>
      <c r="S15" s="27">
        <v>19.61</v>
      </c>
      <c r="T15" s="27">
        <v>21.75</v>
      </c>
      <c r="U15" s="27">
        <v>13.44</v>
      </c>
      <c r="V15" s="27">
        <v>7.07</v>
      </c>
      <c r="W15" s="27">
        <v>8.08</v>
      </c>
      <c r="X15" s="27">
        <v>7</v>
      </c>
    </row>
    <row r="16" spans="1:24">
      <c r="A16" s="27">
        <v>8</v>
      </c>
      <c r="B16" s="27">
        <v>72</v>
      </c>
      <c r="C16" s="27">
        <v>75</v>
      </c>
      <c r="D16" s="27">
        <v>27</v>
      </c>
      <c r="E16" s="27">
        <v>81</v>
      </c>
      <c r="F16" s="27">
        <v>20.85</v>
      </c>
      <c r="G16" s="27">
        <v>21.95</v>
      </c>
      <c r="H16" s="27">
        <v>13.96</v>
      </c>
      <c r="I16" s="27">
        <v>8.3699999999999992</v>
      </c>
      <c r="J16" s="27">
        <v>8.1199999999999992</v>
      </c>
      <c r="K16" s="27">
        <v>0</v>
      </c>
      <c r="N16" s="27">
        <v>8</v>
      </c>
      <c r="O16" s="27">
        <v>72</v>
      </c>
      <c r="P16" s="27">
        <v>75</v>
      </c>
      <c r="Q16" s="27">
        <v>27</v>
      </c>
      <c r="R16" s="27">
        <v>81</v>
      </c>
      <c r="S16" s="27">
        <v>20.85</v>
      </c>
      <c r="T16" s="27">
        <v>21.95</v>
      </c>
      <c r="U16" s="27">
        <v>13.96</v>
      </c>
      <c r="V16" s="27">
        <v>8.3699999999999992</v>
      </c>
      <c r="W16" s="27">
        <v>8.1199999999999992</v>
      </c>
      <c r="X16" s="27">
        <v>0</v>
      </c>
    </row>
    <row r="17" spans="1:14">
      <c r="N17" s="27" t="s">
        <v>229</v>
      </c>
    </row>
    <row r="18" spans="1:14">
      <c r="A18" s="27" t="s">
        <v>249</v>
      </c>
    </row>
  </sheetData>
  <sortState ref="N2:X16">
    <sortCondition ref="O2:O1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P. mystaceus</vt:lpstr>
      <vt:lpstr>P. mystaceus contests</vt:lpstr>
      <vt:lpstr>P. mystaceus male-female</vt:lpstr>
      <vt:lpstr>P. mystaceus bird pred enclosur</vt:lpstr>
      <vt:lpstr>P. mystaceus tethering trials</vt:lpstr>
      <vt:lpstr>Sheet1</vt:lpstr>
      <vt:lpstr>P.mystaceus repeat</vt:lpstr>
    </vt:vector>
  </TitlesOfParts>
  <Company>Macquarie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Whiting</dc:creator>
  <cp:lastModifiedBy>Martin Whiting</cp:lastModifiedBy>
  <dcterms:created xsi:type="dcterms:W3CDTF">2012-06-16T12:37:14Z</dcterms:created>
  <dcterms:modified xsi:type="dcterms:W3CDTF">2015-01-17T07:43:22Z</dcterms:modified>
</cp:coreProperties>
</file>