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180" yWindow="0" windowWidth="25040" windowHeight="18160" activeTab="2"/>
  </bookViews>
  <sheets>
    <sheet name="Daily" sheetId="8" r:id="rId1"/>
    <sheet name="Backwards Daily" sheetId="10" r:id="rId2"/>
    <sheet name="Timing MASTER" sheetId="7" r:id="rId3"/>
    <sheet name="Backwards calculation MASTER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9" l="1"/>
  <c r="E79" i="7"/>
  <c r="E56" i="10"/>
  <c r="W9" i="10"/>
  <c r="W11" i="10"/>
  <c r="W14" i="10"/>
  <c r="W16" i="10"/>
  <c r="Z18" i="10"/>
  <c r="Z21" i="10"/>
  <c r="Z23" i="10"/>
  <c r="Z32" i="10"/>
  <c r="Z34" i="10"/>
  <c r="Z37" i="10"/>
  <c r="Z39" i="10"/>
  <c r="Z48" i="10"/>
  <c r="Z50" i="10"/>
  <c r="Z52" i="10"/>
  <c r="Z54" i="10"/>
  <c r="Z77" i="10"/>
  <c r="E55" i="10"/>
  <c r="E54" i="10"/>
  <c r="E52" i="10"/>
  <c r="B49" i="10"/>
  <c r="B48" i="10"/>
  <c r="B46" i="10"/>
  <c r="W25" i="10"/>
  <c r="W27" i="10"/>
  <c r="W30" i="10"/>
  <c r="W32" i="10"/>
  <c r="W41" i="10"/>
  <c r="W43" i="10"/>
  <c r="E43" i="10"/>
  <c r="E41" i="10"/>
  <c r="E38" i="10"/>
  <c r="B37" i="10"/>
  <c r="E35" i="10"/>
  <c r="B35" i="10"/>
  <c r="E33" i="10"/>
  <c r="B32" i="10"/>
  <c r="B29" i="10"/>
  <c r="B27" i="10"/>
  <c r="E24" i="10"/>
  <c r="E22" i="10"/>
  <c r="E19" i="10"/>
  <c r="B18" i="10"/>
  <c r="E17" i="10"/>
  <c r="B16" i="10"/>
  <c r="B13" i="10"/>
  <c r="Z9" i="10"/>
  <c r="B8" i="10"/>
  <c r="Z6" i="10"/>
  <c r="G2" i="10"/>
  <c r="F2" i="10"/>
  <c r="B16" i="8"/>
  <c r="E17" i="8"/>
  <c r="E19" i="8"/>
  <c r="E22" i="8"/>
  <c r="E33" i="8"/>
  <c r="E35" i="8"/>
  <c r="E38" i="8"/>
  <c r="E41" i="8"/>
  <c r="E52" i="8"/>
  <c r="E54" i="8"/>
  <c r="E55" i="8"/>
  <c r="E56" i="8"/>
  <c r="E79" i="8"/>
  <c r="W9" i="8"/>
  <c r="W11" i="8"/>
  <c r="W14" i="8"/>
  <c r="W16" i="8"/>
  <c r="Z18" i="8"/>
  <c r="Z21" i="8"/>
  <c r="Z23" i="8"/>
  <c r="Z32" i="8"/>
  <c r="Z34" i="8"/>
  <c r="Z37" i="8"/>
  <c r="Z39" i="8"/>
  <c r="Z48" i="8"/>
  <c r="Z50" i="8"/>
  <c r="Z52" i="8"/>
  <c r="Z54" i="8"/>
  <c r="Z77" i="8"/>
  <c r="B27" i="8"/>
  <c r="B29" i="8"/>
  <c r="B32" i="8"/>
  <c r="B35" i="8"/>
  <c r="B46" i="8"/>
  <c r="B48" i="8"/>
  <c r="B49" i="8"/>
  <c r="W25" i="8"/>
  <c r="W27" i="8"/>
  <c r="W30" i="8"/>
  <c r="W32" i="8"/>
  <c r="W41" i="8"/>
  <c r="W43" i="8"/>
  <c r="B11" i="8"/>
  <c r="Z9" i="8"/>
  <c r="B8" i="8"/>
  <c r="Z6" i="8"/>
  <c r="G2" i="8"/>
  <c r="F2" i="8"/>
  <c r="E55" i="9"/>
  <c r="E54" i="9"/>
  <c r="E52" i="9"/>
  <c r="B49" i="9"/>
  <c r="B48" i="9"/>
  <c r="B46" i="9"/>
  <c r="B37" i="9"/>
  <c r="B35" i="9"/>
  <c r="B32" i="9"/>
  <c r="B29" i="9"/>
  <c r="B27" i="9"/>
  <c r="B18" i="9"/>
  <c r="B16" i="9"/>
  <c r="B13" i="9"/>
  <c r="B8" i="9"/>
  <c r="E43" i="9"/>
  <c r="E41" i="9"/>
  <c r="E38" i="9"/>
  <c r="E35" i="9"/>
  <c r="E33" i="9"/>
  <c r="E24" i="9"/>
  <c r="E22" i="9"/>
  <c r="E19" i="9"/>
  <c r="E17" i="9"/>
  <c r="W9" i="9"/>
  <c r="W11" i="9"/>
  <c r="W14" i="9"/>
  <c r="W16" i="9"/>
  <c r="Z18" i="9"/>
  <c r="Z21" i="9"/>
  <c r="Z23" i="9"/>
  <c r="Z32" i="9"/>
  <c r="Z34" i="9"/>
  <c r="Z37" i="9"/>
  <c r="Z39" i="9"/>
  <c r="Z48" i="9"/>
  <c r="Z50" i="9"/>
  <c r="Z52" i="9"/>
  <c r="Z54" i="9"/>
  <c r="Z77" i="9"/>
  <c r="W25" i="9"/>
  <c r="W27" i="9"/>
  <c r="W30" i="9"/>
  <c r="W32" i="9"/>
  <c r="W41" i="9"/>
  <c r="W43" i="9"/>
  <c r="Z9" i="9"/>
  <c r="Z6" i="9"/>
  <c r="G2" i="9"/>
  <c r="F2" i="9"/>
  <c r="B11" i="7"/>
  <c r="B8" i="7"/>
  <c r="B16" i="7"/>
  <c r="E17" i="7"/>
  <c r="E19" i="7"/>
  <c r="E22" i="7"/>
  <c r="E33" i="7"/>
  <c r="E35" i="7"/>
  <c r="E38" i="7"/>
  <c r="E41" i="7"/>
  <c r="E52" i="7"/>
  <c r="E54" i="7"/>
  <c r="E55" i="7"/>
  <c r="E56" i="7"/>
  <c r="W9" i="7"/>
  <c r="W11" i="7"/>
  <c r="W14" i="7"/>
  <c r="W16" i="7"/>
  <c r="Z18" i="7"/>
  <c r="Z21" i="7"/>
  <c r="Z23" i="7"/>
  <c r="Z32" i="7"/>
  <c r="Z34" i="7"/>
  <c r="Z37" i="7"/>
  <c r="Z39" i="7"/>
  <c r="Z48" i="7"/>
  <c r="Z50" i="7"/>
  <c r="Z52" i="7"/>
  <c r="Z54" i="7"/>
  <c r="Z77" i="7"/>
  <c r="B27" i="7"/>
  <c r="B29" i="7"/>
  <c r="B32" i="7"/>
  <c r="B35" i="7"/>
  <c r="B46" i="7"/>
  <c r="B48" i="7"/>
  <c r="B49" i="7"/>
  <c r="W25" i="7"/>
  <c r="W27" i="7"/>
  <c r="W30" i="7"/>
  <c r="W32" i="7"/>
  <c r="W41" i="7"/>
  <c r="W43" i="7"/>
  <c r="Z9" i="7"/>
  <c r="Z6" i="7"/>
  <c r="G2" i="7"/>
  <c r="F2" i="7"/>
</calcChain>
</file>

<file path=xl/sharedStrings.xml><?xml version="1.0" encoding="utf-8"?>
<sst xmlns="http://schemas.openxmlformats.org/spreadsheetml/2006/main" count="260" uniqueCount="34">
  <si>
    <t>Acclimate to temperature (30mins)</t>
  </si>
  <si>
    <t>Waiting period for lizards to respire (90 mins)</t>
  </si>
  <si>
    <t>Batch 1:</t>
  </si>
  <si>
    <t>Batch 2:</t>
  </si>
  <si>
    <t>INCUBATOR 1</t>
  </si>
  <si>
    <t>INCUBATOR 2</t>
  </si>
  <si>
    <t>Flush and take control sample (22 mins)</t>
  </si>
  <si>
    <t>Take 2 samples (22 mins)</t>
  </si>
  <si>
    <t>Flush and take control samples (22 mins)</t>
  </si>
  <si>
    <t>21 chambers</t>
  </si>
  <si>
    <t>Flush and take control sample (20 mins)</t>
  </si>
  <si>
    <t>Take 2 samples (20 mins)</t>
  </si>
  <si>
    <t>Flush and take control samples (20 mins)</t>
  </si>
  <si>
    <t>Retrieve lizards from small room (25 mins)</t>
  </si>
  <si>
    <t>Weigh lizards and take Tb and put in assigned chambers (25 mins)</t>
  </si>
  <si>
    <t>Process air samples (3 x 21)*2 temps = 138 samples (252 mins)</t>
  </si>
  <si>
    <t>Test air tightness of chambers (25 mins)</t>
  </si>
  <si>
    <t>Put lizards away back in their sep encls. (25 mins)</t>
  </si>
  <si>
    <t>10 chambers</t>
  </si>
  <si>
    <t>11 chambers</t>
  </si>
  <si>
    <t>20 chambers</t>
  </si>
  <si>
    <t>Timing for metabolism experiment done across 3 days</t>
  </si>
  <si>
    <t>Change temp of incubator and wait (10 - 30 mins)</t>
  </si>
  <si>
    <t>TIME</t>
  </si>
  <si>
    <t>1.5hrs</t>
  </si>
  <si>
    <t>30mins</t>
  </si>
  <si>
    <t>Set incubator temperature and 
wait for it to warm up (10 - 20 mins)</t>
  </si>
  <si>
    <t>Test air tightness of chambers (10 mins)</t>
  </si>
  <si>
    <t>Put lizards away back in their sep encls. (10 mins)</t>
  </si>
  <si>
    <t>Process air samples (3 x 21)*2 temps = 126 samples (252 mins)</t>
  </si>
  <si>
    <t>Retrieve lizards, take Tb and put in assigned chambers from small room (30 mins)</t>
  </si>
  <si>
    <t>Weigh lizards (20 mins)</t>
  </si>
  <si>
    <t>1. Turn incubator on</t>
  </si>
  <si>
    <t>Night before: Dry and weigh chambers, bobby pin on tube, preset incubator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</si>
</sst>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28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18" fontId="0" fillId="0" borderId="0" xfId="0" applyNumberFormat="1"/>
    <xf numFmtId="18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18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20" fontId="4" fillId="0" borderId="16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18" fontId="5" fillId="0" borderId="0" xfId="0" applyNumberFormat="1" applyFont="1"/>
    <xf numFmtId="0" fontId="5" fillId="0" borderId="11" xfId="0" applyFont="1" applyBorder="1" applyAlignment="1">
      <alignment horizontal="center"/>
    </xf>
    <xf numFmtId="20" fontId="5" fillId="0" borderId="14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8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/>
    </xf>
    <xf numFmtId="20" fontId="6" fillId="0" borderId="14" xfId="0" applyNumberFormat="1" applyFont="1" applyBorder="1" applyAlignment="1">
      <alignment horizontal="center"/>
    </xf>
    <xf numFmtId="0" fontId="6" fillId="0" borderId="0" xfId="0" applyFont="1"/>
    <xf numFmtId="18" fontId="6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="130" zoomScaleNormal="130" zoomScalePageLayoutView="130" workbookViewId="0">
      <selection activeCell="E79" sqref="E79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21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24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25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21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26"/>
      <c r="W6" s="2">
        <v>0.34375</v>
      </c>
      <c r="X6" s="38" t="s">
        <v>13</v>
      </c>
      <c r="Y6" s="39"/>
      <c r="Z6" s="7">
        <f>W6</f>
        <v>0.34375</v>
      </c>
    </row>
    <row r="7" spans="1:26">
      <c r="C7" s="8" t="s">
        <v>4</v>
      </c>
      <c r="D7" s="8" t="s">
        <v>5</v>
      </c>
      <c r="E7" s="27"/>
      <c r="H7" t="s">
        <v>33</v>
      </c>
      <c r="X7" s="40"/>
      <c r="Y7" s="41"/>
      <c r="Z7" s="4"/>
    </row>
    <row r="8" spans="1:26">
      <c r="B8" s="23">
        <f>B11-TIME(,30,)</f>
        <v>0.39166666666666666</v>
      </c>
      <c r="C8" s="42" t="s">
        <v>30</v>
      </c>
      <c r="D8" s="43"/>
      <c r="E8" s="27"/>
      <c r="H8" t="s">
        <v>32</v>
      </c>
      <c r="X8" s="36"/>
      <c r="Y8" s="37"/>
      <c r="Z8" s="4"/>
    </row>
    <row r="9" spans="1:26">
      <c r="B9" s="23"/>
      <c r="C9" s="52"/>
      <c r="D9" s="53"/>
      <c r="E9" s="28"/>
      <c r="W9" s="2">
        <f>W6+TIME(0,25,0)</f>
        <v>0.3611111111111111</v>
      </c>
      <c r="X9" s="38" t="s">
        <v>14</v>
      </c>
      <c r="Y9" s="39"/>
      <c r="Z9" s="2">
        <f>W9</f>
        <v>0.3611111111111111</v>
      </c>
    </row>
    <row r="10" spans="1:26">
      <c r="C10" s="44"/>
      <c r="D10" s="45"/>
      <c r="E10" s="27"/>
      <c r="X10" s="40"/>
      <c r="Y10" s="41"/>
      <c r="Z10" s="4"/>
    </row>
    <row r="11" spans="1:26">
      <c r="B11" s="23">
        <f>B13-TIME(,20,)</f>
        <v>0.41249999999999998</v>
      </c>
      <c r="C11" s="42" t="s">
        <v>31</v>
      </c>
      <c r="D11" s="43"/>
      <c r="E11" s="28"/>
      <c r="W11" s="2">
        <f>W9+TIME(0,25,0)</f>
        <v>0.37847222222222221</v>
      </c>
      <c r="X11" s="46" t="s">
        <v>0</v>
      </c>
      <c r="Z11" s="1"/>
    </row>
    <row r="12" spans="1:26">
      <c r="C12" s="44"/>
      <c r="D12" s="45"/>
      <c r="E12" s="27"/>
      <c r="X12" s="47"/>
      <c r="Z12" s="1"/>
    </row>
    <row r="13" spans="1:26">
      <c r="B13" s="23">
        <v>0.42638888888888887</v>
      </c>
      <c r="C13" s="49" t="s">
        <v>0</v>
      </c>
      <c r="E13" s="27"/>
      <c r="X13" s="48"/>
      <c r="Z13" s="1"/>
    </row>
    <row r="14" spans="1:26" ht="14" customHeight="1">
      <c r="C14" s="50"/>
      <c r="E14" s="27"/>
      <c r="W14" s="2">
        <f>W11+TIME(0,30,0)</f>
        <v>0.39930555555555552</v>
      </c>
      <c r="X14" s="46" t="s">
        <v>10</v>
      </c>
      <c r="Z14" s="1"/>
    </row>
    <row r="15" spans="1:26" ht="13" customHeight="1">
      <c r="C15" s="51"/>
      <c r="E15" s="27"/>
      <c r="X15" s="47"/>
      <c r="Z15" s="1"/>
    </row>
    <row r="16" spans="1:26" ht="14" customHeight="1">
      <c r="B16" s="23">
        <f>B13+TIME(,30,0)</f>
        <v>0.44722222222222219</v>
      </c>
      <c r="C16" s="46" t="s">
        <v>10</v>
      </c>
      <c r="E16" s="27"/>
      <c r="W16" s="2">
        <f>W14+TIME(0,20,0)</f>
        <v>0.41319444444444442</v>
      </c>
      <c r="X16" s="46" t="s">
        <v>1</v>
      </c>
      <c r="Z16" s="1"/>
    </row>
    <row r="17" spans="2:26" ht="18" customHeight="1">
      <c r="C17" s="47"/>
      <c r="D17" s="54" t="s">
        <v>26</v>
      </c>
      <c r="E17" s="28">
        <f>B16+TIME(0,10,0)</f>
        <v>0.45416666666666661</v>
      </c>
      <c r="X17" s="47"/>
      <c r="Z17" s="1"/>
    </row>
    <row r="18" spans="2:26">
      <c r="B18" s="23"/>
      <c r="C18" s="56" t="s">
        <v>1</v>
      </c>
      <c r="D18" s="55"/>
      <c r="E18" s="27"/>
      <c r="X18" s="47"/>
      <c r="Y18" s="46" t="s">
        <v>0</v>
      </c>
      <c r="Z18" s="3">
        <f>W16+TIME(0,20,0)</f>
        <v>0.42708333333333331</v>
      </c>
    </row>
    <row r="19" spans="2:26">
      <c r="C19" s="57"/>
      <c r="D19" s="49" t="s">
        <v>0</v>
      </c>
      <c r="E19" s="28">
        <f>E17+TIME(,20,0)</f>
        <v>0.4680555555555555</v>
      </c>
      <c r="X19" s="47"/>
      <c r="Y19" s="47"/>
      <c r="Z19" s="1"/>
    </row>
    <row r="20" spans="2:26">
      <c r="C20" s="57"/>
      <c r="D20" s="50"/>
      <c r="E20" s="27"/>
      <c r="X20" s="47"/>
      <c r="Y20" s="48"/>
      <c r="Z20" s="1"/>
    </row>
    <row r="21" spans="2:26">
      <c r="C21" s="57"/>
      <c r="D21" s="51"/>
      <c r="E21" s="27"/>
      <c r="X21" s="47"/>
      <c r="Y21" s="46" t="s">
        <v>6</v>
      </c>
      <c r="Z21" s="3">
        <f>Z18+TIME(0,30,0)</f>
        <v>0.44791666666666663</v>
      </c>
    </row>
    <row r="22" spans="2:26">
      <c r="C22" s="57"/>
      <c r="D22" s="46" t="s">
        <v>6</v>
      </c>
      <c r="E22" s="28">
        <f>E19+TIME(0,30,0)</f>
        <v>0.48888888888888882</v>
      </c>
      <c r="X22" s="47"/>
      <c r="Y22" s="47"/>
      <c r="Z22" s="1"/>
    </row>
    <row r="23" spans="2:26">
      <c r="C23" s="57"/>
      <c r="D23" s="48"/>
      <c r="E23" s="27"/>
      <c r="X23" s="47"/>
      <c r="Y23" s="46" t="s">
        <v>1</v>
      </c>
      <c r="Z23" s="3">
        <f>Z21+TIME(0,22,0)</f>
        <v>0.46319444444444441</v>
      </c>
    </row>
    <row r="24" spans="2:26">
      <c r="C24" s="57"/>
      <c r="D24" s="56" t="s">
        <v>1</v>
      </c>
      <c r="E24" s="28"/>
      <c r="X24" s="48"/>
      <c r="Y24" s="47"/>
      <c r="Z24" s="1"/>
    </row>
    <row r="25" spans="2:26">
      <c r="C25" s="57"/>
      <c r="D25" s="57"/>
      <c r="E25" s="27"/>
      <c r="W25" s="2">
        <f>W16+TIME(0,90,0)</f>
        <v>0.47569444444444442</v>
      </c>
      <c r="X25" s="46" t="s">
        <v>11</v>
      </c>
      <c r="Y25" s="47"/>
      <c r="Z25" s="1"/>
    </row>
    <row r="26" spans="2:26">
      <c r="C26" s="58"/>
      <c r="D26" s="57"/>
      <c r="E26" s="27"/>
      <c r="X26" s="48"/>
      <c r="Y26" s="47"/>
      <c r="Z26" s="1"/>
    </row>
    <row r="27" spans="2:26">
      <c r="B27" s="23">
        <f>B16+TIME(0,90,0)</f>
        <v>0.50972222222222219</v>
      </c>
      <c r="C27" s="46" t="s">
        <v>11</v>
      </c>
      <c r="D27" s="57"/>
      <c r="E27" s="27"/>
      <c r="W27" s="2">
        <f>W25+TIME(0,20,0)</f>
        <v>0.48958333333333331</v>
      </c>
      <c r="X27" s="46" t="s">
        <v>0</v>
      </c>
      <c r="Y27" s="47"/>
      <c r="Z27" s="1"/>
    </row>
    <row r="28" spans="2:26">
      <c r="C28" s="48"/>
      <c r="D28" s="57"/>
      <c r="E28" s="27"/>
      <c r="X28" s="47"/>
      <c r="Y28" s="47"/>
      <c r="Z28" s="1"/>
    </row>
    <row r="29" spans="2:26">
      <c r="B29" s="23">
        <f>B27+TIME(0,20,0)</f>
        <v>0.52361111111111103</v>
      </c>
      <c r="C29" s="59" t="s">
        <v>22</v>
      </c>
      <c r="D29" s="57"/>
      <c r="E29" s="27"/>
      <c r="X29" s="48"/>
      <c r="Y29" s="47"/>
      <c r="Z29" s="1"/>
    </row>
    <row r="30" spans="2:26">
      <c r="C30" s="60"/>
      <c r="D30" s="57"/>
      <c r="E30" s="27"/>
      <c r="W30" s="2">
        <f>W27+TIME(0,30,0)</f>
        <v>0.51041666666666663</v>
      </c>
      <c r="X30" s="62" t="s">
        <v>12</v>
      </c>
      <c r="Y30" s="47"/>
      <c r="Z30" s="1"/>
    </row>
    <row r="31" spans="2:26">
      <c r="C31" s="61"/>
      <c r="D31" s="57"/>
      <c r="E31" s="27"/>
      <c r="X31" s="63"/>
      <c r="Y31" s="48"/>
      <c r="Z31" s="1"/>
    </row>
    <row r="32" spans="2:26">
      <c r="B32" s="23">
        <f>B29+TIME(,30,)</f>
        <v>0.5444444444444444</v>
      </c>
      <c r="C32" s="49" t="s">
        <v>0</v>
      </c>
      <c r="D32" s="58"/>
      <c r="E32" s="27"/>
      <c r="W32" s="2">
        <f>W30+TIME(0,20,0)</f>
        <v>0.52430555555555547</v>
      </c>
      <c r="X32" s="46" t="s">
        <v>1</v>
      </c>
      <c r="Y32" s="46" t="s">
        <v>7</v>
      </c>
      <c r="Z32" s="3">
        <f>Z23+TIME(0,90,0)</f>
        <v>0.52569444444444446</v>
      </c>
    </row>
    <row r="33" spans="2:26">
      <c r="C33" s="50"/>
      <c r="D33" s="46" t="s">
        <v>7</v>
      </c>
      <c r="E33" s="28">
        <f>E22+TIME(0,90,0)</f>
        <v>0.55138888888888882</v>
      </c>
      <c r="X33" s="47"/>
      <c r="Y33" s="48"/>
      <c r="Z33" s="1"/>
    </row>
    <row r="34" spans="2:26" ht="14" customHeight="1">
      <c r="C34" s="51"/>
      <c r="D34" s="48"/>
      <c r="E34" s="27"/>
      <c r="X34" s="47"/>
      <c r="Y34" s="46" t="s">
        <v>0</v>
      </c>
      <c r="Z34" s="3">
        <f>Z32+TIME(0,22,0)</f>
        <v>0.54097222222222219</v>
      </c>
    </row>
    <row r="35" spans="2:26">
      <c r="B35" s="23">
        <f>B32+TIME(0,30,0)</f>
        <v>0.56527777777777777</v>
      </c>
      <c r="C35" s="62" t="s">
        <v>12</v>
      </c>
      <c r="D35" s="59" t="s">
        <v>22</v>
      </c>
      <c r="E35" s="28">
        <f>E33 +TIME(,22,)</f>
        <v>0.56666666666666654</v>
      </c>
      <c r="X35" s="47"/>
      <c r="Y35" s="47"/>
      <c r="Z35" s="1"/>
    </row>
    <row r="36" spans="2:26">
      <c r="C36" s="63"/>
      <c r="D36" s="60"/>
      <c r="E36" s="27"/>
      <c r="X36" s="47"/>
      <c r="Y36" s="48"/>
      <c r="Z36" s="1"/>
    </row>
    <row r="37" spans="2:26">
      <c r="B37" s="23"/>
      <c r="C37" s="56" t="s">
        <v>1</v>
      </c>
      <c r="D37" s="61"/>
      <c r="E37" s="27"/>
      <c r="X37" s="47"/>
      <c r="Y37" s="62" t="s">
        <v>8</v>
      </c>
      <c r="Z37" s="3">
        <f>Z34+TIME(0,30,0)</f>
        <v>0.56180555555555556</v>
      </c>
    </row>
    <row r="38" spans="2:26">
      <c r="C38" s="57"/>
      <c r="D38" s="49" t="s">
        <v>0</v>
      </c>
      <c r="E38" s="28">
        <f>E35+TIME(,30,)</f>
        <v>0.58749999999999991</v>
      </c>
      <c r="X38" s="47"/>
      <c r="Y38" s="63"/>
      <c r="Z38" s="1"/>
    </row>
    <row r="39" spans="2:26">
      <c r="C39" s="57"/>
      <c r="D39" s="50"/>
      <c r="E39" s="27"/>
      <c r="X39" s="47"/>
      <c r="Y39" s="46" t="s">
        <v>1</v>
      </c>
      <c r="Z39" s="3">
        <f>Z37+TIME(0,22,0)</f>
        <v>0.57708333333333328</v>
      </c>
    </row>
    <row r="40" spans="2:26">
      <c r="C40" s="57"/>
      <c r="D40" s="51"/>
      <c r="E40" s="27"/>
      <c r="X40" s="48"/>
      <c r="Y40" s="47"/>
      <c r="Z40" s="1"/>
    </row>
    <row r="41" spans="2:26">
      <c r="C41" s="57"/>
      <c r="D41" s="62" t="s">
        <v>8</v>
      </c>
      <c r="E41" s="28">
        <f>E38+TIME(0,30,0)</f>
        <v>0.60833333333333328</v>
      </c>
      <c r="W41" s="2">
        <f>W32+TIME(0,90,0)</f>
        <v>0.58680555555555547</v>
      </c>
      <c r="X41" s="46" t="s">
        <v>11</v>
      </c>
      <c r="Y41" s="47"/>
      <c r="Z41" s="1"/>
    </row>
    <row r="42" spans="2:26">
      <c r="C42" s="57"/>
      <c r="D42" s="63"/>
      <c r="E42" s="27"/>
      <c r="X42" s="48"/>
      <c r="Y42" s="47"/>
      <c r="Z42" s="1"/>
    </row>
    <row r="43" spans="2:26">
      <c r="C43" s="57"/>
      <c r="D43" s="56" t="s">
        <v>1</v>
      </c>
      <c r="E43" s="28"/>
      <c r="W43" s="2">
        <f>W41+TIME(0,24,0)</f>
        <v>0.60347222222222219</v>
      </c>
      <c r="X43" s="5"/>
      <c r="Y43" s="47"/>
      <c r="Z43" s="1"/>
    </row>
    <row r="44" spans="2:26">
      <c r="C44" s="57"/>
      <c r="D44" s="57"/>
      <c r="E44" s="27"/>
      <c r="X44" s="5"/>
      <c r="Y44" s="47"/>
      <c r="Z44" s="1"/>
    </row>
    <row r="45" spans="2:26">
      <c r="C45" s="58"/>
      <c r="D45" s="57"/>
      <c r="E45" s="27"/>
      <c r="X45" s="6"/>
      <c r="Y45" s="47"/>
      <c r="Z45" s="1"/>
    </row>
    <row r="46" spans="2:26">
      <c r="B46" s="23">
        <f>B35+TIME(0,90,0)</f>
        <v>0.62777777777777777</v>
      </c>
      <c r="C46" s="46" t="s">
        <v>11</v>
      </c>
      <c r="D46" s="57"/>
      <c r="E46" s="27"/>
      <c r="Y46" s="47"/>
      <c r="Z46" s="1"/>
    </row>
    <row r="47" spans="2:26">
      <c r="C47" s="48"/>
      <c r="D47" s="57"/>
      <c r="E47" s="27"/>
      <c r="Y47" s="48"/>
      <c r="Z47" s="1"/>
    </row>
    <row r="48" spans="2:26">
      <c r="B48" s="23">
        <f>B46+TIME(0,20,0)</f>
        <v>0.64166666666666661</v>
      </c>
      <c r="C48" s="13" t="s">
        <v>28</v>
      </c>
      <c r="D48" s="57"/>
      <c r="E48" s="27"/>
      <c r="Y48" s="46" t="s">
        <v>7</v>
      </c>
      <c r="Z48" s="3">
        <f>Z39+TIME(0,90,0)</f>
        <v>0.63958333333333328</v>
      </c>
    </row>
    <row r="49" spans="2:26">
      <c r="B49" s="23">
        <f>B48+TIME(,10,)</f>
        <v>0.64861111111111103</v>
      </c>
      <c r="C49" s="14" t="s">
        <v>27</v>
      </c>
      <c r="D49" s="57"/>
      <c r="E49" s="27"/>
      <c r="Y49" s="48"/>
      <c r="Z49" s="1"/>
    </row>
    <row r="50" spans="2:26">
      <c r="B50"/>
      <c r="D50" s="57"/>
      <c r="E50" s="27"/>
      <c r="X50" s="38" t="s">
        <v>17</v>
      </c>
      <c r="Y50" s="39"/>
      <c r="Z50" s="3">
        <f>Z48+TIME(0,22,0)</f>
        <v>0.65486111111111101</v>
      </c>
    </row>
    <row r="51" spans="2:26">
      <c r="B51"/>
      <c r="D51" s="58"/>
      <c r="E51" s="27"/>
      <c r="X51" s="40"/>
      <c r="Y51" s="41"/>
      <c r="Z51" s="1"/>
    </row>
    <row r="52" spans="2:26">
      <c r="B52"/>
      <c r="D52" s="46" t="s">
        <v>7</v>
      </c>
      <c r="E52" s="28">
        <f>E41+TIME(0,90,0)</f>
        <v>0.67083333333333328</v>
      </c>
      <c r="X52" s="38" t="s">
        <v>16</v>
      </c>
      <c r="Y52" s="39"/>
      <c r="Z52" s="3">
        <f>Z50+TIME(0,25,0)</f>
        <v>0.67222222222222217</v>
      </c>
    </row>
    <row r="53" spans="2:26">
      <c r="B53"/>
      <c r="D53" s="48"/>
      <c r="E53" s="27"/>
      <c r="X53" s="40"/>
      <c r="Y53" s="41"/>
      <c r="Z53" s="1"/>
    </row>
    <row r="54" spans="2:26">
      <c r="B54"/>
      <c r="D54" s="13" t="s">
        <v>28</v>
      </c>
      <c r="E54" s="28">
        <f>E52+TIME(0,10,0)</f>
        <v>0.6777777777777777</v>
      </c>
      <c r="X54" s="38" t="s">
        <v>15</v>
      </c>
      <c r="Y54" s="39"/>
      <c r="Z54" s="3">
        <f>Z52+TIME(0,25,0)</f>
        <v>0.68958333333333333</v>
      </c>
    </row>
    <row r="55" spans="2:26">
      <c r="B55"/>
      <c r="D55" s="14" t="s">
        <v>27</v>
      </c>
      <c r="E55" s="28">
        <f>E54+TIME(0,10,0)</f>
        <v>0.68472222222222212</v>
      </c>
      <c r="X55" s="64"/>
      <c r="Y55" s="65"/>
      <c r="Z55" s="1"/>
    </row>
    <row r="56" spans="2:26">
      <c r="B56"/>
      <c r="C56" s="38" t="s">
        <v>29</v>
      </c>
      <c r="D56" s="39"/>
      <c r="E56" s="28">
        <f>E55+TIME(,10,)</f>
        <v>0.69166666666666654</v>
      </c>
      <c r="X56" s="64"/>
      <c r="Y56" s="65"/>
      <c r="Z56" s="1"/>
    </row>
    <row r="57" spans="2:26">
      <c r="B57"/>
      <c r="C57" s="64"/>
      <c r="D57" s="65"/>
      <c r="E57" s="27"/>
      <c r="X57" s="64"/>
      <c r="Y57" s="65"/>
      <c r="Z57" s="1"/>
    </row>
    <row r="58" spans="2:26">
      <c r="B58"/>
      <c r="C58" s="64"/>
      <c r="D58" s="65"/>
      <c r="E58" s="28"/>
      <c r="X58" s="64"/>
      <c r="Y58" s="65"/>
      <c r="Z58" s="1"/>
    </row>
    <row r="59" spans="2:26">
      <c r="B59"/>
      <c r="C59" s="64"/>
      <c r="D59" s="65"/>
      <c r="E59" s="27"/>
      <c r="X59" s="64"/>
      <c r="Y59" s="65"/>
      <c r="Z59" s="1"/>
    </row>
    <row r="60" spans="2:26">
      <c r="B60"/>
      <c r="C60" s="64"/>
      <c r="D60" s="65"/>
      <c r="E60" s="28"/>
      <c r="X60" s="64"/>
      <c r="Y60" s="65"/>
      <c r="Z60" s="1"/>
    </row>
    <row r="61" spans="2:26">
      <c r="B61"/>
      <c r="C61" s="64"/>
      <c r="D61" s="65"/>
      <c r="E61" s="27"/>
      <c r="X61" s="64"/>
      <c r="Y61" s="65"/>
      <c r="Z61" s="1"/>
    </row>
    <row r="62" spans="2:26">
      <c r="B62"/>
      <c r="C62" s="64"/>
      <c r="D62" s="65"/>
      <c r="E62" s="27"/>
      <c r="X62" s="64"/>
      <c r="Y62" s="65"/>
      <c r="Z62" s="1"/>
    </row>
    <row r="63" spans="2:26">
      <c r="B63"/>
      <c r="C63" s="64"/>
      <c r="D63" s="65"/>
      <c r="E63" s="27"/>
      <c r="X63" s="64"/>
      <c r="Y63" s="65"/>
      <c r="Z63" s="1"/>
    </row>
    <row r="64" spans="2:26">
      <c r="B64"/>
      <c r="C64" s="64"/>
      <c r="D64" s="65"/>
      <c r="E64" s="27"/>
      <c r="X64" s="64"/>
      <c r="Y64" s="65"/>
      <c r="Z64" s="1"/>
    </row>
    <row r="65" spans="2:26">
      <c r="B65"/>
      <c r="C65" s="64"/>
      <c r="D65" s="65"/>
      <c r="E65" s="27"/>
      <c r="X65" s="64"/>
      <c r="Y65" s="65"/>
      <c r="Z65" s="3"/>
    </row>
    <row r="66" spans="2:26">
      <c r="B66"/>
      <c r="C66" s="64"/>
      <c r="D66" s="65"/>
      <c r="E66" s="27"/>
      <c r="X66" s="64"/>
      <c r="Y66" s="65"/>
      <c r="Z66" s="1"/>
    </row>
    <row r="67" spans="2:26">
      <c r="B67"/>
      <c r="C67" s="64"/>
      <c r="D67" s="65"/>
      <c r="E67" s="27"/>
      <c r="X67" s="64"/>
      <c r="Y67" s="65"/>
      <c r="Z67" s="1"/>
    </row>
    <row r="68" spans="2:26">
      <c r="B68"/>
      <c r="C68" s="64"/>
      <c r="D68" s="65"/>
      <c r="E68" s="27"/>
      <c r="X68" s="64"/>
      <c r="Y68" s="65"/>
      <c r="Z68" s="1"/>
    </row>
    <row r="69" spans="2:26">
      <c r="B69"/>
      <c r="C69" s="64"/>
      <c r="D69" s="65"/>
      <c r="E69" s="27"/>
      <c r="X69" s="64"/>
      <c r="Y69" s="65"/>
      <c r="Z69" s="1"/>
    </row>
    <row r="70" spans="2:26">
      <c r="B70"/>
      <c r="C70" s="64"/>
      <c r="D70" s="65"/>
      <c r="E70" s="27"/>
      <c r="X70" s="64"/>
      <c r="Y70" s="65"/>
      <c r="Z70" s="1"/>
    </row>
    <row r="71" spans="2:26">
      <c r="B71"/>
      <c r="C71" s="64"/>
      <c r="D71" s="65"/>
      <c r="E71" s="28"/>
      <c r="X71" s="64"/>
      <c r="Y71" s="65"/>
      <c r="Z71" s="1"/>
    </row>
    <row r="72" spans="2:26">
      <c r="B72"/>
      <c r="C72" s="64"/>
      <c r="D72" s="65"/>
      <c r="E72" s="27"/>
      <c r="X72" s="64"/>
      <c r="Y72" s="65"/>
      <c r="Z72" s="1"/>
    </row>
    <row r="73" spans="2:26">
      <c r="B73"/>
      <c r="C73" s="64"/>
      <c r="D73" s="65"/>
      <c r="E73" s="27"/>
      <c r="X73" s="64"/>
      <c r="Y73" s="65"/>
      <c r="Z73" s="1"/>
    </row>
    <row r="74" spans="2:26">
      <c r="B74"/>
      <c r="C74" s="64"/>
      <c r="D74" s="65"/>
      <c r="E74" s="27"/>
      <c r="X74" s="64"/>
      <c r="Y74" s="65"/>
      <c r="Z74" s="1"/>
    </row>
    <row r="75" spans="2:26">
      <c r="B75"/>
      <c r="C75" s="64"/>
      <c r="D75" s="65"/>
      <c r="E75" s="27"/>
      <c r="X75" s="64"/>
      <c r="Y75" s="65"/>
      <c r="Z75" s="1"/>
    </row>
    <row r="76" spans="2:26">
      <c r="B76"/>
      <c r="C76" s="64"/>
      <c r="D76" s="65"/>
      <c r="E76" s="27"/>
      <c r="X76" s="64"/>
      <c r="Y76" s="65"/>
      <c r="Z76" s="1"/>
    </row>
    <row r="77" spans="2:26">
      <c r="B77"/>
      <c r="C77" s="64"/>
      <c r="D77" s="65"/>
      <c r="E77" s="27"/>
      <c r="X77" s="40"/>
      <c r="Y77" s="41"/>
      <c r="Z77" s="3">
        <f>Z54+TIME(0,252,0)</f>
        <v>0.86458333333333337</v>
      </c>
    </row>
    <row r="78" spans="2:26">
      <c r="B78"/>
      <c r="C78" s="64"/>
      <c r="D78" s="65"/>
      <c r="E78" s="27"/>
      <c r="P78" s="12"/>
      <c r="Q78" s="2"/>
    </row>
    <row r="79" spans="2:26">
      <c r="B79"/>
      <c r="C79" s="40"/>
      <c r="D79" s="41"/>
      <c r="E79" s="28">
        <f>E56+TIME(,105,0)</f>
        <v>0.76458333333333317</v>
      </c>
      <c r="O79" s="3"/>
      <c r="P79" s="12"/>
    </row>
  </sheetData>
  <mergeCells count="43">
    <mergeCell ref="X54:Y77"/>
    <mergeCell ref="X41:X42"/>
    <mergeCell ref="D43:D51"/>
    <mergeCell ref="C46:C47"/>
    <mergeCell ref="Y48:Y49"/>
    <mergeCell ref="X50:Y51"/>
    <mergeCell ref="D52:D53"/>
    <mergeCell ref="X52:Y53"/>
    <mergeCell ref="C56:D79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C32:C34"/>
    <mergeCell ref="X32:X40"/>
    <mergeCell ref="C16:C17"/>
    <mergeCell ref="X16:X24"/>
    <mergeCell ref="D17:D18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Y32:Y33"/>
    <mergeCell ref="X6:Y7"/>
    <mergeCell ref="X9:Y10"/>
    <mergeCell ref="C11:D12"/>
    <mergeCell ref="X11:X13"/>
    <mergeCell ref="C13:C15"/>
    <mergeCell ref="X14:X15"/>
    <mergeCell ref="C8:D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>
      <selection activeCell="B13" sqref="B13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34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32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33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34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31"/>
      <c r="W6" s="2">
        <v>0.34375</v>
      </c>
      <c r="X6" s="38" t="s">
        <v>13</v>
      </c>
      <c r="Y6" s="39"/>
      <c r="Z6" s="7">
        <f>W6</f>
        <v>0.34375</v>
      </c>
    </row>
    <row r="7" spans="1:26">
      <c r="C7" s="8" t="s">
        <v>4</v>
      </c>
      <c r="D7" s="8" t="s">
        <v>5</v>
      </c>
      <c r="E7" s="30"/>
      <c r="H7" t="s">
        <v>33</v>
      </c>
      <c r="X7" s="40"/>
      <c r="Y7" s="41"/>
      <c r="Z7" s="4"/>
    </row>
    <row r="8" spans="1:26">
      <c r="B8" s="23">
        <f>B13-TIME(,50,)</f>
        <v>0.40347222222222245</v>
      </c>
      <c r="C8" s="42" t="s">
        <v>30</v>
      </c>
      <c r="D8" s="43"/>
      <c r="E8" s="27"/>
      <c r="H8" t="s">
        <v>32</v>
      </c>
      <c r="X8" s="36"/>
      <c r="Y8" s="37"/>
      <c r="Z8" s="4"/>
    </row>
    <row r="9" spans="1:26">
      <c r="B9" s="23"/>
      <c r="C9" s="52"/>
      <c r="D9" s="53"/>
      <c r="E9" s="27"/>
      <c r="W9" s="2">
        <f>W6+TIME(0,25,0)</f>
        <v>0.3611111111111111</v>
      </c>
      <c r="X9" s="38" t="s">
        <v>14</v>
      </c>
      <c r="Y9" s="39"/>
      <c r="Z9" s="2">
        <f>W9</f>
        <v>0.3611111111111111</v>
      </c>
    </row>
    <row r="10" spans="1:26">
      <c r="C10" s="44"/>
      <c r="D10" s="45"/>
      <c r="E10" s="27"/>
      <c r="X10" s="40"/>
      <c r="Y10" s="41"/>
      <c r="Z10" s="4"/>
    </row>
    <row r="11" spans="1:26">
      <c r="B11" s="23"/>
      <c r="C11" s="42" t="s">
        <v>31</v>
      </c>
      <c r="D11" s="43"/>
      <c r="E11" s="27"/>
      <c r="W11" s="2">
        <f>W9+TIME(0,25,0)</f>
        <v>0.37847222222222221</v>
      </c>
      <c r="X11" s="46" t="s">
        <v>0</v>
      </c>
      <c r="Z11" s="1"/>
    </row>
    <row r="12" spans="1:26">
      <c r="C12" s="44"/>
      <c r="D12" s="45"/>
      <c r="E12" s="27"/>
      <c r="X12" s="47"/>
      <c r="Z12" s="1"/>
    </row>
    <row r="13" spans="1:26">
      <c r="B13" s="23">
        <f>B16-TIME(,30,)</f>
        <v>0.43819444444444466</v>
      </c>
      <c r="C13" s="49" t="s">
        <v>0</v>
      </c>
      <c r="E13" s="27"/>
      <c r="X13" s="48"/>
      <c r="Z13" s="1"/>
    </row>
    <row r="14" spans="1:26" ht="14" customHeight="1">
      <c r="C14" s="50"/>
      <c r="E14" s="27"/>
      <c r="W14" s="2">
        <f>W11+TIME(0,30,0)</f>
        <v>0.39930555555555552</v>
      </c>
      <c r="X14" s="46" t="s">
        <v>10</v>
      </c>
      <c r="Z14" s="1"/>
    </row>
    <row r="15" spans="1:26" ht="13" customHeight="1">
      <c r="C15" s="51"/>
      <c r="E15" s="27"/>
      <c r="X15" s="47"/>
      <c r="Z15" s="1"/>
    </row>
    <row r="16" spans="1:26" ht="14" customHeight="1">
      <c r="B16" s="23">
        <f>B18-TIME(,20,)</f>
        <v>0.45902777777777798</v>
      </c>
      <c r="C16" s="46" t="s">
        <v>10</v>
      </c>
      <c r="E16" s="27"/>
      <c r="W16" s="2">
        <f>W14+TIME(0,20,0)</f>
        <v>0.41319444444444442</v>
      </c>
      <c r="X16" s="46" t="s">
        <v>1</v>
      </c>
      <c r="Z16" s="1"/>
    </row>
    <row r="17" spans="2:26" ht="18" customHeight="1">
      <c r="C17" s="47"/>
      <c r="D17" s="54" t="s">
        <v>26</v>
      </c>
      <c r="E17" s="28">
        <f>E19-TIME(,20,)</f>
        <v>0.46319444444444463</v>
      </c>
      <c r="X17" s="47"/>
      <c r="Z17" s="1"/>
    </row>
    <row r="18" spans="2:26">
      <c r="B18" s="23">
        <f>B27-TIME(,90,)</f>
        <v>0.47291666666666687</v>
      </c>
      <c r="C18" s="56" t="s">
        <v>1</v>
      </c>
      <c r="D18" s="55"/>
      <c r="E18" s="27"/>
      <c r="X18" s="47"/>
      <c r="Y18" s="46" t="s">
        <v>0</v>
      </c>
      <c r="Z18" s="3">
        <f>W16+TIME(0,20,0)</f>
        <v>0.42708333333333331</v>
      </c>
    </row>
    <row r="19" spans="2:26">
      <c r="C19" s="57"/>
      <c r="D19" s="49" t="s">
        <v>0</v>
      </c>
      <c r="E19" s="28">
        <f>E22-TIME(,30,)</f>
        <v>0.47708333333333353</v>
      </c>
      <c r="X19" s="47"/>
      <c r="Y19" s="47"/>
      <c r="Z19" s="1"/>
    </row>
    <row r="20" spans="2:26">
      <c r="C20" s="57"/>
      <c r="D20" s="50"/>
      <c r="E20" s="27"/>
      <c r="X20" s="47"/>
      <c r="Y20" s="48"/>
      <c r="Z20" s="1"/>
    </row>
    <row r="21" spans="2:26">
      <c r="C21" s="57"/>
      <c r="D21" s="51"/>
      <c r="E21" s="27"/>
      <c r="X21" s="47"/>
      <c r="Y21" s="46" t="s">
        <v>6</v>
      </c>
      <c r="Z21" s="3">
        <f>Z18+TIME(0,30,0)</f>
        <v>0.44791666666666663</v>
      </c>
    </row>
    <row r="22" spans="2:26">
      <c r="C22" s="57"/>
      <c r="D22" s="46" t="s">
        <v>6</v>
      </c>
      <c r="E22" s="28">
        <f>E24-TIME(,22,)</f>
        <v>0.49791666666666684</v>
      </c>
      <c r="X22" s="47"/>
      <c r="Y22" s="47"/>
      <c r="Z22" s="1"/>
    </row>
    <row r="23" spans="2:26">
      <c r="C23" s="57"/>
      <c r="D23" s="48"/>
      <c r="E23" s="27"/>
      <c r="X23" s="47"/>
      <c r="Y23" s="46" t="s">
        <v>1</v>
      </c>
      <c r="Z23" s="3">
        <f>Z21+TIME(0,22,0)</f>
        <v>0.46319444444444441</v>
      </c>
    </row>
    <row r="24" spans="2:26">
      <c r="C24" s="57"/>
      <c r="D24" s="56" t="s">
        <v>1</v>
      </c>
      <c r="E24" s="28">
        <f>E33-TIME(,90,)</f>
        <v>0.51319444444444462</v>
      </c>
      <c r="X24" s="48"/>
      <c r="Y24" s="47"/>
      <c r="Z24" s="1"/>
    </row>
    <row r="25" spans="2:26">
      <c r="C25" s="57"/>
      <c r="D25" s="57"/>
      <c r="E25" s="27"/>
      <c r="W25" s="2">
        <f>W16+TIME(0,90,0)</f>
        <v>0.47569444444444442</v>
      </c>
      <c r="X25" s="46" t="s">
        <v>11</v>
      </c>
      <c r="Y25" s="47"/>
      <c r="Z25" s="1"/>
    </row>
    <row r="26" spans="2:26">
      <c r="C26" s="58"/>
      <c r="D26" s="57"/>
      <c r="E26" s="27"/>
      <c r="X26" s="48"/>
      <c r="Y26" s="47"/>
      <c r="Z26" s="1"/>
    </row>
    <row r="27" spans="2:26">
      <c r="B27" s="23">
        <f>B29-TIME(,20,)</f>
        <v>0.53541666666666687</v>
      </c>
      <c r="C27" s="46" t="s">
        <v>11</v>
      </c>
      <c r="D27" s="57"/>
      <c r="E27" s="27"/>
      <c r="W27" s="2">
        <f>W25+TIME(0,20,0)</f>
        <v>0.48958333333333331</v>
      </c>
      <c r="X27" s="46" t="s">
        <v>0</v>
      </c>
      <c r="Y27" s="47"/>
      <c r="Z27" s="1"/>
    </row>
    <row r="28" spans="2:26">
      <c r="C28" s="48"/>
      <c r="D28" s="57"/>
      <c r="E28" s="27"/>
      <c r="X28" s="47"/>
      <c r="Y28" s="47"/>
      <c r="Z28" s="1"/>
    </row>
    <row r="29" spans="2:26">
      <c r="B29" s="23">
        <f>B32-TIME(,30,)</f>
        <v>0.54930555555555571</v>
      </c>
      <c r="C29" s="59" t="s">
        <v>22</v>
      </c>
      <c r="D29" s="57"/>
      <c r="E29" s="27"/>
      <c r="X29" s="48"/>
      <c r="Y29" s="47"/>
      <c r="Z29" s="1"/>
    </row>
    <row r="30" spans="2:26">
      <c r="C30" s="60"/>
      <c r="D30" s="57"/>
      <c r="E30" s="27"/>
      <c r="W30" s="2">
        <f>W27+TIME(0,30,0)</f>
        <v>0.51041666666666663</v>
      </c>
      <c r="X30" s="62" t="s">
        <v>12</v>
      </c>
      <c r="Y30" s="47"/>
      <c r="Z30" s="1"/>
    </row>
    <row r="31" spans="2:26">
      <c r="C31" s="61"/>
      <c r="D31" s="57"/>
      <c r="E31" s="27"/>
      <c r="X31" s="63"/>
      <c r="Y31" s="48"/>
      <c r="Z31" s="1"/>
    </row>
    <row r="32" spans="2:26">
      <c r="B32" s="23">
        <f>B35-TIME(,30,)</f>
        <v>0.57013888888888908</v>
      </c>
      <c r="C32" s="49" t="s">
        <v>0</v>
      </c>
      <c r="D32" s="58"/>
      <c r="E32" s="27"/>
      <c r="W32" s="2">
        <f>W30+TIME(0,20,0)</f>
        <v>0.52430555555555547</v>
      </c>
      <c r="X32" s="46" t="s">
        <v>1</v>
      </c>
      <c r="Y32" s="46" t="s">
        <v>7</v>
      </c>
      <c r="Z32" s="3">
        <f>Z23+TIME(0,90,0)</f>
        <v>0.52569444444444446</v>
      </c>
    </row>
    <row r="33" spans="2:26">
      <c r="C33" s="50"/>
      <c r="D33" s="46" t="s">
        <v>7</v>
      </c>
      <c r="E33" s="28">
        <f>E35-TIME(,22,)</f>
        <v>0.57569444444444462</v>
      </c>
      <c r="X33" s="47"/>
      <c r="Y33" s="48"/>
      <c r="Z33" s="1"/>
    </row>
    <row r="34" spans="2:26" ht="14" customHeight="1">
      <c r="C34" s="51"/>
      <c r="D34" s="48"/>
      <c r="E34" s="27"/>
      <c r="X34" s="47"/>
      <c r="Y34" s="46" t="s">
        <v>0</v>
      </c>
      <c r="Z34" s="3">
        <f>Z32+TIME(0,22,0)</f>
        <v>0.54097222222222219</v>
      </c>
    </row>
    <row r="35" spans="2:26">
      <c r="B35" s="23">
        <f>B37-TIME(,20,)</f>
        <v>0.59097222222222245</v>
      </c>
      <c r="C35" s="62" t="s">
        <v>12</v>
      </c>
      <c r="D35" s="59" t="s">
        <v>22</v>
      </c>
      <c r="E35" s="28">
        <f>E38-TIME(,30,)</f>
        <v>0.59097222222222234</v>
      </c>
      <c r="X35" s="47"/>
      <c r="Y35" s="47"/>
      <c r="Z35" s="1"/>
    </row>
    <row r="36" spans="2:26">
      <c r="C36" s="63"/>
      <c r="D36" s="60"/>
      <c r="E36" s="27"/>
      <c r="X36" s="47"/>
      <c r="Y36" s="48"/>
      <c r="Z36" s="1"/>
    </row>
    <row r="37" spans="2:26">
      <c r="B37" s="23">
        <f>B46-TIME(,90,)</f>
        <v>0.60486111111111129</v>
      </c>
      <c r="C37" s="56" t="s">
        <v>1</v>
      </c>
      <c r="D37" s="61"/>
      <c r="E37" s="27"/>
      <c r="X37" s="47"/>
      <c r="Y37" s="62" t="s">
        <v>8</v>
      </c>
      <c r="Z37" s="3">
        <f>Z34+TIME(0,30,0)</f>
        <v>0.56180555555555556</v>
      </c>
    </row>
    <row r="38" spans="2:26">
      <c r="C38" s="57"/>
      <c r="D38" s="49" t="s">
        <v>0</v>
      </c>
      <c r="E38" s="28">
        <f>E41-TIME(,30,)</f>
        <v>0.61180555555555571</v>
      </c>
      <c r="X38" s="47"/>
      <c r="Y38" s="63"/>
      <c r="Z38" s="1"/>
    </row>
    <row r="39" spans="2:26">
      <c r="C39" s="57"/>
      <c r="D39" s="50"/>
      <c r="E39" s="27"/>
      <c r="X39" s="47"/>
      <c r="Y39" s="46" t="s">
        <v>1</v>
      </c>
      <c r="Z39" s="3">
        <f>Z37+TIME(0,22,0)</f>
        <v>0.57708333333333328</v>
      </c>
    </row>
    <row r="40" spans="2:26">
      <c r="C40" s="57"/>
      <c r="D40" s="51"/>
      <c r="E40" s="27"/>
      <c r="X40" s="48"/>
      <c r="Y40" s="47"/>
      <c r="Z40" s="1"/>
    </row>
    <row r="41" spans="2:26">
      <c r="C41" s="57"/>
      <c r="D41" s="62" t="s">
        <v>8</v>
      </c>
      <c r="E41" s="28">
        <f>E43-TIME(,22,)</f>
        <v>0.63263888888888908</v>
      </c>
      <c r="W41" s="2">
        <f>W32+TIME(0,90,0)</f>
        <v>0.58680555555555547</v>
      </c>
      <c r="X41" s="46" t="s">
        <v>11</v>
      </c>
      <c r="Y41" s="47"/>
      <c r="Z41" s="1"/>
    </row>
    <row r="42" spans="2:26">
      <c r="C42" s="57"/>
      <c r="D42" s="63"/>
      <c r="E42" s="27"/>
      <c r="X42" s="48"/>
      <c r="Y42" s="47"/>
      <c r="Z42" s="1"/>
    </row>
    <row r="43" spans="2:26">
      <c r="C43" s="57"/>
      <c r="D43" s="56" t="s">
        <v>1</v>
      </c>
      <c r="E43" s="28">
        <f>E52-TIME(,90,)</f>
        <v>0.64791666666666681</v>
      </c>
      <c r="W43" s="2">
        <f>W41+TIME(0,24,0)</f>
        <v>0.60347222222222219</v>
      </c>
      <c r="X43" s="5"/>
      <c r="Y43" s="47"/>
      <c r="Z43" s="1"/>
    </row>
    <row r="44" spans="2:26">
      <c r="C44" s="57"/>
      <c r="D44" s="57"/>
      <c r="E44" s="27"/>
      <c r="X44" s="5"/>
      <c r="Y44" s="47"/>
      <c r="Z44" s="1"/>
    </row>
    <row r="45" spans="2:26">
      <c r="C45" s="58"/>
      <c r="D45" s="57"/>
      <c r="E45" s="27"/>
      <c r="X45" s="6"/>
      <c r="Y45" s="47"/>
      <c r="Z45" s="1"/>
    </row>
    <row r="46" spans="2:26">
      <c r="B46" s="23">
        <f>B48-TIME(,20,)</f>
        <v>0.66736111111111129</v>
      </c>
      <c r="C46" s="46" t="s">
        <v>11</v>
      </c>
      <c r="D46" s="57"/>
      <c r="E46" s="27"/>
      <c r="Y46" s="47"/>
      <c r="Z46" s="1"/>
    </row>
    <row r="47" spans="2:26">
      <c r="C47" s="48"/>
      <c r="D47" s="57"/>
      <c r="E47" s="27"/>
      <c r="Y47" s="48"/>
      <c r="Z47" s="1"/>
    </row>
    <row r="48" spans="2:26">
      <c r="B48" s="23">
        <f>B49-TIME(,10,)</f>
        <v>0.68125000000000013</v>
      </c>
      <c r="C48" s="13" t="s">
        <v>28</v>
      </c>
      <c r="D48" s="57"/>
      <c r="E48" s="27"/>
      <c r="Y48" s="46" t="s">
        <v>7</v>
      </c>
      <c r="Z48" s="3">
        <f>Z39+TIME(0,90,0)</f>
        <v>0.63958333333333328</v>
      </c>
    </row>
    <row r="49" spans="2:26">
      <c r="B49" s="23">
        <f>E52-TIME(,32,)</f>
        <v>0.68819444444444455</v>
      </c>
      <c r="C49" s="14" t="s">
        <v>27</v>
      </c>
      <c r="D49" s="57"/>
      <c r="E49" s="27"/>
      <c r="Y49" s="48"/>
      <c r="Z49" s="1"/>
    </row>
    <row r="50" spans="2:26">
      <c r="B50"/>
      <c r="D50" s="57"/>
      <c r="E50" s="27"/>
      <c r="X50" s="38" t="s">
        <v>17</v>
      </c>
      <c r="Y50" s="39"/>
      <c r="Z50" s="3">
        <f>Z48+TIME(0,22,0)</f>
        <v>0.65486111111111101</v>
      </c>
    </row>
    <row r="51" spans="2:26">
      <c r="B51"/>
      <c r="D51" s="58"/>
      <c r="E51" s="27"/>
      <c r="X51" s="40"/>
      <c r="Y51" s="41"/>
      <c r="Z51" s="1"/>
    </row>
    <row r="52" spans="2:26">
      <c r="B52"/>
      <c r="D52" s="46" t="s">
        <v>7</v>
      </c>
      <c r="E52" s="28">
        <f>E54-TIME(,22,)</f>
        <v>0.71041666666666681</v>
      </c>
      <c r="X52" s="38" t="s">
        <v>16</v>
      </c>
      <c r="Y52" s="39"/>
      <c r="Z52" s="3">
        <f>Z50+TIME(0,25,0)</f>
        <v>0.67222222222222217</v>
      </c>
    </row>
    <row r="53" spans="2:26">
      <c r="B53"/>
      <c r="D53" s="48"/>
      <c r="E53" s="27"/>
      <c r="X53" s="40"/>
      <c r="Y53" s="41"/>
      <c r="Z53" s="1"/>
    </row>
    <row r="54" spans="2:26">
      <c r="B54"/>
      <c r="D54" s="13" t="s">
        <v>28</v>
      </c>
      <c r="E54" s="28">
        <f>E55-TIME(,10,)</f>
        <v>0.72569444444444453</v>
      </c>
      <c r="X54" s="38" t="s">
        <v>15</v>
      </c>
      <c r="Y54" s="39"/>
      <c r="Z54" s="3">
        <f>Z52+TIME(0,25,0)</f>
        <v>0.68958333333333333</v>
      </c>
    </row>
    <row r="55" spans="2:26">
      <c r="B55"/>
      <c r="D55" s="14" t="s">
        <v>27</v>
      </c>
      <c r="E55" s="28">
        <f>E56-TIME(,10,)</f>
        <v>0.73263888888888895</v>
      </c>
      <c r="X55" s="64"/>
      <c r="Y55" s="65"/>
      <c r="Z55" s="1"/>
    </row>
    <row r="56" spans="2:26">
      <c r="B56"/>
      <c r="C56" s="38" t="s">
        <v>29</v>
      </c>
      <c r="D56" s="39"/>
      <c r="E56" s="28">
        <f>E79-TIME(,105,)</f>
        <v>0.73958333333333337</v>
      </c>
      <c r="X56" s="64"/>
      <c r="Y56" s="65"/>
      <c r="Z56" s="1"/>
    </row>
    <row r="57" spans="2:26">
      <c r="B57"/>
      <c r="C57" s="64"/>
      <c r="D57" s="65"/>
      <c r="E57" s="27"/>
      <c r="X57" s="64"/>
      <c r="Y57" s="65"/>
      <c r="Z57" s="1"/>
    </row>
    <row r="58" spans="2:26">
      <c r="B58"/>
      <c r="C58" s="64"/>
      <c r="D58" s="65"/>
      <c r="E58" s="28"/>
      <c r="X58" s="64"/>
      <c r="Y58" s="65"/>
      <c r="Z58" s="1"/>
    </row>
    <row r="59" spans="2:26">
      <c r="B59"/>
      <c r="C59" s="64"/>
      <c r="D59" s="65"/>
      <c r="E59" s="27"/>
      <c r="X59" s="64"/>
      <c r="Y59" s="65"/>
      <c r="Z59" s="1"/>
    </row>
    <row r="60" spans="2:26">
      <c r="B60"/>
      <c r="C60" s="64"/>
      <c r="D60" s="65"/>
      <c r="E60" s="28"/>
      <c r="X60" s="64"/>
      <c r="Y60" s="65"/>
      <c r="Z60" s="1"/>
    </row>
    <row r="61" spans="2:26">
      <c r="B61"/>
      <c r="C61" s="64"/>
      <c r="D61" s="65"/>
      <c r="E61" s="27"/>
      <c r="X61" s="64"/>
      <c r="Y61" s="65"/>
      <c r="Z61" s="1"/>
    </row>
    <row r="62" spans="2:26">
      <c r="B62"/>
      <c r="C62" s="64"/>
      <c r="D62" s="65"/>
      <c r="E62" s="27"/>
      <c r="X62" s="64"/>
      <c r="Y62" s="65"/>
      <c r="Z62" s="1"/>
    </row>
    <row r="63" spans="2:26">
      <c r="B63"/>
      <c r="C63" s="64"/>
      <c r="D63" s="65"/>
      <c r="E63" s="27"/>
      <c r="X63" s="64"/>
      <c r="Y63" s="65"/>
      <c r="Z63" s="1"/>
    </row>
    <row r="64" spans="2:26">
      <c r="B64"/>
      <c r="C64" s="64"/>
      <c r="D64" s="65"/>
      <c r="E64" s="27"/>
      <c r="X64" s="64"/>
      <c r="Y64" s="65"/>
      <c r="Z64" s="1"/>
    </row>
    <row r="65" spans="2:26">
      <c r="B65"/>
      <c r="C65" s="64"/>
      <c r="D65" s="65"/>
      <c r="E65" s="27"/>
      <c r="X65" s="64"/>
      <c r="Y65" s="65"/>
      <c r="Z65" s="3"/>
    </row>
    <row r="66" spans="2:26">
      <c r="B66"/>
      <c r="C66" s="64"/>
      <c r="D66" s="65"/>
      <c r="E66" s="27"/>
      <c r="X66" s="64"/>
      <c r="Y66" s="65"/>
      <c r="Z66" s="1"/>
    </row>
    <row r="67" spans="2:26">
      <c r="B67"/>
      <c r="C67" s="64"/>
      <c r="D67" s="65"/>
      <c r="E67" s="27"/>
      <c r="X67" s="64"/>
      <c r="Y67" s="65"/>
      <c r="Z67" s="1"/>
    </row>
    <row r="68" spans="2:26">
      <c r="B68"/>
      <c r="C68" s="64"/>
      <c r="D68" s="65"/>
      <c r="E68" s="27"/>
      <c r="X68" s="64"/>
      <c r="Y68" s="65"/>
      <c r="Z68" s="1"/>
    </row>
    <row r="69" spans="2:26">
      <c r="B69"/>
      <c r="C69" s="64"/>
      <c r="D69" s="65"/>
      <c r="E69" s="27"/>
      <c r="X69" s="64"/>
      <c r="Y69" s="65"/>
      <c r="Z69" s="1"/>
    </row>
    <row r="70" spans="2:26">
      <c r="B70"/>
      <c r="C70" s="64"/>
      <c r="D70" s="65"/>
      <c r="E70" s="27"/>
      <c r="X70" s="64"/>
      <c r="Y70" s="65"/>
      <c r="Z70" s="1"/>
    </row>
    <row r="71" spans="2:26">
      <c r="B71"/>
      <c r="C71" s="64"/>
      <c r="D71" s="65"/>
      <c r="E71" s="28"/>
      <c r="X71" s="64"/>
      <c r="Y71" s="65"/>
      <c r="Z71" s="1"/>
    </row>
    <row r="72" spans="2:26">
      <c r="B72"/>
      <c r="C72" s="64"/>
      <c r="D72" s="65"/>
      <c r="E72" s="27"/>
      <c r="X72" s="64"/>
      <c r="Y72" s="65"/>
      <c r="Z72" s="1"/>
    </row>
    <row r="73" spans="2:26">
      <c r="B73"/>
      <c r="C73" s="64"/>
      <c r="D73" s="65"/>
      <c r="E73" s="27"/>
      <c r="X73" s="64"/>
      <c r="Y73" s="65"/>
      <c r="Z73" s="1"/>
    </row>
    <row r="74" spans="2:26">
      <c r="B74"/>
      <c r="C74" s="64"/>
      <c r="D74" s="65"/>
      <c r="E74" s="27"/>
      <c r="X74" s="64"/>
      <c r="Y74" s="65"/>
      <c r="Z74" s="1"/>
    </row>
    <row r="75" spans="2:26">
      <c r="B75"/>
      <c r="C75" s="64"/>
      <c r="D75" s="65"/>
      <c r="E75" s="27"/>
      <c r="X75" s="64"/>
      <c r="Y75" s="65"/>
      <c r="Z75" s="1"/>
    </row>
    <row r="76" spans="2:26">
      <c r="B76"/>
      <c r="C76" s="64"/>
      <c r="D76" s="65"/>
      <c r="E76" s="27"/>
      <c r="X76" s="64"/>
      <c r="Y76" s="65"/>
      <c r="Z76" s="1"/>
    </row>
    <row r="77" spans="2:26">
      <c r="B77"/>
      <c r="C77" s="64"/>
      <c r="D77" s="65"/>
      <c r="E77" s="27"/>
      <c r="X77" s="40"/>
      <c r="Y77" s="41"/>
      <c r="Z77" s="3">
        <f>Z54+TIME(0,252,0)</f>
        <v>0.86458333333333337</v>
      </c>
    </row>
    <row r="78" spans="2:26">
      <c r="B78"/>
      <c r="C78" s="64"/>
      <c r="D78" s="65"/>
      <c r="E78" s="27"/>
      <c r="P78" s="12"/>
      <c r="Q78" s="2"/>
    </row>
    <row r="79" spans="2:26">
      <c r="B79"/>
      <c r="C79" s="40"/>
      <c r="D79" s="41"/>
      <c r="E79" s="28">
        <v>0.8125</v>
      </c>
      <c r="O79" s="3"/>
      <c r="P79" s="12"/>
    </row>
    <row r="81" spans="2:15" ht="15">
      <c r="B81"/>
      <c r="E81" s="35"/>
      <c r="O81"/>
    </row>
  </sheetData>
  <mergeCells count="43">
    <mergeCell ref="D17:D18"/>
    <mergeCell ref="X54:Y77"/>
    <mergeCell ref="C56:D79"/>
    <mergeCell ref="X41:X42"/>
    <mergeCell ref="D43:D51"/>
    <mergeCell ref="C46:C47"/>
    <mergeCell ref="Y48:Y49"/>
    <mergeCell ref="X50:Y51"/>
    <mergeCell ref="D52:D53"/>
    <mergeCell ref="X52:Y53"/>
    <mergeCell ref="Y32:Y33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C16:C17"/>
    <mergeCell ref="X16:X24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C32:C34"/>
    <mergeCell ref="X32:X40"/>
    <mergeCell ref="X6:Y7"/>
    <mergeCell ref="C8:D10"/>
    <mergeCell ref="X9:Y10"/>
    <mergeCell ref="C11:D12"/>
    <mergeCell ref="X11:X13"/>
    <mergeCell ref="C13:C15"/>
    <mergeCell ref="X14:X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abSelected="1" workbookViewId="0">
      <selection activeCell="B13" sqref="B13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21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24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25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21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26"/>
      <c r="W6" s="2">
        <v>0.34375</v>
      </c>
      <c r="X6" s="38" t="s">
        <v>13</v>
      </c>
      <c r="Y6" s="39"/>
      <c r="Z6" s="7">
        <f>W6</f>
        <v>0.34375</v>
      </c>
    </row>
    <row r="7" spans="1:26">
      <c r="C7" s="8" t="s">
        <v>4</v>
      </c>
      <c r="D7" s="8" t="s">
        <v>5</v>
      </c>
      <c r="E7" s="27"/>
      <c r="H7" t="s">
        <v>33</v>
      </c>
      <c r="X7" s="40"/>
      <c r="Y7" s="41"/>
      <c r="Z7" s="4"/>
    </row>
    <row r="8" spans="1:26">
      <c r="B8" s="23">
        <f>B11-TIME(,30,)</f>
        <v>0.28125</v>
      </c>
      <c r="C8" s="42" t="s">
        <v>30</v>
      </c>
      <c r="D8" s="43"/>
      <c r="E8" s="27"/>
      <c r="H8" t="s">
        <v>32</v>
      </c>
      <c r="X8" s="19"/>
      <c r="Y8" s="20"/>
      <c r="Z8" s="4"/>
    </row>
    <row r="9" spans="1:26">
      <c r="B9" s="23"/>
      <c r="C9" s="52"/>
      <c r="D9" s="53"/>
      <c r="E9" s="28"/>
      <c r="W9" s="2">
        <f>W6+TIME(0,25,0)</f>
        <v>0.3611111111111111</v>
      </c>
      <c r="X9" s="38" t="s">
        <v>14</v>
      </c>
      <c r="Y9" s="39"/>
      <c r="Z9" s="2">
        <f>W9</f>
        <v>0.3611111111111111</v>
      </c>
    </row>
    <row r="10" spans="1:26">
      <c r="C10" s="44"/>
      <c r="D10" s="45"/>
      <c r="E10" s="27"/>
      <c r="X10" s="40"/>
      <c r="Y10" s="41"/>
      <c r="Z10" s="4"/>
    </row>
    <row r="11" spans="1:26">
      <c r="B11" s="23">
        <f>B13-TIME(,20,)</f>
        <v>0.30208333333333331</v>
      </c>
      <c r="C11" s="42" t="s">
        <v>31</v>
      </c>
      <c r="D11" s="43"/>
      <c r="E11" s="28"/>
      <c r="W11" s="2">
        <f>W9+TIME(0,25,0)</f>
        <v>0.37847222222222221</v>
      </c>
      <c r="X11" s="46" t="s">
        <v>0</v>
      </c>
      <c r="Z11" s="1"/>
    </row>
    <row r="12" spans="1:26">
      <c r="C12" s="44"/>
      <c r="D12" s="45"/>
      <c r="E12" s="27"/>
      <c r="X12" s="47"/>
      <c r="Z12" s="1"/>
    </row>
    <row r="13" spans="1:26">
      <c r="B13" s="23">
        <v>0.31597222222222221</v>
      </c>
      <c r="C13" s="49" t="s">
        <v>0</v>
      </c>
      <c r="E13" s="27"/>
      <c r="X13" s="48"/>
      <c r="Z13" s="1"/>
    </row>
    <row r="14" spans="1:26" ht="14" customHeight="1">
      <c r="C14" s="50"/>
      <c r="E14" s="27"/>
      <c r="W14" s="2">
        <f>W11+TIME(0,30,0)</f>
        <v>0.39930555555555552</v>
      </c>
      <c r="X14" s="46" t="s">
        <v>10</v>
      </c>
      <c r="Z14" s="1"/>
    </row>
    <row r="15" spans="1:26" ht="13" customHeight="1">
      <c r="C15" s="51"/>
      <c r="E15" s="27"/>
      <c r="X15" s="47"/>
      <c r="Z15" s="1"/>
    </row>
    <row r="16" spans="1:26" ht="14" customHeight="1">
      <c r="B16" s="23">
        <f>B13+TIME(,30,0)</f>
        <v>0.33680555555555552</v>
      </c>
      <c r="C16" s="46" t="s">
        <v>10</v>
      </c>
      <c r="E16" s="27"/>
      <c r="W16" s="2">
        <f>W14+TIME(0,20,0)</f>
        <v>0.41319444444444442</v>
      </c>
      <c r="X16" s="46" t="s">
        <v>1</v>
      </c>
      <c r="Z16" s="1"/>
    </row>
    <row r="17" spans="2:26" ht="18" customHeight="1">
      <c r="C17" s="47"/>
      <c r="D17" s="54" t="s">
        <v>26</v>
      </c>
      <c r="E17" s="28">
        <f>B16+TIME(0,10,0)</f>
        <v>0.34374999999999994</v>
      </c>
      <c r="X17" s="47"/>
      <c r="Z17" s="1"/>
    </row>
    <row r="18" spans="2:26">
      <c r="B18" s="23"/>
      <c r="C18" s="56" t="s">
        <v>1</v>
      </c>
      <c r="D18" s="55"/>
      <c r="E18" s="27"/>
      <c r="X18" s="47"/>
      <c r="Y18" s="46" t="s">
        <v>0</v>
      </c>
      <c r="Z18" s="3">
        <f>W16+TIME(0,20,0)</f>
        <v>0.42708333333333331</v>
      </c>
    </row>
    <row r="19" spans="2:26">
      <c r="C19" s="57"/>
      <c r="D19" s="49" t="s">
        <v>0</v>
      </c>
      <c r="E19" s="28">
        <f>E17+TIME(,20,0)</f>
        <v>0.35763888888888884</v>
      </c>
      <c r="X19" s="47"/>
      <c r="Y19" s="47"/>
      <c r="Z19" s="1"/>
    </row>
    <row r="20" spans="2:26">
      <c r="C20" s="57"/>
      <c r="D20" s="50"/>
      <c r="E20" s="27"/>
      <c r="X20" s="47"/>
      <c r="Y20" s="48"/>
      <c r="Z20" s="1"/>
    </row>
    <row r="21" spans="2:26">
      <c r="C21" s="57"/>
      <c r="D21" s="51"/>
      <c r="E21" s="27"/>
      <c r="X21" s="47"/>
      <c r="Y21" s="46" t="s">
        <v>6</v>
      </c>
      <c r="Z21" s="3">
        <f>Z18+TIME(0,30,0)</f>
        <v>0.44791666666666663</v>
      </c>
    </row>
    <row r="22" spans="2:26">
      <c r="C22" s="57"/>
      <c r="D22" s="46" t="s">
        <v>6</v>
      </c>
      <c r="E22" s="28">
        <f>E19+TIME(0,30,0)</f>
        <v>0.37847222222222215</v>
      </c>
      <c r="X22" s="47"/>
      <c r="Y22" s="47"/>
      <c r="Z22" s="1"/>
    </row>
    <row r="23" spans="2:26">
      <c r="C23" s="57"/>
      <c r="D23" s="48"/>
      <c r="E23" s="27"/>
      <c r="X23" s="47"/>
      <c r="Y23" s="46" t="s">
        <v>1</v>
      </c>
      <c r="Z23" s="3">
        <f>Z21+TIME(0,22,0)</f>
        <v>0.46319444444444441</v>
      </c>
    </row>
    <row r="24" spans="2:26">
      <c r="C24" s="57"/>
      <c r="D24" s="56" t="s">
        <v>1</v>
      </c>
      <c r="E24" s="28"/>
      <c r="X24" s="48"/>
      <c r="Y24" s="47"/>
      <c r="Z24" s="1"/>
    </row>
    <row r="25" spans="2:26">
      <c r="C25" s="57"/>
      <c r="D25" s="57"/>
      <c r="E25" s="27"/>
      <c r="W25" s="2">
        <f>W16+TIME(0,90,0)</f>
        <v>0.47569444444444442</v>
      </c>
      <c r="X25" s="46" t="s">
        <v>11</v>
      </c>
      <c r="Y25" s="47"/>
      <c r="Z25" s="1"/>
    </row>
    <row r="26" spans="2:26">
      <c r="C26" s="58"/>
      <c r="D26" s="57"/>
      <c r="E26" s="27"/>
      <c r="X26" s="48"/>
      <c r="Y26" s="47"/>
      <c r="Z26" s="1"/>
    </row>
    <row r="27" spans="2:26">
      <c r="B27" s="23">
        <f>B16+TIME(0,90,0)</f>
        <v>0.39930555555555552</v>
      </c>
      <c r="C27" s="46" t="s">
        <v>11</v>
      </c>
      <c r="D27" s="57"/>
      <c r="E27" s="27"/>
      <c r="W27" s="2">
        <f>W25+TIME(0,20,0)</f>
        <v>0.48958333333333331</v>
      </c>
      <c r="X27" s="46" t="s">
        <v>0</v>
      </c>
      <c r="Y27" s="47"/>
      <c r="Z27" s="1"/>
    </row>
    <row r="28" spans="2:26">
      <c r="C28" s="48"/>
      <c r="D28" s="57"/>
      <c r="E28" s="27"/>
      <c r="X28" s="47"/>
      <c r="Y28" s="47"/>
      <c r="Z28" s="1"/>
    </row>
    <row r="29" spans="2:26">
      <c r="B29" s="23">
        <f>B27+TIME(0,20,0)</f>
        <v>0.41319444444444442</v>
      </c>
      <c r="C29" s="59" t="s">
        <v>22</v>
      </c>
      <c r="D29" s="57"/>
      <c r="E29" s="27"/>
      <c r="X29" s="48"/>
      <c r="Y29" s="47"/>
      <c r="Z29" s="1"/>
    </row>
    <row r="30" spans="2:26">
      <c r="C30" s="60"/>
      <c r="D30" s="57"/>
      <c r="E30" s="27"/>
      <c r="W30" s="2">
        <f>W27+TIME(0,30,0)</f>
        <v>0.51041666666666663</v>
      </c>
      <c r="X30" s="62" t="s">
        <v>12</v>
      </c>
      <c r="Y30" s="47"/>
      <c r="Z30" s="1"/>
    </row>
    <row r="31" spans="2:26">
      <c r="C31" s="61"/>
      <c r="D31" s="57"/>
      <c r="E31" s="27"/>
      <c r="X31" s="63"/>
      <c r="Y31" s="48"/>
      <c r="Z31" s="1"/>
    </row>
    <row r="32" spans="2:26">
      <c r="B32" s="23">
        <f>B29+TIME(,30,)</f>
        <v>0.43402777777777773</v>
      </c>
      <c r="C32" s="49" t="s">
        <v>0</v>
      </c>
      <c r="D32" s="58"/>
      <c r="E32" s="27"/>
      <c r="W32" s="2">
        <f>W30+TIME(0,20,0)</f>
        <v>0.52430555555555547</v>
      </c>
      <c r="X32" s="46" t="s">
        <v>1</v>
      </c>
      <c r="Y32" s="46" t="s">
        <v>7</v>
      </c>
      <c r="Z32" s="3">
        <f>Z23+TIME(0,90,0)</f>
        <v>0.52569444444444446</v>
      </c>
    </row>
    <row r="33" spans="2:26">
      <c r="C33" s="50"/>
      <c r="D33" s="46" t="s">
        <v>7</v>
      </c>
      <c r="E33" s="28">
        <f>E22+TIME(0,90,0)</f>
        <v>0.44097222222222215</v>
      </c>
      <c r="X33" s="47"/>
      <c r="Y33" s="48"/>
      <c r="Z33" s="1"/>
    </row>
    <row r="34" spans="2:26" ht="14" customHeight="1">
      <c r="C34" s="51"/>
      <c r="D34" s="48"/>
      <c r="E34" s="27"/>
      <c r="X34" s="47"/>
      <c r="Y34" s="46" t="s">
        <v>0</v>
      </c>
      <c r="Z34" s="3">
        <f>Z32+TIME(0,22,0)</f>
        <v>0.54097222222222219</v>
      </c>
    </row>
    <row r="35" spans="2:26">
      <c r="B35" s="23">
        <f>B32+TIME(0,30,0)</f>
        <v>0.45486111111111105</v>
      </c>
      <c r="C35" s="62" t="s">
        <v>12</v>
      </c>
      <c r="D35" s="59" t="s">
        <v>22</v>
      </c>
      <c r="E35" s="28">
        <f>E33 +TIME(,22,)</f>
        <v>0.45624999999999993</v>
      </c>
      <c r="X35" s="47"/>
      <c r="Y35" s="47"/>
      <c r="Z35" s="1"/>
    </row>
    <row r="36" spans="2:26">
      <c r="C36" s="63"/>
      <c r="D36" s="60"/>
      <c r="E36" s="27"/>
      <c r="X36" s="47"/>
      <c r="Y36" s="48"/>
      <c r="Z36" s="1"/>
    </row>
    <row r="37" spans="2:26">
      <c r="B37" s="23"/>
      <c r="C37" s="56" t="s">
        <v>1</v>
      </c>
      <c r="D37" s="61"/>
      <c r="E37" s="27"/>
      <c r="X37" s="47"/>
      <c r="Y37" s="62" t="s">
        <v>8</v>
      </c>
      <c r="Z37" s="3">
        <f>Z34+TIME(0,30,0)</f>
        <v>0.56180555555555556</v>
      </c>
    </row>
    <row r="38" spans="2:26">
      <c r="C38" s="57"/>
      <c r="D38" s="49" t="s">
        <v>0</v>
      </c>
      <c r="E38" s="28">
        <f>E35+TIME(,30,)</f>
        <v>0.47708333333333325</v>
      </c>
      <c r="X38" s="47"/>
      <c r="Y38" s="63"/>
      <c r="Z38" s="1"/>
    </row>
    <row r="39" spans="2:26">
      <c r="C39" s="57"/>
      <c r="D39" s="50"/>
      <c r="E39" s="27"/>
      <c r="X39" s="47"/>
      <c r="Y39" s="46" t="s">
        <v>1</v>
      </c>
      <c r="Z39" s="3">
        <f>Z37+TIME(0,22,0)</f>
        <v>0.57708333333333328</v>
      </c>
    </row>
    <row r="40" spans="2:26">
      <c r="C40" s="57"/>
      <c r="D40" s="51"/>
      <c r="E40" s="27"/>
      <c r="X40" s="48"/>
      <c r="Y40" s="47"/>
      <c r="Z40" s="1"/>
    </row>
    <row r="41" spans="2:26">
      <c r="C41" s="57"/>
      <c r="D41" s="62" t="s">
        <v>8</v>
      </c>
      <c r="E41" s="28">
        <f>E38+TIME(0,30,0)</f>
        <v>0.49791666666666656</v>
      </c>
      <c r="W41" s="2">
        <f>W32+TIME(0,90,0)</f>
        <v>0.58680555555555547</v>
      </c>
      <c r="X41" s="46" t="s">
        <v>11</v>
      </c>
      <c r="Y41" s="47"/>
      <c r="Z41" s="1"/>
    </row>
    <row r="42" spans="2:26">
      <c r="C42" s="57"/>
      <c r="D42" s="63"/>
      <c r="E42" s="27"/>
      <c r="X42" s="48"/>
      <c r="Y42" s="47"/>
      <c r="Z42" s="1"/>
    </row>
    <row r="43" spans="2:26">
      <c r="C43" s="57"/>
      <c r="D43" s="56" t="s">
        <v>1</v>
      </c>
      <c r="E43" s="28"/>
      <c r="W43" s="2">
        <f>W41+TIME(0,24,0)</f>
        <v>0.60347222222222219</v>
      </c>
      <c r="X43" s="5"/>
      <c r="Y43" s="47"/>
      <c r="Z43" s="1"/>
    </row>
    <row r="44" spans="2:26">
      <c r="C44" s="57"/>
      <c r="D44" s="57"/>
      <c r="E44" s="27"/>
      <c r="X44" s="5"/>
      <c r="Y44" s="47"/>
      <c r="Z44" s="1"/>
    </row>
    <row r="45" spans="2:26">
      <c r="C45" s="58"/>
      <c r="D45" s="57"/>
      <c r="E45" s="27"/>
      <c r="X45" s="6"/>
      <c r="Y45" s="47"/>
      <c r="Z45" s="1"/>
    </row>
    <row r="46" spans="2:26">
      <c r="B46" s="23">
        <f>B35+TIME(0,90,0)</f>
        <v>0.51736111111111105</v>
      </c>
      <c r="C46" s="46" t="s">
        <v>11</v>
      </c>
      <c r="D46" s="57"/>
      <c r="E46" s="27"/>
      <c r="Y46" s="47"/>
      <c r="Z46" s="1"/>
    </row>
    <row r="47" spans="2:26">
      <c r="C47" s="48"/>
      <c r="D47" s="57"/>
      <c r="E47" s="27"/>
      <c r="Y47" s="48"/>
      <c r="Z47" s="1"/>
    </row>
    <row r="48" spans="2:26">
      <c r="B48" s="23">
        <f>B46+TIME(0,20,0)</f>
        <v>0.53124999999999989</v>
      </c>
      <c r="C48" s="13" t="s">
        <v>28</v>
      </c>
      <c r="D48" s="57"/>
      <c r="E48" s="27"/>
      <c r="Y48" s="46" t="s">
        <v>7</v>
      </c>
      <c r="Z48" s="3">
        <f>Z39+TIME(0,90,0)</f>
        <v>0.63958333333333328</v>
      </c>
    </row>
    <row r="49" spans="2:26">
      <c r="B49" s="23">
        <f>B48+TIME(,10,)</f>
        <v>0.53819444444444431</v>
      </c>
      <c r="C49" s="14" t="s">
        <v>27</v>
      </c>
      <c r="D49" s="57"/>
      <c r="E49" s="27"/>
      <c r="Y49" s="48"/>
      <c r="Z49" s="1"/>
    </row>
    <row r="50" spans="2:26">
      <c r="B50"/>
      <c r="D50" s="57"/>
      <c r="E50" s="27"/>
      <c r="X50" s="38" t="s">
        <v>17</v>
      </c>
      <c r="Y50" s="39"/>
      <c r="Z50" s="3">
        <f>Z48+TIME(0,22,0)</f>
        <v>0.65486111111111101</v>
      </c>
    </row>
    <row r="51" spans="2:26">
      <c r="B51"/>
      <c r="D51" s="58"/>
      <c r="E51" s="27"/>
      <c r="X51" s="40"/>
      <c r="Y51" s="41"/>
      <c r="Z51" s="1"/>
    </row>
    <row r="52" spans="2:26">
      <c r="B52"/>
      <c r="D52" s="46" t="s">
        <v>7</v>
      </c>
      <c r="E52" s="28">
        <f>E41+TIME(0,90,0)</f>
        <v>0.56041666666666656</v>
      </c>
      <c r="X52" s="38" t="s">
        <v>16</v>
      </c>
      <c r="Y52" s="39"/>
      <c r="Z52" s="3">
        <f>Z50+TIME(0,25,0)</f>
        <v>0.67222222222222217</v>
      </c>
    </row>
    <row r="53" spans="2:26">
      <c r="B53"/>
      <c r="D53" s="48"/>
      <c r="E53" s="27"/>
      <c r="X53" s="40"/>
      <c r="Y53" s="41"/>
      <c r="Z53" s="1"/>
    </row>
    <row r="54" spans="2:26">
      <c r="B54"/>
      <c r="D54" s="13" t="s">
        <v>28</v>
      </c>
      <c r="E54" s="28">
        <f>E52+TIME(0,10,0)</f>
        <v>0.56736111111111098</v>
      </c>
      <c r="X54" s="38" t="s">
        <v>15</v>
      </c>
      <c r="Y54" s="39"/>
      <c r="Z54" s="3">
        <f>Z52+TIME(0,25,0)</f>
        <v>0.68958333333333333</v>
      </c>
    </row>
    <row r="55" spans="2:26">
      <c r="B55"/>
      <c r="D55" s="14" t="s">
        <v>27</v>
      </c>
      <c r="E55" s="28">
        <f>E54+TIME(0,10,0)</f>
        <v>0.5743055555555554</v>
      </c>
      <c r="X55" s="64"/>
      <c r="Y55" s="65"/>
      <c r="Z55" s="1"/>
    </row>
    <row r="56" spans="2:26">
      <c r="B56"/>
      <c r="C56" s="38" t="s">
        <v>29</v>
      </c>
      <c r="D56" s="39"/>
      <c r="E56" s="28">
        <f>E55+TIME(0,10,0)</f>
        <v>0.58124999999999982</v>
      </c>
      <c r="X56" s="64"/>
      <c r="Y56" s="65"/>
      <c r="Z56" s="1"/>
    </row>
    <row r="57" spans="2:26">
      <c r="B57"/>
      <c r="C57" s="64"/>
      <c r="D57" s="65"/>
      <c r="E57" s="27"/>
      <c r="X57" s="64"/>
      <c r="Y57" s="65"/>
      <c r="Z57" s="1"/>
    </row>
    <row r="58" spans="2:26">
      <c r="B58"/>
      <c r="C58" s="64"/>
      <c r="D58" s="65"/>
      <c r="E58" s="28"/>
      <c r="X58" s="64"/>
      <c r="Y58" s="65"/>
      <c r="Z58" s="1"/>
    </row>
    <row r="59" spans="2:26">
      <c r="B59"/>
      <c r="C59" s="64"/>
      <c r="D59" s="65"/>
      <c r="E59" s="27"/>
      <c r="X59" s="64"/>
      <c r="Y59" s="65"/>
      <c r="Z59" s="1"/>
    </row>
    <row r="60" spans="2:26">
      <c r="B60"/>
      <c r="C60" s="64"/>
      <c r="D60" s="65"/>
      <c r="E60" s="28"/>
      <c r="X60" s="64"/>
      <c r="Y60" s="65"/>
      <c r="Z60" s="1"/>
    </row>
    <row r="61" spans="2:26">
      <c r="B61"/>
      <c r="C61" s="64"/>
      <c r="D61" s="65"/>
      <c r="E61" s="27"/>
      <c r="X61" s="64"/>
      <c r="Y61" s="65"/>
      <c r="Z61" s="1"/>
    </row>
    <row r="62" spans="2:26">
      <c r="B62"/>
      <c r="C62" s="64"/>
      <c r="D62" s="65"/>
      <c r="E62" s="27"/>
      <c r="X62" s="64"/>
      <c r="Y62" s="65"/>
      <c r="Z62" s="1"/>
    </row>
    <row r="63" spans="2:26">
      <c r="B63"/>
      <c r="C63" s="64"/>
      <c r="D63" s="65"/>
      <c r="E63" s="27"/>
      <c r="X63" s="64"/>
      <c r="Y63" s="65"/>
      <c r="Z63" s="1"/>
    </row>
    <row r="64" spans="2:26">
      <c r="B64"/>
      <c r="C64" s="64"/>
      <c r="D64" s="65"/>
      <c r="E64" s="27"/>
      <c r="X64" s="64"/>
      <c r="Y64" s="65"/>
      <c r="Z64" s="1"/>
    </row>
    <row r="65" spans="2:26">
      <c r="B65"/>
      <c r="C65" s="64"/>
      <c r="D65" s="65"/>
      <c r="E65" s="27"/>
      <c r="X65" s="64"/>
      <c r="Y65" s="65"/>
      <c r="Z65" s="3"/>
    </row>
    <row r="66" spans="2:26">
      <c r="B66"/>
      <c r="C66" s="64"/>
      <c r="D66" s="65"/>
      <c r="E66" s="27"/>
      <c r="X66" s="64"/>
      <c r="Y66" s="65"/>
      <c r="Z66" s="1"/>
    </row>
    <row r="67" spans="2:26">
      <c r="B67"/>
      <c r="C67" s="64"/>
      <c r="D67" s="65"/>
      <c r="E67" s="27"/>
      <c r="X67" s="64"/>
      <c r="Y67" s="65"/>
      <c r="Z67" s="1"/>
    </row>
    <row r="68" spans="2:26">
      <c r="B68"/>
      <c r="C68" s="64"/>
      <c r="D68" s="65"/>
      <c r="E68" s="27"/>
      <c r="X68" s="64"/>
      <c r="Y68" s="65"/>
      <c r="Z68" s="1"/>
    </row>
    <row r="69" spans="2:26">
      <c r="B69"/>
      <c r="C69" s="64"/>
      <c r="D69" s="65"/>
      <c r="E69" s="27"/>
      <c r="X69" s="64"/>
      <c r="Y69" s="65"/>
      <c r="Z69" s="1"/>
    </row>
    <row r="70" spans="2:26">
      <c r="B70"/>
      <c r="C70" s="64"/>
      <c r="D70" s="65"/>
      <c r="E70" s="27"/>
      <c r="X70" s="64"/>
      <c r="Y70" s="65"/>
      <c r="Z70" s="1"/>
    </row>
    <row r="71" spans="2:26">
      <c r="B71"/>
      <c r="C71" s="64"/>
      <c r="D71" s="65"/>
      <c r="E71" s="28"/>
      <c r="X71" s="64"/>
      <c r="Y71" s="65"/>
      <c r="Z71" s="1"/>
    </row>
    <row r="72" spans="2:26">
      <c r="B72"/>
      <c r="C72" s="64"/>
      <c r="D72" s="65"/>
      <c r="E72" s="27"/>
      <c r="X72" s="64"/>
      <c r="Y72" s="65"/>
      <c r="Z72" s="1"/>
    </row>
    <row r="73" spans="2:26">
      <c r="B73"/>
      <c r="C73" s="64"/>
      <c r="D73" s="65"/>
      <c r="E73" s="27"/>
      <c r="X73" s="64"/>
      <c r="Y73" s="65"/>
      <c r="Z73" s="1"/>
    </row>
    <row r="74" spans="2:26">
      <c r="B74"/>
      <c r="C74" s="64"/>
      <c r="D74" s="65"/>
      <c r="E74" s="27"/>
      <c r="X74" s="64"/>
      <c r="Y74" s="65"/>
      <c r="Z74" s="1"/>
    </row>
    <row r="75" spans="2:26">
      <c r="B75"/>
      <c r="C75" s="64"/>
      <c r="D75" s="65"/>
      <c r="E75" s="27"/>
      <c r="X75" s="64"/>
      <c r="Y75" s="65"/>
      <c r="Z75" s="1"/>
    </row>
    <row r="76" spans="2:26">
      <c r="B76"/>
      <c r="C76" s="64"/>
      <c r="D76" s="65"/>
      <c r="E76" s="27"/>
      <c r="X76" s="64"/>
      <c r="Y76" s="65"/>
      <c r="Z76" s="1"/>
    </row>
    <row r="77" spans="2:26">
      <c r="B77"/>
      <c r="C77" s="64"/>
      <c r="D77" s="65"/>
      <c r="E77" s="27"/>
      <c r="X77" s="40"/>
      <c r="Y77" s="41"/>
      <c r="Z77" s="3">
        <f>Z54+TIME(0,252,0)</f>
        <v>0.86458333333333337</v>
      </c>
    </row>
    <row r="78" spans="2:26">
      <c r="B78"/>
      <c r="C78" s="64"/>
      <c r="D78" s="65"/>
      <c r="E78" s="27"/>
      <c r="P78" s="12"/>
      <c r="Q78" s="2"/>
    </row>
    <row r="79" spans="2:26">
      <c r="B79"/>
      <c r="C79" s="40"/>
      <c r="D79" s="41"/>
      <c r="E79" s="28">
        <f>E56+TIME(,105,0)</f>
        <v>0.65416666666666645</v>
      </c>
      <c r="O79" s="3"/>
      <c r="P79" s="12"/>
    </row>
  </sheetData>
  <mergeCells count="43">
    <mergeCell ref="X52:Y53"/>
    <mergeCell ref="X54:Y77"/>
    <mergeCell ref="X41:X42"/>
    <mergeCell ref="Y48:Y49"/>
    <mergeCell ref="X50:Y51"/>
    <mergeCell ref="X32:X40"/>
    <mergeCell ref="Y32:Y33"/>
    <mergeCell ref="Y34:Y36"/>
    <mergeCell ref="Y37:Y38"/>
    <mergeCell ref="Y39:Y47"/>
    <mergeCell ref="X6:Y7"/>
    <mergeCell ref="X9:Y10"/>
    <mergeCell ref="X11:X13"/>
    <mergeCell ref="Y21:Y22"/>
    <mergeCell ref="Y23:Y31"/>
    <mergeCell ref="X14:X15"/>
    <mergeCell ref="X16:X24"/>
    <mergeCell ref="Y18:Y20"/>
    <mergeCell ref="X25:X26"/>
    <mergeCell ref="X27:X29"/>
    <mergeCell ref="X30:X31"/>
    <mergeCell ref="C13:C15"/>
    <mergeCell ref="C37:C45"/>
    <mergeCell ref="C8:D10"/>
    <mergeCell ref="C11:D12"/>
    <mergeCell ref="C18:C26"/>
    <mergeCell ref="C16:C17"/>
    <mergeCell ref="C29:C31"/>
    <mergeCell ref="C35:C36"/>
    <mergeCell ref="C32:C34"/>
    <mergeCell ref="C27:C28"/>
    <mergeCell ref="C56:D79"/>
    <mergeCell ref="D17:D18"/>
    <mergeCell ref="D19:D21"/>
    <mergeCell ref="D22:D23"/>
    <mergeCell ref="D24:D32"/>
    <mergeCell ref="D33:D34"/>
    <mergeCell ref="D35:D37"/>
    <mergeCell ref="D38:D40"/>
    <mergeCell ref="D41:D42"/>
    <mergeCell ref="D43:D51"/>
    <mergeCell ref="D52:D53"/>
    <mergeCell ref="C46:C4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A54" workbookViewId="0">
      <selection activeCell="C92" sqref="C92"/>
    </sheetView>
  </sheetViews>
  <sheetFormatPr baseColWidth="10" defaultRowHeight="18" x14ac:dyDescent="0"/>
  <cols>
    <col min="2" max="2" width="10.83203125" style="21"/>
    <col min="3" max="4" width="45.5" bestFit="1" customWidth="1"/>
    <col min="5" max="5" width="12.6640625" style="34" bestFit="1" customWidth="1"/>
    <col min="6" max="6" width="16" bestFit="1" customWidth="1"/>
    <col min="7" max="7" width="14" bestFit="1" customWidth="1"/>
    <col min="8" max="9" width="45.5" customWidth="1"/>
    <col min="10" max="10" width="10.83203125" customWidth="1"/>
    <col min="13" max="14" width="45.5" bestFit="1" customWidth="1"/>
    <col min="15" max="15" width="10.83203125" style="1"/>
  </cols>
  <sheetData>
    <row r="1" spans="1:26" ht="36">
      <c r="A1" s="21" t="s">
        <v>21</v>
      </c>
      <c r="E1" s="32" t="s">
        <v>23</v>
      </c>
      <c r="F1" s="15" t="s">
        <v>25</v>
      </c>
      <c r="G1" s="16" t="s">
        <v>24</v>
      </c>
    </row>
    <row r="2" spans="1:26" ht="37" thickBot="1">
      <c r="A2" s="29" t="s">
        <v>2</v>
      </c>
      <c r="B2" s="21" t="s">
        <v>3</v>
      </c>
      <c r="E2" s="33">
        <v>0.3576388888888889</v>
      </c>
      <c r="F2" s="17">
        <f>E2+TIME(,30,)</f>
        <v>0.37847222222222221</v>
      </c>
      <c r="G2" s="18">
        <f>E2+TIME(1,30,0)</f>
        <v>0.4201388888888889</v>
      </c>
    </row>
    <row r="3" spans="1:26">
      <c r="A3" s="21" t="s">
        <v>9</v>
      </c>
      <c r="B3" s="21" t="s">
        <v>20</v>
      </c>
      <c r="K3" s="12"/>
      <c r="L3" s="12"/>
    </row>
    <row r="4" spans="1:26" s="9" customFormat="1" ht="19" customHeight="1">
      <c r="B4" s="22"/>
      <c r="E4" s="34"/>
      <c r="F4"/>
      <c r="G4"/>
      <c r="H4"/>
      <c r="I4"/>
      <c r="J4"/>
      <c r="X4" s="10" t="s">
        <v>18</v>
      </c>
      <c r="Y4" s="10" t="s">
        <v>19</v>
      </c>
      <c r="Z4" s="11"/>
    </row>
    <row r="5" spans="1:26">
      <c r="X5" s="8" t="s">
        <v>4</v>
      </c>
      <c r="Y5" s="8" t="s">
        <v>5</v>
      </c>
      <c r="Z5" s="1"/>
    </row>
    <row r="6" spans="1:26">
      <c r="B6" s="22"/>
      <c r="C6" s="10" t="s">
        <v>18</v>
      </c>
      <c r="D6" s="10" t="s">
        <v>19</v>
      </c>
      <c r="E6" s="31"/>
      <c r="W6" s="2">
        <v>0.34375</v>
      </c>
      <c r="X6" s="38" t="s">
        <v>13</v>
      </c>
      <c r="Y6" s="39"/>
      <c r="Z6" s="7">
        <f>W6</f>
        <v>0.34375</v>
      </c>
    </row>
    <row r="7" spans="1:26">
      <c r="C7" s="8" t="s">
        <v>4</v>
      </c>
      <c r="D7" s="8" t="s">
        <v>5</v>
      </c>
      <c r="E7" s="30"/>
      <c r="H7" t="s">
        <v>33</v>
      </c>
      <c r="X7" s="40"/>
      <c r="Y7" s="41"/>
      <c r="Z7" s="4"/>
    </row>
    <row r="8" spans="1:26">
      <c r="B8" s="23">
        <f>B13-TIME(,50,)</f>
        <v>0.50763888888888908</v>
      </c>
      <c r="C8" s="42" t="s">
        <v>30</v>
      </c>
      <c r="D8" s="43"/>
      <c r="E8" s="27"/>
      <c r="H8" t="s">
        <v>32</v>
      </c>
      <c r="X8" s="19"/>
      <c r="Y8" s="20"/>
      <c r="Z8" s="4"/>
    </row>
    <row r="9" spans="1:26">
      <c r="B9" s="23"/>
      <c r="C9" s="52"/>
      <c r="D9" s="53"/>
      <c r="E9" s="27"/>
      <c r="W9" s="2">
        <f>W6+TIME(0,25,0)</f>
        <v>0.3611111111111111</v>
      </c>
      <c r="X9" s="38" t="s">
        <v>14</v>
      </c>
      <c r="Y9" s="39"/>
      <c r="Z9" s="2">
        <f>W9</f>
        <v>0.3611111111111111</v>
      </c>
    </row>
    <row r="10" spans="1:26">
      <c r="C10" s="44"/>
      <c r="D10" s="45"/>
      <c r="E10" s="27"/>
      <c r="X10" s="40"/>
      <c r="Y10" s="41"/>
      <c r="Z10" s="4"/>
    </row>
    <row r="11" spans="1:26">
      <c r="B11" s="23"/>
      <c r="C11" s="42" t="s">
        <v>31</v>
      </c>
      <c r="D11" s="43"/>
      <c r="E11" s="27"/>
      <c r="W11" s="2">
        <f>W9+TIME(0,25,0)</f>
        <v>0.37847222222222221</v>
      </c>
      <c r="X11" s="46" t="s">
        <v>0</v>
      </c>
      <c r="Z11" s="1"/>
    </row>
    <row r="12" spans="1:26">
      <c r="C12" s="44"/>
      <c r="D12" s="45"/>
      <c r="E12" s="27"/>
      <c r="X12" s="47"/>
      <c r="Z12" s="1"/>
    </row>
    <row r="13" spans="1:26">
      <c r="B13" s="23">
        <f>B16-TIME(,30,)</f>
        <v>0.54236111111111129</v>
      </c>
      <c r="C13" s="49" t="s">
        <v>0</v>
      </c>
      <c r="E13" s="27"/>
      <c r="X13" s="48"/>
      <c r="Z13" s="1"/>
    </row>
    <row r="14" spans="1:26" ht="14" customHeight="1">
      <c r="C14" s="50"/>
      <c r="E14" s="27"/>
      <c r="W14" s="2">
        <f>W11+TIME(0,30,0)</f>
        <v>0.39930555555555552</v>
      </c>
      <c r="X14" s="46" t="s">
        <v>10</v>
      </c>
      <c r="Z14" s="1"/>
    </row>
    <row r="15" spans="1:26" ht="13" customHeight="1">
      <c r="C15" s="51"/>
      <c r="E15" s="27"/>
      <c r="X15" s="47"/>
      <c r="Z15" s="1"/>
    </row>
    <row r="16" spans="1:26" ht="14" customHeight="1">
      <c r="B16" s="23">
        <f>B18-TIME(,20,)</f>
        <v>0.56319444444444466</v>
      </c>
      <c r="C16" s="46" t="s">
        <v>10</v>
      </c>
      <c r="E16" s="27"/>
      <c r="W16" s="2">
        <f>W14+TIME(0,20,0)</f>
        <v>0.41319444444444442</v>
      </c>
      <c r="X16" s="46" t="s">
        <v>1</v>
      </c>
      <c r="Z16" s="1"/>
    </row>
    <row r="17" spans="2:26" ht="18" customHeight="1">
      <c r="C17" s="47"/>
      <c r="D17" s="54" t="s">
        <v>26</v>
      </c>
      <c r="E17" s="28">
        <f>E19-TIME(,20,)</f>
        <v>0.56736111111111132</v>
      </c>
      <c r="X17" s="47"/>
      <c r="Z17" s="1"/>
    </row>
    <row r="18" spans="2:26">
      <c r="B18" s="23">
        <f>B27-TIME(,90,)</f>
        <v>0.5770833333333335</v>
      </c>
      <c r="C18" s="56" t="s">
        <v>1</v>
      </c>
      <c r="D18" s="55"/>
      <c r="E18" s="27"/>
      <c r="X18" s="47"/>
      <c r="Y18" s="46" t="s">
        <v>0</v>
      </c>
      <c r="Z18" s="3">
        <f>W16+TIME(0,20,0)</f>
        <v>0.42708333333333331</v>
      </c>
    </row>
    <row r="19" spans="2:26">
      <c r="C19" s="57"/>
      <c r="D19" s="49" t="s">
        <v>0</v>
      </c>
      <c r="E19" s="28">
        <f>E22-TIME(,30,)</f>
        <v>0.58125000000000016</v>
      </c>
      <c r="X19" s="47"/>
      <c r="Y19" s="47"/>
      <c r="Z19" s="1"/>
    </row>
    <row r="20" spans="2:26">
      <c r="C20" s="57"/>
      <c r="D20" s="50"/>
      <c r="E20" s="27"/>
      <c r="X20" s="47"/>
      <c r="Y20" s="48"/>
      <c r="Z20" s="1"/>
    </row>
    <row r="21" spans="2:26">
      <c r="C21" s="57"/>
      <c r="D21" s="51"/>
      <c r="E21" s="27"/>
      <c r="X21" s="47"/>
      <c r="Y21" s="46" t="s">
        <v>6</v>
      </c>
      <c r="Z21" s="3">
        <f>Z18+TIME(0,30,0)</f>
        <v>0.44791666666666663</v>
      </c>
    </row>
    <row r="22" spans="2:26">
      <c r="C22" s="57"/>
      <c r="D22" s="46" t="s">
        <v>6</v>
      </c>
      <c r="E22" s="28">
        <f>E24-TIME(,22,)</f>
        <v>0.60208333333333353</v>
      </c>
      <c r="X22" s="47"/>
      <c r="Y22" s="47"/>
      <c r="Z22" s="1"/>
    </row>
    <row r="23" spans="2:26">
      <c r="C23" s="57"/>
      <c r="D23" s="48"/>
      <c r="E23" s="27"/>
      <c r="X23" s="47"/>
      <c r="Y23" s="46" t="s">
        <v>1</v>
      </c>
      <c r="Z23" s="3">
        <f>Z21+TIME(0,22,0)</f>
        <v>0.46319444444444441</v>
      </c>
    </row>
    <row r="24" spans="2:26">
      <c r="C24" s="57"/>
      <c r="D24" s="56" t="s">
        <v>1</v>
      </c>
      <c r="E24" s="28">
        <f>E33-TIME(,90,)</f>
        <v>0.61736111111111125</v>
      </c>
      <c r="X24" s="48"/>
      <c r="Y24" s="47"/>
      <c r="Z24" s="1"/>
    </row>
    <row r="25" spans="2:26">
      <c r="C25" s="57"/>
      <c r="D25" s="57"/>
      <c r="E25" s="27"/>
      <c r="W25" s="2">
        <f>W16+TIME(0,90,0)</f>
        <v>0.47569444444444442</v>
      </c>
      <c r="X25" s="46" t="s">
        <v>11</v>
      </c>
      <c r="Y25" s="47"/>
      <c r="Z25" s="1"/>
    </row>
    <row r="26" spans="2:26">
      <c r="C26" s="58"/>
      <c r="D26" s="57"/>
      <c r="E26" s="27"/>
      <c r="X26" s="48"/>
      <c r="Y26" s="47"/>
      <c r="Z26" s="1"/>
    </row>
    <row r="27" spans="2:26">
      <c r="B27" s="23">
        <f>B29-TIME(,20,)</f>
        <v>0.6395833333333335</v>
      </c>
      <c r="C27" s="46" t="s">
        <v>11</v>
      </c>
      <c r="D27" s="57"/>
      <c r="E27" s="27"/>
      <c r="W27" s="2">
        <f>W25+TIME(0,20,0)</f>
        <v>0.48958333333333331</v>
      </c>
      <c r="X27" s="46" t="s">
        <v>0</v>
      </c>
      <c r="Y27" s="47"/>
      <c r="Z27" s="1"/>
    </row>
    <row r="28" spans="2:26">
      <c r="C28" s="48"/>
      <c r="D28" s="57"/>
      <c r="E28" s="27"/>
      <c r="X28" s="47"/>
      <c r="Y28" s="47"/>
      <c r="Z28" s="1"/>
    </row>
    <row r="29" spans="2:26">
      <c r="B29" s="23">
        <f>B32-TIME(,30,)</f>
        <v>0.65347222222222234</v>
      </c>
      <c r="C29" s="59" t="s">
        <v>22</v>
      </c>
      <c r="D29" s="57"/>
      <c r="E29" s="27"/>
      <c r="X29" s="48"/>
      <c r="Y29" s="47"/>
      <c r="Z29" s="1"/>
    </row>
    <row r="30" spans="2:26">
      <c r="C30" s="60"/>
      <c r="D30" s="57"/>
      <c r="E30" s="27"/>
      <c r="W30" s="2">
        <f>W27+TIME(0,30,0)</f>
        <v>0.51041666666666663</v>
      </c>
      <c r="X30" s="62" t="s">
        <v>12</v>
      </c>
      <c r="Y30" s="47"/>
      <c r="Z30" s="1"/>
    </row>
    <row r="31" spans="2:26">
      <c r="C31" s="61"/>
      <c r="D31" s="57"/>
      <c r="E31" s="27"/>
      <c r="X31" s="63"/>
      <c r="Y31" s="48"/>
      <c r="Z31" s="1"/>
    </row>
    <row r="32" spans="2:26">
      <c r="B32" s="23">
        <f>B35-TIME(,30,)</f>
        <v>0.67430555555555571</v>
      </c>
      <c r="C32" s="49" t="s">
        <v>0</v>
      </c>
      <c r="D32" s="58"/>
      <c r="E32" s="27"/>
      <c r="W32" s="2">
        <f>W30+TIME(0,20,0)</f>
        <v>0.52430555555555547</v>
      </c>
      <c r="X32" s="46" t="s">
        <v>1</v>
      </c>
      <c r="Y32" s="46" t="s">
        <v>7</v>
      </c>
      <c r="Z32" s="3">
        <f>Z23+TIME(0,90,0)</f>
        <v>0.52569444444444446</v>
      </c>
    </row>
    <row r="33" spans="2:26">
      <c r="C33" s="50"/>
      <c r="D33" s="46" t="s">
        <v>7</v>
      </c>
      <c r="E33" s="28">
        <f>E35-TIME(,22,)</f>
        <v>0.67986111111111125</v>
      </c>
      <c r="X33" s="47"/>
      <c r="Y33" s="48"/>
      <c r="Z33" s="1"/>
    </row>
    <row r="34" spans="2:26" ht="14" customHeight="1">
      <c r="C34" s="51"/>
      <c r="D34" s="48"/>
      <c r="E34" s="27"/>
      <c r="X34" s="47"/>
      <c r="Y34" s="46" t="s">
        <v>0</v>
      </c>
      <c r="Z34" s="3">
        <f>Z32+TIME(0,22,0)</f>
        <v>0.54097222222222219</v>
      </c>
    </row>
    <row r="35" spans="2:26">
      <c r="B35" s="23">
        <f>B37-TIME(,20,)</f>
        <v>0.69513888888888908</v>
      </c>
      <c r="C35" s="62" t="s">
        <v>12</v>
      </c>
      <c r="D35" s="59" t="s">
        <v>22</v>
      </c>
      <c r="E35" s="28">
        <f>E38-TIME(,30,)</f>
        <v>0.69513888888888897</v>
      </c>
      <c r="X35" s="47"/>
      <c r="Y35" s="47"/>
      <c r="Z35" s="1"/>
    </row>
    <row r="36" spans="2:26">
      <c r="C36" s="63"/>
      <c r="D36" s="60"/>
      <c r="E36" s="27"/>
      <c r="X36" s="47"/>
      <c r="Y36" s="48"/>
      <c r="Z36" s="1"/>
    </row>
    <row r="37" spans="2:26">
      <c r="B37" s="23">
        <f>B46-TIME(,90,)</f>
        <v>0.70902777777777792</v>
      </c>
      <c r="C37" s="56" t="s">
        <v>1</v>
      </c>
      <c r="D37" s="61"/>
      <c r="E37" s="27"/>
      <c r="X37" s="47"/>
      <c r="Y37" s="62" t="s">
        <v>8</v>
      </c>
      <c r="Z37" s="3">
        <f>Z34+TIME(0,30,0)</f>
        <v>0.56180555555555556</v>
      </c>
    </row>
    <row r="38" spans="2:26">
      <c r="C38" s="57"/>
      <c r="D38" s="49" t="s">
        <v>0</v>
      </c>
      <c r="E38" s="28">
        <f>E41-TIME(,30,)</f>
        <v>0.71597222222222234</v>
      </c>
      <c r="X38" s="47"/>
      <c r="Y38" s="63"/>
      <c r="Z38" s="1"/>
    </row>
    <row r="39" spans="2:26">
      <c r="C39" s="57"/>
      <c r="D39" s="50"/>
      <c r="E39" s="27"/>
      <c r="X39" s="47"/>
      <c r="Y39" s="46" t="s">
        <v>1</v>
      </c>
      <c r="Z39" s="3">
        <f>Z37+TIME(0,22,0)</f>
        <v>0.57708333333333328</v>
      </c>
    </row>
    <row r="40" spans="2:26">
      <c r="C40" s="57"/>
      <c r="D40" s="51"/>
      <c r="E40" s="27"/>
      <c r="X40" s="48"/>
      <c r="Y40" s="47"/>
      <c r="Z40" s="1"/>
    </row>
    <row r="41" spans="2:26">
      <c r="C41" s="57"/>
      <c r="D41" s="62" t="s">
        <v>8</v>
      </c>
      <c r="E41" s="28">
        <f>E43-TIME(,22,)</f>
        <v>0.73680555555555571</v>
      </c>
      <c r="W41" s="2">
        <f>W32+TIME(0,90,0)</f>
        <v>0.58680555555555547</v>
      </c>
      <c r="X41" s="46" t="s">
        <v>11</v>
      </c>
      <c r="Y41" s="47"/>
      <c r="Z41" s="1"/>
    </row>
    <row r="42" spans="2:26">
      <c r="C42" s="57"/>
      <c r="D42" s="63"/>
      <c r="E42" s="27"/>
      <c r="X42" s="48"/>
      <c r="Y42" s="47"/>
      <c r="Z42" s="1"/>
    </row>
    <row r="43" spans="2:26">
      <c r="C43" s="57"/>
      <c r="D43" s="56" t="s">
        <v>1</v>
      </c>
      <c r="E43" s="28">
        <f>E52-TIME(,90,)</f>
        <v>0.75208333333333344</v>
      </c>
      <c r="W43" s="2">
        <f>W41+TIME(0,24,0)</f>
        <v>0.60347222222222219</v>
      </c>
      <c r="X43" s="5"/>
      <c r="Y43" s="47"/>
      <c r="Z43" s="1"/>
    </row>
    <row r="44" spans="2:26">
      <c r="C44" s="57"/>
      <c r="D44" s="57"/>
      <c r="E44" s="27"/>
      <c r="X44" s="5"/>
      <c r="Y44" s="47"/>
      <c r="Z44" s="1"/>
    </row>
    <row r="45" spans="2:26">
      <c r="C45" s="58"/>
      <c r="D45" s="57"/>
      <c r="E45" s="27"/>
      <c r="X45" s="6"/>
      <c r="Y45" s="47"/>
      <c r="Z45" s="1"/>
    </row>
    <row r="46" spans="2:26">
      <c r="B46" s="23">
        <f>B48-TIME(,20,)</f>
        <v>0.77152777777777792</v>
      </c>
      <c r="C46" s="46" t="s">
        <v>11</v>
      </c>
      <c r="D46" s="57"/>
      <c r="E46" s="27"/>
      <c r="Y46" s="47"/>
      <c r="Z46" s="1"/>
    </row>
    <row r="47" spans="2:26">
      <c r="C47" s="48"/>
      <c r="D47" s="57"/>
      <c r="E47" s="27"/>
      <c r="Y47" s="48"/>
      <c r="Z47" s="1"/>
    </row>
    <row r="48" spans="2:26">
      <c r="B48" s="23">
        <f>B49-TIME(,10,)</f>
        <v>0.78541666666666676</v>
      </c>
      <c r="C48" s="13" t="s">
        <v>28</v>
      </c>
      <c r="D48" s="57"/>
      <c r="E48" s="27"/>
      <c r="Y48" s="46" t="s">
        <v>7</v>
      </c>
      <c r="Z48" s="3">
        <f>Z39+TIME(0,90,0)</f>
        <v>0.63958333333333328</v>
      </c>
    </row>
    <row r="49" spans="2:26">
      <c r="B49" s="23">
        <f>E52-TIME(,32,)</f>
        <v>0.79236111111111118</v>
      </c>
      <c r="C49" s="14" t="s">
        <v>27</v>
      </c>
      <c r="D49" s="57"/>
      <c r="E49" s="27"/>
      <c r="Y49" s="48"/>
      <c r="Z49" s="1"/>
    </row>
    <row r="50" spans="2:26">
      <c r="B50"/>
      <c r="D50" s="57"/>
      <c r="E50" s="27"/>
      <c r="X50" s="38" t="s">
        <v>17</v>
      </c>
      <c r="Y50" s="39"/>
      <c r="Z50" s="3">
        <f>Z48+TIME(0,22,0)</f>
        <v>0.65486111111111101</v>
      </c>
    </row>
    <row r="51" spans="2:26">
      <c r="B51"/>
      <c r="D51" s="58"/>
      <c r="E51" s="27"/>
      <c r="X51" s="40"/>
      <c r="Y51" s="41"/>
      <c r="Z51" s="1"/>
    </row>
    <row r="52" spans="2:26">
      <c r="B52"/>
      <c r="D52" s="46" t="s">
        <v>7</v>
      </c>
      <c r="E52" s="28">
        <f>E54-TIME(,22,)</f>
        <v>0.81458333333333344</v>
      </c>
      <c r="X52" s="38" t="s">
        <v>16</v>
      </c>
      <c r="Y52" s="39"/>
      <c r="Z52" s="3">
        <f>Z50+TIME(0,25,0)</f>
        <v>0.67222222222222217</v>
      </c>
    </row>
    <row r="53" spans="2:26">
      <c r="B53"/>
      <c r="D53" s="48"/>
      <c r="E53" s="27"/>
      <c r="X53" s="40"/>
      <c r="Y53" s="41"/>
      <c r="Z53" s="1"/>
    </row>
    <row r="54" spans="2:26">
      <c r="B54"/>
      <c r="D54" s="13" t="s">
        <v>28</v>
      </c>
      <c r="E54" s="28">
        <f>E55-TIME(,10,)</f>
        <v>0.82986111111111116</v>
      </c>
      <c r="X54" s="38" t="s">
        <v>15</v>
      </c>
      <c r="Y54" s="39"/>
      <c r="Z54" s="3">
        <f>Z52+TIME(0,25,0)</f>
        <v>0.68958333333333333</v>
      </c>
    </row>
    <row r="55" spans="2:26">
      <c r="B55"/>
      <c r="D55" s="14" t="s">
        <v>27</v>
      </c>
      <c r="E55" s="28">
        <f>E56-TIME(,10,)</f>
        <v>0.83680555555555558</v>
      </c>
      <c r="X55" s="64"/>
      <c r="Y55" s="65"/>
      <c r="Z55" s="1"/>
    </row>
    <row r="56" spans="2:26">
      <c r="B56"/>
      <c r="C56" s="38" t="s">
        <v>29</v>
      </c>
      <c r="D56" s="39"/>
      <c r="E56" s="28">
        <f>E79-TIME(,105,)</f>
        <v>0.84375</v>
      </c>
      <c r="X56" s="64"/>
      <c r="Y56" s="65"/>
      <c r="Z56" s="1"/>
    </row>
    <row r="57" spans="2:26">
      <c r="B57"/>
      <c r="C57" s="64"/>
      <c r="D57" s="65"/>
      <c r="E57" s="27"/>
      <c r="X57" s="64"/>
      <c r="Y57" s="65"/>
      <c r="Z57" s="1"/>
    </row>
    <row r="58" spans="2:26">
      <c r="B58"/>
      <c r="C58" s="64"/>
      <c r="D58" s="65"/>
      <c r="E58" s="28"/>
      <c r="X58" s="64"/>
      <c r="Y58" s="65"/>
      <c r="Z58" s="1"/>
    </row>
    <row r="59" spans="2:26">
      <c r="B59"/>
      <c r="C59" s="64"/>
      <c r="D59" s="65"/>
      <c r="E59" s="27"/>
      <c r="X59" s="64"/>
      <c r="Y59" s="65"/>
      <c r="Z59" s="1"/>
    </row>
    <row r="60" spans="2:26">
      <c r="B60"/>
      <c r="C60" s="64"/>
      <c r="D60" s="65"/>
      <c r="E60" s="28"/>
      <c r="X60" s="64"/>
      <c r="Y60" s="65"/>
      <c r="Z60" s="1"/>
    </row>
    <row r="61" spans="2:26">
      <c r="B61"/>
      <c r="C61" s="64"/>
      <c r="D61" s="65"/>
      <c r="E61" s="27"/>
      <c r="X61" s="64"/>
      <c r="Y61" s="65"/>
      <c r="Z61" s="1"/>
    </row>
    <row r="62" spans="2:26">
      <c r="B62"/>
      <c r="C62" s="64"/>
      <c r="D62" s="65"/>
      <c r="E62" s="27"/>
      <c r="X62" s="64"/>
      <c r="Y62" s="65"/>
      <c r="Z62" s="1"/>
    </row>
    <row r="63" spans="2:26">
      <c r="B63"/>
      <c r="C63" s="64"/>
      <c r="D63" s="65"/>
      <c r="E63" s="27"/>
      <c r="X63" s="64"/>
      <c r="Y63" s="65"/>
      <c r="Z63" s="1"/>
    </row>
    <row r="64" spans="2:26">
      <c r="B64"/>
      <c r="C64" s="64"/>
      <c r="D64" s="65"/>
      <c r="E64" s="27"/>
      <c r="X64" s="64"/>
      <c r="Y64" s="65"/>
      <c r="Z64" s="1"/>
    </row>
    <row r="65" spans="2:26">
      <c r="B65"/>
      <c r="C65" s="64"/>
      <c r="D65" s="65"/>
      <c r="E65" s="27"/>
      <c r="X65" s="64"/>
      <c r="Y65" s="65"/>
      <c r="Z65" s="3"/>
    </row>
    <row r="66" spans="2:26">
      <c r="B66"/>
      <c r="C66" s="64"/>
      <c r="D66" s="65"/>
      <c r="E66" s="27"/>
      <c r="X66" s="64"/>
      <c r="Y66" s="65"/>
      <c r="Z66" s="1"/>
    </row>
    <row r="67" spans="2:26">
      <c r="B67"/>
      <c r="C67" s="64"/>
      <c r="D67" s="65"/>
      <c r="E67" s="27"/>
      <c r="X67" s="64"/>
      <c r="Y67" s="65"/>
      <c r="Z67" s="1"/>
    </row>
    <row r="68" spans="2:26">
      <c r="B68"/>
      <c r="C68" s="64"/>
      <c r="D68" s="65"/>
      <c r="E68" s="27"/>
      <c r="X68" s="64"/>
      <c r="Y68" s="65"/>
      <c r="Z68" s="1"/>
    </row>
    <row r="69" spans="2:26">
      <c r="B69"/>
      <c r="C69" s="64"/>
      <c r="D69" s="65"/>
      <c r="E69" s="27"/>
      <c r="X69" s="64"/>
      <c r="Y69" s="65"/>
      <c r="Z69" s="1"/>
    </row>
    <row r="70" spans="2:26">
      <c r="B70"/>
      <c r="C70" s="64"/>
      <c r="D70" s="65"/>
      <c r="E70" s="27"/>
      <c r="X70" s="64"/>
      <c r="Y70" s="65"/>
      <c r="Z70" s="1"/>
    </row>
    <row r="71" spans="2:26">
      <c r="B71"/>
      <c r="C71" s="64"/>
      <c r="D71" s="65"/>
      <c r="E71" s="28"/>
      <c r="X71" s="64"/>
      <c r="Y71" s="65"/>
      <c r="Z71" s="1"/>
    </row>
    <row r="72" spans="2:26">
      <c r="B72"/>
      <c r="C72" s="64"/>
      <c r="D72" s="65"/>
      <c r="E72" s="27"/>
      <c r="X72" s="64"/>
      <c r="Y72" s="65"/>
      <c r="Z72" s="1"/>
    </row>
    <row r="73" spans="2:26">
      <c r="B73"/>
      <c r="C73" s="64"/>
      <c r="D73" s="65"/>
      <c r="E73" s="27"/>
      <c r="X73" s="64"/>
      <c r="Y73" s="65"/>
      <c r="Z73" s="1"/>
    </row>
    <row r="74" spans="2:26">
      <c r="B74"/>
      <c r="C74" s="64"/>
      <c r="D74" s="65"/>
      <c r="E74" s="27"/>
      <c r="X74" s="64"/>
      <c r="Y74" s="65"/>
      <c r="Z74" s="1"/>
    </row>
    <row r="75" spans="2:26">
      <c r="B75"/>
      <c r="C75" s="64"/>
      <c r="D75" s="65"/>
      <c r="E75" s="27"/>
      <c r="X75" s="64"/>
      <c r="Y75" s="65"/>
      <c r="Z75" s="1"/>
    </row>
    <row r="76" spans="2:26">
      <c r="B76"/>
      <c r="C76" s="64"/>
      <c r="D76" s="65"/>
      <c r="E76" s="27"/>
      <c r="X76" s="64"/>
      <c r="Y76" s="65"/>
      <c r="Z76" s="1"/>
    </row>
    <row r="77" spans="2:26">
      <c r="B77"/>
      <c r="C77" s="64"/>
      <c r="D77" s="65"/>
      <c r="E77" s="27"/>
      <c r="X77" s="40"/>
      <c r="Y77" s="41"/>
      <c r="Z77" s="3">
        <f>Z54+TIME(0,252,0)</f>
        <v>0.86458333333333337</v>
      </c>
    </row>
    <row r="78" spans="2:26">
      <c r="B78"/>
      <c r="C78" s="64"/>
      <c r="D78" s="65"/>
      <c r="E78" s="27"/>
      <c r="P78" s="12"/>
      <c r="Q78" s="2"/>
    </row>
    <row r="79" spans="2:26">
      <c r="B79"/>
      <c r="C79" s="40"/>
      <c r="D79" s="41"/>
      <c r="E79" s="28">
        <v>0.91666666666666663</v>
      </c>
      <c r="O79" s="3"/>
      <c r="P79" s="12"/>
    </row>
    <row r="81" spans="5:5" customFormat="1">
      <c r="E81" s="35"/>
    </row>
  </sheetData>
  <mergeCells count="43">
    <mergeCell ref="X6:Y7"/>
    <mergeCell ref="C8:D10"/>
    <mergeCell ref="X9:Y10"/>
    <mergeCell ref="C11:D12"/>
    <mergeCell ref="X11:X13"/>
    <mergeCell ref="C13:C15"/>
    <mergeCell ref="X14:X15"/>
    <mergeCell ref="C16:C17"/>
    <mergeCell ref="X16:X24"/>
    <mergeCell ref="D17:D18"/>
    <mergeCell ref="C18:C26"/>
    <mergeCell ref="Y18:Y20"/>
    <mergeCell ref="D19:D21"/>
    <mergeCell ref="Y21:Y22"/>
    <mergeCell ref="D22:D23"/>
    <mergeCell ref="Y23:Y31"/>
    <mergeCell ref="D24:D32"/>
    <mergeCell ref="X25:X26"/>
    <mergeCell ref="C27:C28"/>
    <mergeCell ref="X27:X29"/>
    <mergeCell ref="C29:C31"/>
    <mergeCell ref="X30:X31"/>
    <mergeCell ref="Y32:Y33"/>
    <mergeCell ref="D33:D34"/>
    <mergeCell ref="Y34:Y36"/>
    <mergeCell ref="C35:C36"/>
    <mergeCell ref="D35:D37"/>
    <mergeCell ref="C37:C45"/>
    <mergeCell ref="Y37:Y38"/>
    <mergeCell ref="D38:D40"/>
    <mergeCell ref="Y39:Y47"/>
    <mergeCell ref="D41:D42"/>
    <mergeCell ref="C32:C34"/>
    <mergeCell ref="X32:X40"/>
    <mergeCell ref="X54:Y77"/>
    <mergeCell ref="C56:D79"/>
    <mergeCell ref="X41:X42"/>
    <mergeCell ref="D43:D51"/>
    <mergeCell ref="C46:C47"/>
    <mergeCell ref="Y48:Y49"/>
    <mergeCell ref="X50:Y51"/>
    <mergeCell ref="D52:D53"/>
    <mergeCell ref="X52:Y5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Backwards Daily</vt:lpstr>
      <vt:lpstr>Timing MASTER</vt:lpstr>
      <vt:lpstr>Backwards calculation 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</dc:creator>
  <cp:lastModifiedBy>Fonti Kar</cp:lastModifiedBy>
  <dcterms:created xsi:type="dcterms:W3CDTF">2016-10-17T09:41:07Z</dcterms:created>
  <dcterms:modified xsi:type="dcterms:W3CDTF">2016-12-09T08:09:32Z</dcterms:modified>
</cp:coreProperties>
</file>