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900" yWindow="0" windowWidth="27140" windowHeight="18680" tabRatio="500"/>
  </bookViews>
  <sheets>
    <sheet name="eggs_to_cu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I5" i="1"/>
  <c r="J4" i="1"/>
  <c r="I4" i="1"/>
  <c r="H22" i="1"/>
  <c r="J2" i="1"/>
  <c r="J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L22" i="1"/>
  <c r="K22" i="1"/>
  <c r="M22" i="1"/>
  <c r="I12" i="1"/>
  <c r="I14" i="1"/>
  <c r="I13" i="1"/>
  <c r="I16" i="1"/>
  <c r="I20" i="1"/>
  <c r="I18" i="1"/>
</calcChain>
</file>

<file path=xl/sharedStrings.xml><?xml version="1.0" encoding="utf-8"?>
<sst xmlns="http://schemas.openxmlformats.org/spreadsheetml/2006/main" count="87" uniqueCount="76">
  <si>
    <t>egg_id</t>
  </si>
  <si>
    <t>egg_clutch_id</t>
  </si>
  <si>
    <t>egg_tub_id</t>
  </si>
  <si>
    <t>egg_laid_date</t>
  </si>
  <si>
    <t>egg_incub_days</t>
  </si>
  <si>
    <t>egg_incub_temp</t>
  </si>
  <si>
    <t>day_to_sample</t>
  </si>
  <si>
    <t>egg_mass</t>
  </si>
  <si>
    <t>egg_width</t>
  </si>
  <si>
    <t>egg_length</t>
  </si>
  <si>
    <t>egg_notes</t>
  </si>
  <si>
    <t>e059</t>
  </si>
  <si>
    <t>egg0049</t>
  </si>
  <si>
    <t>c0014</t>
  </si>
  <si>
    <t>e058</t>
  </si>
  <si>
    <t>egg0084</t>
  </si>
  <si>
    <t>c0024</t>
  </si>
  <si>
    <t>e017</t>
  </si>
  <si>
    <t>egg0095</t>
  </si>
  <si>
    <t>c0027</t>
  </si>
  <si>
    <t>e051</t>
  </si>
  <si>
    <t>egg0100</t>
  </si>
  <si>
    <t>c0029</t>
  </si>
  <si>
    <t>e052</t>
  </si>
  <si>
    <t>c0036</t>
  </si>
  <si>
    <t>LD 0163, TC 0405, mass 1.160
LD 0164, TC 0410, mass 1.099
LD 0165, TC 0411, mass 1.344
LD 0166, TC 0452, mass 1.770</t>
  </si>
  <si>
    <t>egg0127</t>
  </si>
  <si>
    <t>c0038</t>
  </si>
  <si>
    <t>e062</t>
  </si>
  <si>
    <t>LD 0207, TC 0505, mass 0.888
LD 0208, TC 0510, mass 1.682
LD 0209, TC 0511, mass 0.963
LD 0210, TC 0504, mass 1.222</t>
  </si>
  <si>
    <t>egg0132</t>
  </si>
  <si>
    <t>c0040</t>
  </si>
  <si>
    <t>e060</t>
  </si>
  <si>
    <t>LD 0199, TC 0454, mass 1.459
LD 0201, TC (345)111, mass 1.323
LD 0202, TC 0552, mass 1.231
LD 0203, TC 0455, mass 1.374</t>
  </si>
  <si>
    <t>c0046</t>
  </si>
  <si>
    <t>e043</t>
  </si>
  <si>
    <t>LD 0005, TC 0005, mass 1.162
LD 0067, TC 0135, mass 0.937
LD 0095, TC 0214</t>
  </si>
  <si>
    <t>egg0122</t>
  </si>
  <si>
    <t>egg0134</t>
  </si>
  <si>
    <t>c0041</t>
  </si>
  <si>
    <t>LD 0163, TC 0405, mass 1.180
LD 0164, TC 0410, mass 1.160
LD 0165, TC 0411, mass 1.521
LD 0166, TC 0452, mass 1.120</t>
  </si>
  <si>
    <t>egg0139</t>
  </si>
  <si>
    <t>c0042</t>
  </si>
  <si>
    <t>LD0067, TC0135: 1.443
LD0005, TC0005: 1.683</t>
  </si>
  <si>
    <t>egg0149</t>
  </si>
  <si>
    <t>c0045</t>
  </si>
  <si>
    <t>LD 0167, TC 0412, mass 1.499
LD 0168, TC 3004, mass 1.314
LD 0169, TC 041(14), mass 1.138
LD 0213, TC 051(15), mass 1.153
LD 0170, TC 0415</t>
  </si>
  <si>
    <t>egg_samp_dist</t>
  </si>
  <si>
    <t>egg0093</t>
  </si>
  <si>
    <t>egg0145</t>
  </si>
  <si>
    <t>c0044</t>
  </si>
  <si>
    <t>e027</t>
  </si>
  <si>
    <t>LD 0057, TC 0121, mass 1.389
LD 0126, TC 0303, mass 1.515
LD 0104, TC 0225</t>
  </si>
  <si>
    <t>egg0151</t>
  </si>
  <si>
    <t>egg0141</t>
  </si>
  <si>
    <t>c0043</t>
  </si>
  <si>
    <t>LD 0207, TC 0505, mass 0.852
LD 0208, TC 0510, mass 1.248
LD 0209, TC 0511, mass 0.924
LD 0210, TC 0504, mass 1.155</t>
  </si>
  <si>
    <t>pred_dstage</t>
  </si>
  <si>
    <t>date_to_sample</t>
  </si>
  <si>
    <t>egg0071</t>
  </si>
  <si>
    <t>c0020</t>
  </si>
  <si>
    <t>egg0098</t>
  </si>
  <si>
    <t>c0028</t>
  </si>
  <si>
    <t>clutch found late</t>
  </si>
  <si>
    <t>egg0106</t>
  </si>
  <si>
    <t>c0030</t>
  </si>
  <si>
    <t>e057</t>
  </si>
  <si>
    <t>egg0117</t>
  </si>
  <si>
    <t>c0035</t>
  </si>
  <si>
    <t>TC0502 = 1.246g; TC0511 = 1.295g; TC0510 = 1.714g; TC051(4/5) = 0.954g** probably mom</t>
  </si>
  <si>
    <t>egg0123</t>
  </si>
  <si>
    <t>c0037</t>
  </si>
  <si>
    <t>has dent (see picture)
LD 0195, TC 0451, mass 0.961
LD 0196, TC 0(34)21, mass 1.367
LD 0197, TC 1312, mass 0.974
LD 0198, TC 0(45)53, mass 1.279</t>
  </si>
  <si>
    <t>egg0115</t>
  </si>
  <si>
    <t>c0034</t>
  </si>
  <si>
    <t>TC0552: 1.105
TC0452: 1.111
TC0451:1.560
TC(235)111: 1.363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</si>
</sst>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2" fontId="3" fillId="0" borderId="0" xfId="0" applyNumberFormat="1" applyFont="1" applyFill="1"/>
    <xf numFmtId="1" fontId="3" fillId="0" borderId="0" xfId="0" applyNumberFormat="1" applyFont="1" applyFill="1"/>
    <xf numFmtId="0" fontId="0" fillId="0" borderId="0" xfId="0" applyFont="1"/>
    <xf numFmtId="0" fontId="4" fillId="2" borderId="0" xfId="27"/>
    <xf numFmtId="0" fontId="5" fillId="0" borderId="0" xfId="0" applyFont="1"/>
    <xf numFmtId="0" fontId="5" fillId="0" borderId="1" xfId="0" applyFont="1" applyFill="1" applyBorder="1"/>
    <xf numFmtId="2" fontId="6" fillId="0" borderId="1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4" fontId="3" fillId="0" borderId="1" xfId="0" applyNumberFormat="1" applyFont="1" applyFill="1" applyBorder="1"/>
    <xf numFmtId="1" fontId="3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/>
    </xf>
    <xf numFmtId="14" fontId="3" fillId="0" borderId="1" xfId="0" applyNumberFormat="1" applyFont="1" applyFill="1" applyBorder="1" applyAlignment="1">
      <alignment vertical="top"/>
    </xf>
    <xf numFmtId="0" fontId="0" fillId="0" borderId="1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3" fillId="0" borderId="1" xfId="0" applyFont="1" applyFill="1" applyBorder="1"/>
    <xf numFmtId="165" fontId="3" fillId="0" borderId="0" xfId="0" applyNumberFormat="1" applyFont="1" applyFill="1"/>
    <xf numFmtId="0" fontId="0" fillId="0" borderId="0" xfId="0" applyFont="1" applyFill="1" applyBorder="1"/>
    <xf numFmtId="14" fontId="0" fillId="0" borderId="0" xfId="0" applyNumberFormat="1" applyFont="1" applyFill="1" applyBorder="1"/>
    <xf numFmtId="164" fontId="0" fillId="0" borderId="1" xfId="0" applyNumberFormat="1" applyFont="1" applyFill="1" applyBorder="1" applyAlignment="1">
      <alignment vertical="top"/>
    </xf>
    <xf numFmtId="0" fontId="0" fillId="0" borderId="1" xfId="0" applyFill="1" applyBorder="1"/>
    <xf numFmtId="14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0" fillId="0" borderId="1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49" fontId="3" fillId="0" borderId="2" xfId="0" applyNumberFormat="1" applyFont="1" applyFill="1" applyBorder="1" applyAlignment="1">
      <alignment vertical="top"/>
    </xf>
    <xf numFmtId="0" fontId="0" fillId="0" borderId="2" xfId="0" applyFont="1" applyFill="1" applyBorder="1"/>
  </cellXfs>
  <cellStyles count="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2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"/>
  <sheetViews>
    <sheetView tabSelected="1" topLeftCell="B1" zoomScale="160" zoomScaleNormal="160" zoomScalePageLayoutView="160" workbookViewId="0">
      <selection activeCell="M1" sqref="A1:M21"/>
    </sheetView>
  </sheetViews>
  <sheetFormatPr baseColWidth="10" defaultRowHeight="16" customHeight="1" x14ac:dyDescent="0"/>
  <cols>
    <col min="1" max="1" width="10.83203125" style="3"/>
    <col min="2" max="5" width="10.83203125" style="3" customWidth="1"/>
    <col min="6" max="8" width="10.83203125" style="3"/>
    <col min="9" max="9" width="14.5" style="3" bestFit="1" customWidth="1"/>
    <col min="10" max="10" width="10.83203125" style="1"/>
    <col min="11" max="13" width="10.83203125" style="3"/>
    <col min="14" max="14" width="132.6640625" style="3" bestFit="1" customWidth="1"/>
    <col min="15" max="16384" width="10.83203125" style="3"/>
  </cols>
  <sheetData>
    <row r="1" spans="1:14" s="5" customFormat="1" ht="16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47</v>
      </c>
      <c r="H1" s="6" t="s">
        <v>6</v>
      </c>
      <c r="I1" s="6" t="s">
        <v>58</v>
      </c>
      <c r="J1" s="7" t="s">
        <v>57</v>
      </c>
      <c r="K1" s="6" t="s">
        <v>7</v>
      </c>
      <c r="L1" s="6" t="s">
        <v>8</v>
      </c>
      <c r="M1" s="6" t="s">
        <v>9</v>
      </c>
      <c r="N1" s="6" t="s">
        <v>10</v>
      </c>
    </row>
    <row r="2" spans="1:14" s="5" customFormat="1" ht="16" customHeight="1">
      <c r="A2" s="21" t="s">
        <v>18</v>
      </c>
      <c r="B2" s="21" t="s">
        <v>19</v>
      </c>
      <c r="C2" s="21" t="s">
        <v>20</v>
      </c>
      <c r="D2" s="22">
        <v>42698</v>
      </c>
      <c r="E2" s="21">
        <v>17</v>
      </c>
      <c r="F2" s="21">
        <v>23</v>
      </c>
      <c r="G2" s="8">
        <v>1</v>
      </c>
      <c r="H2" s="8">
        <v>22</v>
      </c>
      <c r="I2" s="9">
        <v>42720</v>
      </c>
      <c r="J2" s="11">
        <f t="shared" ref="J2:J11" si="0">H2/4.5+30</f>
        <v>34.888888888888886</v>
      </c>
      <c r="K2" s="21">
        <v>0.111</v>
      </c>
      <c r="L2" s="21">
        <v>5.12</v>
      </c>
      <c r="M2" s="21">
        <v>8.06</v>
      </c>
      <c r="N2" s="21"/>
    </row>
    <row r="3" spans="1:14" ht="16" customHeight="1">
      <c r="A3" s="8" t="s">
        <v>12</v>
      </c>
      <c r="B3" s="8" t="s">
        <v>13</v>
      </c>
      <c r="C3" s="8" t="s">
        <v>14</v>
      </c>
      <c r="D3" s="9">
        <v>42692</v>
      </c>
      <c r="E3" s="8">
        <v>23</v>
      </c>
      <c r="F3" s="8">
        <v>23</v>
      </c>
      <c r="G3" s="8">
        <v>1</v>
      </c>
      <c r="H3" s="8">
        <v>29</v>
      </c>
      <c r="I3" s="9">
        <v>42721</v>
      </c>
      <c r="J3" s="11">
        <f t="shared" si="0"/>
        <v>36.444444444444443</v>
      </c>
      <c r="K3" s="8">
        <v>0.123</v>
      </c>
      <c r="L3" s="8">
        <v>5.85</v>
      </c>
      <c r="M3" s="8">
        <v>8.0500000000000007</v>
      </c>
      <c r="N3" s="8"/>
    </row>
    <row r="4" spans="1:14" s="4" customFormat="1" ht="16" customHeight="1">
      <c r="A4" s="24" t="s">
        <v>70</v>
      </c>
      <c r="B4" s="24" t="s">
        <v>71</v>
      </c>
      <c r="C4" s="24" t="s">
        <v>11</v>
      </c>
      <c r="D4" s="25">
        <v>42703</v>
      </c>
      <c r="E4" s="24">
        <v>12</v>
      </c>
      <c r="F4" s="24">
        <v>23</v>
      </c>
      <c r="G4" s="8">
        <v>1</v>
      </c>
      <c r="H4" s="8">
        <v>19</v>
      </c>
      <c r="I4" s="10">
        <f>D4+H4</f>
        <v>42722</v>
      </c>
      <c r="J4" s="11">
        <f t="shared" si="0"/>
        <v>34.222222222222221</v>
      </c>
      <c r="K4" s="24">
        <v>0.129</v>
      </c>
      <c r="L4" s="24">
        <v>5.08</v>
      </c>
      <c r="M4" s="24">
        <v>9.0299999999999994</v>
      </c>
      <c r="N4" s="28" t="s">
        <v>72</v>
      </c>
    </row>
    <row r="5" spans="1:14" s="4" customFormat="1" ht="16" customHeight="1">
      <c r="A5" t="s">
        <v>73</v>
      </c>
      <c r="B5" t="s">
        <v>74</v>
      </c>
      <c r="C5" t="s">
        <v>32</v>
      </c>
      <c r="D5" s="29">
        <v>42701</v>
      </c>
      <c r="E5" s="24">
        <v>14</v>
      </c>
      <c r="F5" s="24">
        <v>23</v>
      </c>
      <c r="G5" s="8">
        <v>1</v>
      </c>
      <c r="H5" s="8">
        <v>32</v>
      </c>
      <c r="I5" s="10">
        <f>D5+32</f>
        <v>42733</v>
      </c>
      <c r="J5" s="11">
        <f t="shared" si="0"/>
        <v>37.111111111111114</v>
      </c>
      <c r="K5">
        <v>0.13400000000000001</v>
      </c>
      <c r="L5">
        <v>5.66</v>
      </c>
      <c r="M5">
        <v>8.14</v>
      </c>
      <c r="N5" s="30" t="s">
        <v>75</v>
      </c>
    </row>
    <row r="6" spans="1:14" ht="16" customHeight="1">
      <c r="A6" s="8" t="s">
        <v>15</v>
      </c>
      <c r="B6" s="8" t="s">
        <v>16</v>
      </c>
      <c r="C6" s="8" t="s">
        <v>17</v>
      </c>
      <c r="D6" s="9">
        <v>42696</v>
      </c>
      <c r="E6" s="8">
        <v>19</v>
      </c>
      <c r="F6" s="8">
        <v>23</v>
      </c>
      <c r="G6" s="8">
        <v>1</v>
      </c>
      <c r="H6" s="8">
        <v>31</v>
      </c>
      <c r="I6" s="9">
        <v>42727</v>
      </c>
      <c r="J6" s="11">
        <f t="shared" si="0"/>
        <v>36.888888888888886</v>
      </c>
      <c r="K6" s="8">
        <v>0.11799999999999999</v>
      </c>
      <c r="L6" s="8">
        <v>4.93</v>
      </c>
      <c r="M6" s="8">
        <v>8.52</v>
      </c>
      <c r="N6" s="8"/>
    </row>
    <row r="7" spans="1:14" ht="16" customHeight="1">
      <c r="A7" s="8" t="s">
        <v>21</v>
      </c>
      <c r="B7" s="8" t="s">
        <v>22</v>
      </c>
      <c r="C7" s="8" t="s">
        <v>23</v>
      </c>
      <c r="D7" s="9">
        <v>42698</v>
      </c>
      <c r="E7" s="8">
        <v>17</v>
      </c>
      <c r="F7" s="8">
        <v>23</v>
      </c>
      <c r="G7" s="8">
        <v>2</v>
      </c>
      <c r="H7" s="8">
        <v>31</v>
      </c>
      <c r="I7" s="9">
        <v>42729</v>
      </c>
      <c r="J7" s="11">
        <f t="shared" si="0"/>
        <v>36.888888888888886</v>
      </c>
      <c r="K7" s="8">
        <v>0.14099999999999999</v>
      </c>
      <c r="L7" s="8">
        <v>5.52</v>
      </c>
      <c r="M7" s="8">
        <v>8.64</v>
      </c>
      <c r="N7" s="8"/>
    </row>
    <row r="8" spans="1:14" ht="16" customHeight="1">
      <c r="A8" s="8" t="s">
        <v>26</v>
      </c>
      <c r="B8" s="8" t="s">
        <v>27</v>
      </c>
      <c r="C8" s="8" t="s">
        <v>28</v>
      </c>
      <c r="D8" s="9">
        <v>42704</v>
      </c>
      <c r="E8" s="8">
        <v>11</v>
      </c>
      <c r="F8" s="8">
        <v>23</v>
      </c>
      <c r="G8" s="8">
        <v>2</v>
      </c>
      <c r="H8" s="8">
        <v>27</v>
      </c>
      <c r="I8" s="9">
        <v>42731</v>
      </c>
      <c r="J8" s="11">
        <f t="shared" si="0"/>
        <v>36</v>
      </c>
      <c r="K8" s="8">
        <v>0.17399999999999999</v>
      </c>
      <c r="L8" s="8">
        <v>5.79</v>
      </c>
      <c r="M8" s="8">
        <v>9.6300000000000008</v>
      </c>
      <c r="N8" s="12" t="s">
        <v>29</v>
      </c>
    </row>
    <row r="9" spans="1:14" ht="16" customHeight="1">
      <c r="A9" s="18" t="s">
        <v>64</v>
      </c>
      <c r="B9" s="18" t="s">
        <v>65</v>
      </c>
      <c r="C9" s="18" t="s">
        <v>66</v>
      </c>
      <c r="D9" s="23">
        <v>42698</v>
      </c>
      <c r="E9" s="17">
        <v>17</v>
      </c>
      <c r="F9" s="17">
        <v>23</v>
      </c>
      <c r="G9" s="8">
        <v>2</v>
      </c>
      <c r="H9" s="8">
        <v>36</v>
      </c>
      <c r="I9" s="9">
        <v>42732</v>
      </c>
      <c r="J9" s="11">
        <f t="shared" si="0"/>
        <v>38</v>
      </c>
      <c r="K9" s="17">
        <v>0.16400000000000001</v>
      </c>
      <c r="L9" s="17">
        <v>8.17</v>
      </c>
      <c r="M9" s="17">
        <v>8.61</v>
      </c>
      <c r="N9" s="12"/>
    </row>
    <row r="10" spans="1:14" ht="16" customHeight="1">
      <c r="A10" s="8" t="s">
        <v>30</v>
      </c>
      <c r="B10" s="8" t="s">
        <v>31</v>
      </c>
      <c r="C10" s="8" t="s">
        <v>32</v>
      </c>
      <c r="D10" s="9">
        <v>42705</v>
      </c>
      <c r="E10" s="8">
        <v>10</v>
      </c>
      <c r="F10" s="8">
        <v>23</v>
      </c>
      <c r="G10" s="8">
        <v>2</v>
      </c>
      <c r="H10" s="8">
        <v>34</v>
      </c>
      <c r="I10" s="9">
        <v>42739</v>
      </c>
      <c r="J10" s="11">
        <f t="shared" si="0"/>
        <v>37.555555555555557</v>
      </c>
      <c r="K10" s="8">
        <v>0.122</v>
      </c>
      <c r="L10" s="8">
        <v>5.27</v>
      </c>
      <c r="M10" s="8">
        <v>8.3000000000000007</v>
      </c>
      <c r="N10" s="12" t="s">
        <v>33</v>
      </c>
    </row>
    <row r="11" spans="1:14" ht="16" customHeight="1">
      <c r="A11" s="18" t="s">
        <v>61</v>
      </c>
      <c r="B11" s="18" t="s">
        <v>62</v>
      </c>
      <c r="C11" s="18" t="s">
        <v>20</v>
      </c>
      <c r="D11" s="23">
        <v>42698</v>
      </c>
      <c r="E11" s="17">
        <v>17</v>
      </c>
      <c r="F11" s="17">
        <v>23</v>
      </c>
      <c r="G11" s="8">
        <v>2</v>
      </c>
      <c r="H11" s="8">
        <v>27</v>
      </c>
      <c r="I11" s="9">
        <v>42740</v>
      </c>
      <c r="J11" s="11">
        <f t="shared" si="0"/>
        <v>36</v>
      </c>
      <c r="K11" s="17">
        <v>0.186</v>
      </c>
      <c r="L11" s="17">
        <v>6.54</v>
      </c>
      <c r="M11" s="17">
        <v>8.26</v>
      </c>
      <c r="N11" s="18" t="s">
        <v>63</v>
      </c>
    </row>
    <row r="12" spans="1:14" customFormat="1" ht="16" customHeight="1">
      <c r="A12" s="18" t="s">
        <v>67</v>
      </c>
      <c r="B12" s="18" t="s">
        <v>68</v>
      </c>
      <c r="C12" s="18" t="s">
        <v>28</v>
      </c>
      <c r="D12" s="23">
        <v>42701</v>
      </c>
      <c r="E12" s="17">
        <v>14</v>
      </c>
      <c r="F12" s="17">
        <v>29</v>
      </c>
      <c r="G12" s="24">
        <v>1</v>
      </c>
      <c r="H12" s="24">
        <v>15</v>
      </c>
      <c r="I12" s="25">
        <f>D12+H12</f>
        <v>42716</v>
      </c>
      <c r="J12" s="26">
        <f t="shared" ref="J12:J21" si="1">H12/2.6+30</f>
        <v>35.769230769230766</v>
      </c>
      <c r="K12" s="17">
        <v>0.127</v>
      </c>
      <c r="L12" s="17">
        <v>5.27</v>
      </c>
      <c r="M12" s="17">
        <v>8.19</v>
      </c>
      <c r="N12" s="18" t="s">
        <v>69</v>
      </c>
    </row>
    <row r="13" spans="1:14" customFormat="1" ht="16" customHeight="1">
      <c r="A13" s="18" t="s">
        <v>59</v>
      </c>
      <c r="B13" s="18" t="s">
        <v>60</v>
      </c>
      <c r="C13" s="18" t="s">
        <v>14</v>
      </c>
      <c r="D13" s="23">
        <v>42694</v>
      </c>
      <c r="E13" s="17">
        <v>21</v>
      </c>
      <c r="F13" s="19">
        <v>29</v>
      </c>
      <c r="G13" s="15">
        <v>2</v>
      </c>
      <c r="H13" s="15">
        <v>22</v>
      </c>
      <c r="I13" s="9">
        <f>D13+22</f>
        <v>42716</v>
      </c>
      <c r="J13" s="11">
        <f t="shared" si="1"/>
        <v>38.46153846153846</v>
      </c>
      <c r="K13" s="17">
        <v>0.108</v>
      </c>
      <c r="L13" s="17">
        <v>5.47</v>
      </c>
      <c r="M13" s="17">
        <v>7.39</v>
      </c>
      <c r="N13" s="24"/>
    </row>
    <row r="14" spans="1:14" ht="16" customHeight="1">
      <c r="A14" s="24" t="s">
        <v>48</v>
      </c>
      <c r="B14" s="24" t="s">
        <v>19</v>
      </c>
      <c r="C14" s="24" t="s">
        <v>20</v>
      </c>
      <c r="D14" s="25">
        <v>42698</v>
      </c>
      <c r="E14" s="24">
        <v>17</v>
      </c>
      <c r="F14" s="24">
        <v>29</v>
      </c>
      <c r="G14" s="24">
        <v>1</v>
      </c>
      <c r="H14" s="24">
        <v>19</v>
      </c>
      <c r="I14" s="25">
        <f>D14+H14</f>
        <v>42717</v>
      </c>
      <c r="J14" s="26">
        <f t="shared" si="1"/>
        <v>37.307692307692307</v>
      </c>
      <c r="K14" s="24">
        <v>0.115</v>
      </c>
      <c r="L14" s="24">
        <v>5.23</v>
      </c>
      <c r="M14" s="24">
        <v>7.67</v>
      </c>
      <c r="N14" s="24"/>
    </row>
    <row r="15" spans="1:14" ht="16" customHeight="1">
      <c r="A15" s="8" t="s">
        <v>37</v>
      </c>
      <c r="B15" s="8" t="s">
        <v>24</v>
      </c>
      <c r="C15" s="8" t="s">
        <v>20</v>
      </c>
      <c r="D15" s="9">
        <v>42702</v>
      </c>
      <c r="E15" s="8">
        <v>13</v>
      </c>
      <c r="F15" s="8">
        <v>29</v>
      </c>
      <c r="G15" s="8">
        <v>2</v>
      </c>
      <c r="H15" s="8">
        <v>18</v>
      </c>
      <c r="I15" s="9">
        <v>42720</v>
      </c>
      <c r="J15" s="11">
        <f t="shared" si="1"/>
        <v>36.92307692307692</v>
      </c>
      <c r="K15" s="8">
        <v>0.152</v>
      </c>
      <c r="L15" s="8">
        <v>6.01</v>
      </c>
      <c r="M15" s="8">
        <v>8.1199999999999992</v>
      </c>
      <c r="N15" s="12" t="s">
        <v>25</v>
      </c>
    </row>
    <row r="16" spans="1:14" ht="16" customHeight="1">
      <c r="A16" s="13" t="s">
        <v>54</v>
      </c>
      <c r="B16" s="13" t="s">
        <v>55</v>
      </c>
      <c r="C16" s="13" t="s">
        <v>28</v>
      </c>
      <c r="D16" s="14">
        <v>42709</v>
      </c>
      <c r="E16" s="15">
        <v>6</v>
      </c>
      <c r="F16" s="15">
        <v>29</v>
      </c>
      <c r="G16" s="15">
        <v>1</v>
      </c>
      <c r="H16" s="15">
        <v>12</v>
      </c>
      <c r="I16" s="16">
        <f>D16+12</f>
        <v>42721</v>
      </c>
      <c r="J16" s="11">
        <f t="shared" si="1"/>
        <v>34.615384615384613</v>
      </c>
      <c r="K16" s="17">
        <v>0.13500000000000001</v>
      </c>
      <c r="L16" s="17">
        <v>5.69</v>
      </c>
      <c r="M16" s="17">
        <v>8.4600000000000009</v>
      </c>
      <c r="N16" s="18" t="s">
        <v>56</v>
      </c>
    </row>
    <row r="17" spans="1:14" ht="16" customHeight="1">
      <c r="A17" s="8" t="s">
        <v>38</v>
      </c>
      <c r="B17" s="8" t="s">
        <v>39</v>
      </c>
      <c r="C17" s="8" t="s">
        <v>20</v>
      </c>
      <c r="D17" s="9">
        <v>42706</v>
      </c>
      <c r="E17" s="8">
        <v>9</v>
      </c>
      <c r="F17" s="8">
        <v>29</v>
      </c>
      <c r="G17" s="8">
        <v>2</v>
      </c>
      <c r="H17" s="8">
        <v>17</v>
      </c>
      <c r="I17" s="9">
        <v>42723</v>
      </c>
      <c r="J17" s="11">
        <f t="shared" si="1"/>
        <v>36.53846153846154</v>
      </c>
      <c r="K17" s="8">
        <v>0.155</v>
      </c>
      <c r="L17" s="8">
        <v>5.93</v>
      </c>
      <c r="M17" s="8">
        <v>7.98</v>
      </c>
      <c r="N17" s="12" t="s">
        <v>40</v>
      </c>
    </row>
    <row r="18" spans="1:14" ht="16" customHeight="1">
      <c r="A18" s="13" t="s">
        <v>49</v>
      </c>
      <c r="B18" s="13" t="s">
        <v>50</v>
      </c>
      <c r="C18" s="13" t="s">
        <v>51</v>
      </c>
      <c r="D18" s="14">
        <v>42710</v>
      </c>
      <c r="E18" s="15">
        <v>5</v>
      </c>
      <c r="F18" s="19">
        <v>29</v>
      </c>
      <c r="G18" s="15">
        <v>1</v>
      </c>
      <c r="H18" s="15">
        <v>14</v>
      </c>
      <c r="I18" s="16">
        <f>D18+14</f>
        <v>42724</v>
      </c>
      <c r="J18" s="11">
        <f t="shared" si="1"/>
        <v>35.384615384615387</v>
      </c>
      <c r="K18" s="17">
        <v>0.13700000000000001</v>
      </c>
      <c r="L18" s="17">
        <v>5.83</v>
      </c>
      <c r="M18" s="17">
        <v>8.3699999999999992</v>
      </c>
      <c r="N18" s="18" t="s">
        <v>52</v>
      </c>
    </row>
    <row r="19" spans="1:14" ht="16" customHeight="1">
      <c r="A19" s="8" t="s">
        <v>41</v>
      </c>
      <c r="B19" s="8" t="s">
        <v>42</v>
      </c>
      <c r="C19" s="8" t="s">
        <v>35</v>
      </c>
      <c r="D19" s="9">
        <v>42708</v>
      </c>
      <c r="E19" s="8">
        <v>7</v>
      </c>
      <c r="F19" s="8">
        <v>29</v>
      </c>
      <c r="G19" s="8">
        <v>2</v>
      </c>
      <c r="H19" s="8">
        <v>17</v>
      </c>
      <c r="I19" s="9">
        <v>42725</v>
      </c>
      <c r="J19" s="11">
        <f t="shared" si="1"/>
        <v>36.53846153846154</v>
      </c>
      <c r="K19" s="8">
        <v>0.121</v>
      </c>
      <c r="L19" s="8">
        <v>5.58</v>
      </c>
      <c r="M19" s="8">
        <v>7.33</v>
      </c>
      <c r="N19" s="12" t="s">
        <v>43</v>
      </c>
    </row>
    <row r="20" spans="1:14" ht="16" customHeight="1">
      <c r="A20" s="13" t="s">
        <v>53</v>
      </c>
      <c r="B20" s="13" t="s">
        <v>34</v>
      </c>
      <c r="C20" s="13" t="s">
        <v>35</v>
      </c>
      <c r="D20" s="14">
        <v>42714</v>
      </c>
      <c r="E20" s="15">
        <v>1</v>
      </c>
      <c r="F20" s="19">
        <v>29</v>
      </c>
      <c r="G20" s="15">
        <v>1</v>
      </c>
      <c r="H20" s="15">
        <v>12</v>
      </c>
      <c r="I20" s="16">
        <f>D20+12</f>
        <v>42726</v>
      </c>
      <c r="J20" s="11">
        <f t="shared" si="1"/>
        <v>34.615384615384613</v>
      </c>
      <c r="K20" s="17">
        <v>0.13400000000000001</v>
      </c>
      <c r="L20" s="17">
        <v>5.36</v>
      </c>
      <c r="M20" s="17">
        <v>8.35</v>
      </c>
      <c r="N20" s="18" t="s">
        <v>36</v>
      </c>
    </row>
    <row r="21" spans="1:14" ht="16" customHeight="1">
      <c r="A21" s="8" t="s">
        <v>44</v>
      </c>
      <c r="B21" s="8" t="s">
        <v>45</v>
      </c>
      <c r="C21" s="8" t="s">
        <v>23</v>
      </c>
      <c r="D21" s="9">
        <v>42711</v>
      </c>
      <c r="E21" s="8">
        <v>4</v>
      </c>
      <c r="F21" s="8">
        <v>29</v>
      </c>
      <c r="G21" s="8">
        <v>2</v>
      </c>
      <c r="H21" s="8">
        <v>18</v>
      </c>
      <c r="I21" s="9">
        <v>42729</v>
      </c>
      <c r="J21" s="11">
        <f t="shared" si="1"/>
        <v>36.92307692307692</v>
      </c>
      <c r="K21" s="8">
        <v>0.129</v>
      </c>
      <c r="L21" s="8">
        <v>5.44</v>
      </c>
      <c r="M21" s="8">
        <v>8.76</v>
      </c>
      <c r="N21" s="12" t="s">
        <v>46</v>
      </c>
    </row>
    <row r="22" spans="1:14" ht="16" customHeight="1">
      <c r="A22" s="31"/>
      <c r="B22" s="27"/>
      <c r="C22" s="27"/>
      <c r="D22" s="27"/>
      <c r="E22" s="2"/>
      <c r="F22" s="2"/>
      <c r="G22" s="2"/>
      <c r="H22" s="2">
        <f>AVERAGE(H3:H21)</f>
        <v>22.631578947368421</v>
      </c>
      <c r="I22" s="2"/>
      <c r="J22" s="2">
        <f>AVERAGE(J3:J21)</f>
        <v>36.430949167791276</v>
      </c>
      <c r="K22" s="20">
        <f>AVERAGE(K3:K21)</f>
        <v>0.13705263157894734</v>
      </c>
      <c r="L22" s="1">
        <f>AVERAGE(L3:L21)</f>
        <v>5.7168421052631571</v>
      </c>
      <c r="M22" s="1">
        <f>AVERAGE(M3:M21)</f>
        <v>8.3052631578947373</v>
      </c>
      <c r="N22" s="27"/>
    </row>
    <row r="23" spans="1:14" ht="16" customHeight="1">
      <c r="A23" s="32"/>
    </row>
  </sheetData>
  <sortState ref="A2:N22">
    <sortCondition ref="F2:F22"/>
    <sortCondition ref="I2:I22"/>
  </sortState>
  <phoneticPr fontId="7" type="noConversion"/>
  <conditionalFormatting sqref="B22:B1048576 B1 B4 B12 B10 B14:B20 B6:B8">
    <cfRule type="duplicateValues" dxfId="7" priority="8"/>
  </conditionalFormatting>
  <conditionalFormatting sqref="B3">
    <cfRule type="duplicateValues" dxfId="6" priority="7"/>
  </conditionalFormatting>
  <conditionalFormatting sqref="B21">
    <cfRule type="duplicateValues" dxfId="5" priority="6"/>
  </conditionalFormatting>
  <conditionalFormatting sqref="B11">
    <cfRule type="duplicateValues" dxfId="4" priority="5"/>
  </conditionalFormatting>
  <conditionalFormatting sqref="B9">
    <cfRule type="duplicateValues" dxfId="3" priority="4"/>
  </conditionalFormatting>
  <conditionalFormatting sqref="B13">
    <cfRule type="duplicateValues" dxfId="2" priority="3"/>
  </conditionalFormatting>
  <conditionalFormatting sqref="B2">
    <cfRule type="duplicateValues" dxfId="1" priority="2"/>
  </conditionalFormatting>
  <conditionalFormatting sqref="B5">
    <cfRule type="duplicateValues" dxfId="0" priority="1"/>
  </conditionalFormatting>
  <pageMargins left="0.75000000000000011" right="0.75000000000000011" top="1" bottom="1" header="0.5" footer="0.5"/>
  <pageSetup paperSize="9" scale="8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eggs_to_cull.csv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cp:lastPrinted>2016-12-13T00:18:58Z</cp:lastPrinted>
  <dcterms:created xsi:type="dcterms:W3CDTF">2016-12-11T10:28:12Z</dcterms:created>
  <dcterms:modified xsi:type="dcterms:W3CDTF">2016-12-13T00:27:10Z</dcterms:modified>
</cp:coreProperties>
</file>