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180" yWindow="0" windowWidth="25040" windowHeight="18160"/>
  </bookViews>
  <sheets>
    <sheet name="Daily" sheetId="8" r:id="rId1"/>
    <sheet name="Timing MASTER" sheetId="7" r:id="rId2"/>
    <sheet name="Backwards Daily" sheetId="10" r:id="rId3"/>
    <sheet name="Backwards calculation MASTER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8" l="1"/>
  <c r="E56" i="8"/>
  <c r="E55" i="8"/>
  <c r="B16" i="8"/>
  <c r="B11" i="8"/>
  <c r="B16" i="9"/>
  <c r="B13" i="9"/>
  <c r="E17" i="8"/>
  <c r="E19" i="8"/>
  <c r="E22" i="8"/>
  <c r="E33" i="8"/>
  <c r="E35" i="8"/>
  <c r="E38" i="8"/>
  <c r="E41" i="8"/>
  <c r="E52" i="8"/>
  <c r="E54" i="8"/>
  <c r="W9" i="8"/>
  <c r="W11" i="8"/>
  <c r="W14" i="8"/>
  <c r="W16" i="8"/>
  <c r="Z18" i="8"/>
  <c r="Z21" i="8"/>
  <c r="Z23" i="8"/>
  <c r="Z32" i="8"/>
  <c r="Z34" i="8"/>
  <c r="Z37" i="8"/>
  <c r="Z39" i="8"/>
  <c r="Z48" i="8"/>
  <c r="Z50" i="8"/>
  <c r="Z52" i="8"/>
  <c r="Z54" i="8"/>
  <c r="Z77" i="8"/>
  <c r="B27" i="8"/>
  <c r="B29" i="8"/>
  <c r="B32" i="8"/>
  <c r="B35" i="8"/>
  <c r="B46" i="8"/>
  <c r="B48" i="8"/>
  <c r="B49" i="8"/>
  <c r="W25" i="8"/>
  <c r="W27" i="8"/>
  <c r="W30" i="8"/>
  <c r="W32" i="8"/>
  <c r="W41" i="8"/>
  <c r="W43" i="8"/>
  <c r="Z9" i="8"/>
  <c r="B8" i="8"/>
  <c r="Z6" i="8"/>
  <c r="G2" i="8"/>
  <c r="F2" i="8"/>
  <c r="E56" i="9"/>
  <c r="E55" i="9"/>
  <c r="E54" i="9"/>
  <c r="E52" i="9"/>
  <c r="B49" i="9"/>
  <c r="B48" i="9"/>
  <c r="B46" i="9"/>
  <c r="B37" i="9"/>
  <c r="B35" i="9"/>
  <c r="B32" i="9"/>
  <c r="B29" i="9"/>
  <c r="B27" i="9"/>
  <c r="B18" i="9"/>
  <c r="B8" i="9"/>
  <c r="E43" i="9"/>
  <c r="E41" i="9"/>
  <c r="E38" i="9"/>
  <c r="E35" i="9"/>
  <c r="E33" i="9"/>
  <c r="E24" i="9"/>
  <c r="E22" i="9"/>
  <c r="E19" i="9"/>
  <c r="E17" i="9"/>
  <c r="W9" i="9"/>
  <c r="W11" i="9"/>
  <c r="W14" i="9"/>
  <c r="W16" i="9"/>
  <c r="Z18" i="9"/>
  <c r="Z21" i="9"/>
  <c r="Z23" i="9"/>
  <c r="Z32" i="9"/>
  <c r="Z34" i="9"/>
  <c r="Z37" i="9"/>
  <c r="Z39" i="9"/>
  <c r="Z48" i="9"/>
  <c r="Z50" i="9"/>
  <c r="Z52" i="9"/>
  <c r="Z54" i="9"/>
  <c r="Z77" i="9"/>
  <c r="W25" i="9"/>
  <c r="W27" i="9"/>
  <c r="W30" i="9"/>
  <c r="W32" i="9"/>
  <c r="W41" i="9"/>
  <c r="W43" i="9"/>
  <c r="Z9" i="9"/>
  <c r="Z6" i="9"/>
  <c r="G2" i="9"/>
  <c r="F2" i="9"/>
  <c r="B11" i="7"/>
  <c r="B8" i="7"/>
  <c r="B16" i="7"/>
  <c r="E17" i="7"/>
  <c r="E19" i="7"/>
  <c r="E22" i="7"/>
  <c r="E33" i="7"/>
  <c r="E35" i="7"/>
  <c r="E38" i="7"/>
  <c r="E41" i="7"/>
  <c r="E52" i="7"/>
  <c r="E54" i="7"/>
  <c r="E55" i="7"/>
  <c r="E56" i="7"/>
  <c r="E79" i="7"/>
  <c r="W9" i="7"/>
  <c r="W11" i="7"/>
  <c r="W14" i="7"/>
  <c r="W16" i="7"/>
  <c r="Z18" i="7"/>
  <c r="Z21" i="7"/>
  <c r="Z23" i="7"/>
  <c r="Z32" i="7"/>
  <c r="Z34" i="7"/>
  <c r="Z37" i="7"/>
  <c r="Z39" i="7"/>
  <c r="Z48" i="7"/>
  <c r="Z50" i="7"/>
  <c r="Z52" i="7"/>
  <c r="Z54" i="7"/>
  <c r="Z77" i="7"/>
  <c r="B27" i="7"/>
  <c r="B29" i="7"/>
  <c r="B32" i="7"/>
  <c r="B35" i="7"/>
  <c r="B46" i="7"/>
  <c r="B48" i="7"/>
  <c r="B49" i="7"/>
  <c r="W25" i="7"/>
  <c r="W27" i="7"/>
  <c r="W30" i="7"/>
  <c r="W32" i="7"/>
  <c r="W41" i="7"/>
  <c r="W43" i="7"/>
  <c r="Z9" i="7"/>
  <c r="Z6" i="7"/>
  <c r="G2" i="7"/>
  <c r="F2" i="7"/>
</calcChain>
</file>

<file path=xl/sharedStrings.xml><?xml version="1.0" encoding="utf-8"?>
<sst xmlns="http://schemas.openxmlformats.org/spreadsheetml/2006/main" count="261" uniqueCount="37">
  <si>
    <t>Acclimate to temperature (30mins)</t>
  </si>
  <si>
    <t>Waiting period for lizards to respire (90 mins)</t>
  </si>
  <si>
    <t>Batch 1:</t>
  </si>
  <si>
    <t>Batch 2:</t>
  </si>
  <si>
    <t>INCUBATOR 1</t>
  </si>
  <si>
    <t>INCUBATOR 2</t>
  </si>
  <si>
    <t>Flush and take control sample (22 mins)</t>
  </si>
  <si>
    <t>Take 2 samples (22 mins)</t>
  </si>
  <si>
    <t>Flush and take control samples (22 mins)</t>
  </si>
  <si>
    <t>21 chambers</t>
  </si>
  <si>
    <t>Flush and take control sample (20 mins)</t>
  </si>
  <si>
    <t>Take 2 samples (20 mins)</t>
  </si>
  <si>
    <t>Flush and take control samples (20 mins)</t>
  </si>
  <si>
    <t>Retrieve lizards from small room (25 mins)</t>
  </si>
  <si>
    <t>Weigh lizards and take Tb and put in assigned chambers (25 mins)</t>
  </si>
  <si>
    <t>Process air samples (3 x 21)*2 temps = 138 samples (252 mins)</t>
  </si>
  <si>
    <t>Test air tightness of chambers (25 mins)</t>
  </si>
  <si>
    <t>Put lizards away back in their sep encls. (25 mins)</t>
  </si>
  <si>
    <t>10 chambers</t>
  </si>
  <si>
    <t>11 chambers</t>
  </si>
  <si>
    <t>20 chambers</t>
  </si>
  <si>
    <t>Timing for metabolism experiment done across 3 days</t>
  </si>
  <si>
    <t>Change temp of incubator and wait (10 - 30 mins)</t>
  </si>
  <si>
    <t>TIME</t>
  </si>
  <si>
    <t>1.5hrs</t>
  </si>
  <si>
    <t>30mins</t>
  </si>
  <si>
    <t>Set incubator temperature and 
wait for it to warm up (10 - 20 mins)</t>
  </si>
  <si>
    <t>Test air tightness of chambers (10 mins)</t>
  </si>
  <si>
    <t>Put lizards away back in their sep encls. (10 mins)</t>
  </si>
  <si>
    <t>Process air samples (3 x 21)*2 temps = 126 samples (252 mins)</t>
  </si>
  <si>
    <t>Retrieve lizards, take Tb and put in assigned chambers from small room (30 mins)</t>
  </si>
  <si>
    <t>Weigh lizards (20 mins)</t>
  </si>
  <si>
    <t>1. Turn incubator on</t>
  </si>
  <si>
    <t>Night before: Dry and weigh chambers, bobby pin on tube, preset incubator 1</t>
  </si>
  <si>
    <t>Set incubator temperature and</t>
  </si>
  <si>
    <t>wait for it to warm up (10 - 20 mins)</t>
  </si>
  <si>
    <t>Process air samples (3 x 21)*2 temps = 126 samples (105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</si>
</sst>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28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8"/>
      <color rgb="FF000000"/>
      <name val="Calibri"/>
      <scheme val="minor"/>
    </font>
    <font>
      <b/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EBF1DE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left"/>
    </xf>
    <xf numFmtId="18" fontId="0" fillId="0" borderId="0" xfId="0" applyNumberFormat="1"/>
    <xf numFmtId="18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1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20" fontId="4" fillId="0" borderId="16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18" fontId="5" fillId="0" borderId="0" xfId="0" applyNumberFormat="1" applyFont="1"/>
    <xf numFmtId="0" fontId="5" fillId="0" borderId="11" xfId="0" applyFont="1" applyBorder="1" applyAlignment="1">
      <alignment horizontal="center"/>
    </xf>
    <xf numFmtId="20" fontId="5" fillId="0" borderId="14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8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/>
    </xf>
    <xf numFmtId="20" fontId="6" fillId="0" borderId="14" xfId="0" applyNumberFormat="1" applyFont="1" applyBorder="1" applyAlignment="1">
      <alignment horizontal="center"/>
    </xf>
    <xf numFmtId="0" fontId="6" fillId="0" borderId="0" xfId="0" applyFont="1"/>
    <xf numFmtId="18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0" fontId="9" fillId="0" borderId="14" xfId="0" applyNumberFormat="1" applyFont="1" applyBorder="1" applyAlignment="1">
      <alignment horizontal="center"/>
    </xf>
    <xf numFmtId="20" fontId="10" fillId="0" borderId="15" xfId="0" applyNumberFormat="1" applyFont="1" applyBorder="1" applyAlignment="1">
      <alignment horizontal="center"/>
    </xf>
    <xf numFmtId="20" fontId="10" fillId="0" borderId="16" xfId="0" applyNumberFormat="1" applyFont="1" applyBorder="1" applyAlignment="1">
      <alignment horizontal="center"/>
    </xf>
    <xf numFmtId="0" fontId="9" fillId="0" borderId="0" xfId="0" applyFont="1"/>
    <xf numFmtId="20" fontId="8" fillId="0" borderId="0" xfId="0" applyNumberFormat="1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8" fontId="8" fillId="0" borderId="0" xfId="0" applyNumberFormat="1" applyFont="1"/>
    <xf numFmtId="18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8" fontId="7" fillId="0" borderId="0" xfId="0" applyNumberFormat="1" applyFont="1"/>
    <xf numFmtId="0" fontId="7" fillId="0" borderId="0" xfId="0" applyFont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18" fontId="7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3" xfId="0" applyFont="1" applyBorder="1"/>
    <xf numFmtId="18" fontId="9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18" fontId="5" fillId="0" borderId="0" xfId="0" applyNumberFormat="1" applyFont="1" applyFill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B18" zoomScale="130" zoomScaleNormal="130" zoomScalePageLayoutView="130" workbookViewId="0">
      <selection activeCell="C56" sqref="C56:D65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21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24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25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21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26"/>
      <c r="W6" s="2">
        <v>0.34375</v>
      </c>
      <c r="X6" s="71" t="s">
        <v>13</v>
      </c>
      <c r="Y6" s="72"/>
      <c r="Z6" s="7">
        <f>W6</f>
        <v>0.34375</v>
      </c>
    </row>
    <row r="7" spans="1:26">
      <c r="C7" s="8" t="s">
        <v>4</v>
      </c>
      <c r="D7" s="8" t="s">
        <v>5</v>
      </c>
      <c r="E7" s="27"/>
      <c r="H7" t="s">
        <v>33</v>
      </c>
      <c r="X7" s="75"/>
      <c r="Y7" s="76"/>
      <c r="Z7" s="4"/>
    </row>
    <row r="8" spans="1:26">
      <c r="B8" s="23">
        <f>B11-TIME(,30,)</f>
        <v>0.2986111111111111</v>
      </c>
      <c r="C8" s="93" t="s">
        <v>30</v>
      </c>
      <c r="D8" s="94"/>
      <c r="E8" s="27"/>
      <c r="H8" t="s">
        <v>32</v>
      </c>
      <c r="X8" s="30"/>
      <c r="Y8" s="31"/>
      <c r="Z8" s="4"/>
    </row>
    <row r="9" spans="1:26">
      <c r="B9" s="23"/>
      <c r="C9" s="97"/>
      <c r="D9" s="98"/>
      <c r="E9" s="28"/>
      <c r="W9" s="2">
        <f>W6+TIME(0,25,0)</f>
        <v>0.3611111111111111</v>
      </c>
      <c r="X9" s="71" t="s">
        <v>14</v>
      </c>
      <c r="Y9" s="72"/>
      <c r="Z9" s="2">
        <f>W9</f>
        <v>0.3611111111111111</v>
      </c>
    </row>
    <row r="10" spans="1:26">
      <c r="C10" s="95"/>
      <c r="D10" s="96"/>
      <c r="E10" s="27"/>
      <c r="X10" s="75"/>
      <c r="Y10" s="76"/>
      <c r="Z10" s="4"/>
    </row>
    <row r="11" spans="1:26">
      <c r="B11" s="23">
        <f>B13-TIME(,20,)</f>
        <v>0.31944444444444442</v>
      </c>
      <c r="C11" s="93" t="s">
        <v>31</v>
      </c>
      <c r="D11" s="94"/>
      <c r="E11" s="28"/>
      <c r="W11" s="2">
        <f>W9+TIME(0,25,0)</f>
        <v>0.37847222222222221</v>
      </c>
      <c r="X11" s="77" t="s">
        <v>0</v>
      </c>
      <c r="Z11" s="1"/>
    </row>
    <row r="12" spans="1:26">
      <c r="C12" s="95"/>
      <c r="D12" s="96"/>
      <c r="E12" s="27"/>
      <c r="X12" s="82"/>
      <c r="Z12" s="1"/>
    </row>
    <row r="13" spans="1:26">
      <c r="B13" s="23">
        <v>0.33333333333333331</v>
      </c>
      <c r="C13" s="88" t="s">
        <v>0</v>
      </c>
      <c r="E13" s="27"/>
      <c r="X13" s="78"/>
      <c r="Z13" s="1"/>
    </row>
    <row r="14" spans="1:26" ht="14" customHeight="1">
      <c r="C14" s="89"/>
      <c r="E14" s="27"/>
      <c r="W14" s="2">
        <f>W11+TIME(0,30,0)</f>
        <v>0.39930555555555552</v>
      </c>
      <c r="X14" s="77" t="s">
        <v>10</v>
      </c>
      <c r="Z14" s="1"/>
    </row>
    <row r="15" spans="1:26" ht="13" customHeight="1">
      <c r="C15" s="90"/>
      <c r="E15" s="27"/>
      <c r="X15" s="82"/>
      <c r="Z15" s="1"/>
    </row>
    <row r="16" spans="1:26" ht="19" customHeight="1">
      <c r="B16" s="132">
        <f>B13+TIME(,30,)</f>
        <v>0.35416666666666663</v>
      </c>
      <c r="C16" s="77" t="s">
        <v>10</v>
      </c>
      <c r="E16" s="27"/>
      <c r="W16" s="2">
        <f>W14+TIME(0,20,0)</f>
        <v>0.41319444444444442</v>
      </c>
      <c r="X16" s="77" t="s">
        <v>1</v>
      </c>
      <c r="Z16" s="1"/>
    </row>
    <row r="17" spans="2:26" ht="18" customHeight="1">
      <c r="C17" s="82"/>
      <c r="D17" s="91" t="s">
        <v>26</v>
      </c>
      <c r="E17" s="28">
        <f>B16+TIME(0,10,0)</f>
        <v>0.36111111111111105</v>
      </c>
      <c r="X17" s="82"/>
      <c r="Z17" s="1"/>
    </row>
    <row r="18" spans="2:26">
      <c r="B18" s="23"/>
      <c r="C18" s="79" t="s">
        <v>1</v>
      </c>
      <c r="D18" s="92"/>
      <c r="E18" s="27"/>
      <c r="X18" s="82"/>
      <c r="Y18" s="77" t="s">
        <v>0</v>
      </c>
      <c r="Z18" s="3">
        <f>W16+TIME(0,20,0)</f>
        <v>0.42708333333333331</v>
      </c>
    </row>
    <row r="19" spans="2:26">
      <c r="C19" s="80"/>
      <c r="D19" s="88" t="s">
        <v>0</v>
      </c>
      <c r="E19" s="28">
        <f>E17+TIME(,20,0)</f>
        <v>0.37499999999999994</v>
      </c>
      <c r="X19" s="82"/>
      <c r="Y19" s="82"/>
      <c r="Z19" s="1"/>
    </row>
    <row r="20" spans="2:26">
      <c r="C20" s="80"/>
      <c r="D20" s="89"/>
      <c r="E20" s="27"/>
      <c r="X20" s="82"/>
      <c r="Y20" s="78"/>
      <c r="Z20" s="1"/>
    </row>
    <row r="21" spans="2:26">
      <c r="C21" s="80"/>
      <c r="D21" s="90"/>
      <c r="E21" s="27"/>
      <c r="X21" s="82"/>
      <c r="Y21" s="77" t="s">
        <v>6</v>
      </c>
      <c r="Z21" s="3">
        <f>Z18+TIME(0,30,0)</f>
        <v>0.44791666666666663</v>
      </c>
    </row>
    <row r="22" spans="2:26">
      <c r="C22" s="80"/>
      <c r="D22" s="77" t="s">
        <v>6</v>
      </c>
      <c r="E22" s="28">
        <f>E19+TIME(0,30,0)</f>
        <v>0.39583333333333326</v>
      </c>
      <c r="X22" s="82"/>
      <c r="Y22" s="82"/>
      <c r="Z22" s="1"/>
    </row>
    <row r="23" spans="2:26">
      <c r="C23" s="80"/>
      <c r="D23" s="78"/>
      <c r="E23" s="27"/>
      <c r="X23" s="82"/>
      <c r="Y23" s="77" t="s">
        <v>1</v>
      </c>
      <c r="Z23" s="3">
        <f>Z21+TIME(0,22,0)</f>
        <v>0.46319444444444441</v>
      </c>
    </row>
    <row r="24" spans="2:26">
      <c r="C24" s="80"/>
      <c r="D24" s="79" t="s">
        <v>1</v>
      </c>
      <c r="E24" s="28"/>
      <c r="X24" s="78"/>
      <c r="Y24" s="82"/>
      <c r="Z24" s="1"/>
    </row>
    <row r="25" spans="2:26">
      <c r="C25" s="80"/>
      <c r="D25" s="80"/>
      <c r="E25" s="27"/>
      <c r="W25" s="2">
        <f>W16+TIME(0,90,0)</f>
        <v>0.47569444444444442</v>
      </c>
      <c r="X25" s="77" t="s">
        <v>11</v>
      </c>
      <c r="Y25" s="82"/>
      <c r="Z25" s="1"/>
    </row>
    <row r="26" spans="2:26">
      <c r="C26" s="81"/>
      <c r="D26" s="80"/>
      <c r="E26" s="27"/>
      <c r="X26" s="78"/>
      <c r="Y26" s="82"/>
      <c r="Z26" s="1"/>
    </row>
    <row r="27" spans="2:26">
      <c r="B27" s="23">
        <f>B16+TIME(0,90,0)</f>
        <v>0.41666666666666663</v>
      </c>
      <c r="C27" s="77" t="s">
        <v>11</v>
      </c>
      <c r="D27" s="80"/>
      <c r="E27" s="27"/>
      <c r="W27" s="2">
        <f>W25+TIME(0,20,0)</f>
        <v>0.48958333333333331</v>
      </c>
      <c r="X27" s="77" t="s">
        <v>0</v>
      </c>
      <c r="Y27" s="82"/>
      <c r="Z27" s="1"/>
    </row>
    <row r="28" spans="2:26">
      <c r="C28" s="78"/>
      <c r="D28" s="80"/>
      <c r="E28" s="27"/>
      <c r="X28" s="82"/>
      <c r="Y28" s="82"/>
      <c r="Z28" s="1"/>
    </row>
    <row r="29" spans="2:26">
      <c r="B29" s="23">
        <f>B27+TIME(0,20,0)</f>
        <v>0.43055555555555552</v>
      </c>
      <c r="C29" s="85" t="s">
        <v>22</v>
      </c>
      <c r="D29" s="80"/>
      <c r="E29" s="27"/>
      <c r="X29" s="78"/>
      <c r="Y29" s="82"/>
      <c r="Z29" s="1"/>
    </row>
    <row r="30" spans="2:26">
      <c r="C30" s="86"/>
      <c r="D30" s="80"/>
      <c r="E30" s="27"/>
      <c r="W30" s="2">
        <f>W27+TIME(0,30,0)</f>
        <v>0.51041666666666663</v>
      </c>
      <c r="X30" s="83" t="s">
        <v>12</v>
      </c>
      <c r="Y30" s="82"/>
      <c r="Z30" s="1"/>
    </row>
    <row r="31" spans="2:26">
      <c r="C31" s="87"/>
      <c r="D31" s="80"/>
      <c r="E31" s="27"/>
      <c r="X31" s="84"/>
      <c r="Y31" s="78"/>
      <c r="Z31" s="1"/>
    </row>
    <row r="32" spans="2:26">
      <c r="B32" s="23">
        <f>B29+TIME(,30,)</f>
        <v>0.45138888888888884</v>
      </c>
      <c r="C32" s="88" t="s">
        <v>0</v>
      </c>
      <c r="D32" s="81"/>
      <c r="E32" s="27"/>
      <c r="W32" s="2">
        <f>W30+TIME(0,20,0)</f>
        <v>0.52430555555555547</v>
      </c>
      <c r="X32" s="77" t="s">
        <v>1</v>
      </c>
      <c r="Y32" s="77" t="s">
        <v>7</v>
      </c>
      <c r="Z32" s="3">
        <f>Z23+TIME(0,90,0)</f>
        <v>0.52569444444444446</v>
      </c>
    </row>
    <row r="33" spans="2:26">
      <c r="C33" s="89"/>
      <c r="D33" s="77" t="s">
        <v>7</v>
      </c>
      <c r="E33" s="28">
        <f>E22+TIME(0,90,0)</f>
        <v>0.45833333333333326</v>
      </c>
      <c r="X33" s="82"/>
      <c r="Y33" s="78"/>
      <c r="Z33" s="1"/>
    </row>
    <row r="34" spans="2:26" ht="14" customHeight="1">
      <c r="C34" s="90"/>
      <c r="D34" s="78"/>
      <c r="E34" s="27"/>
      <c r="X34" s="82"/>
      <c r="Y34" s="77" t="s">
        <v>0</v>
      </c>
      <c r="Z34" s="3">
        <f>Z32+TIME(0,22,0)</f>
        <v>0.54097222222222219</v>
      </c>
    </row>
    <row r="35" spans="2:26">
      <c r="B35" s="23">
        <f>B32+TIME(0,30,0)</f>
        <v>0.47222222222222215</v>
      </c>
      <c r="C35" s="83" t="s">
        <v>12</v>
      </c>
      <c r="D35" s="85" t="s">
        <v>22</v>
      </c>
      <c r="E35" s="28">
        <f>E33 +TIME(,22,)</f>
        <v>0.47361111111111104</v>
      </c>
      <c r="X35" s="82"/>
      <c r="Y35" s="82"/>
      <c r="Z35" s="1"/>
    </row>
    <row r="36" spans="2:26">
      <c r="C36" s="84"/>
      <c r="D36" s="86"/>
      <c r="E36" s="27"/>
      <c r="X36" s="82"/>
      <c r="Y36" s="78"/>
      <c r="Z36" s="1"/>
    </row>
    <row r="37" spans="2:26">
      <c r="B37" s="23"/>
      <c r="C37" s="79" t="s">
        <v>1</v>
      </c>
      <c r="D37" s="87"/>
      <c r="E37" s="27"/>
      <c r="X37" s="82"/>
      <c r="Y37" s="83" t="s">
        <v>8</v>
      </c>
      <c r="Z37" s="3">
        <f>Z34+TIME(0,30,0)</f>
        <v>0.56180555555555556</v>
      </c>
    </row>
    <row r="38" spans="2:26">
      <c r="C38" s="80"/>
      <c r="D38" s="88" t="s">
        <v>0</v>
      </c>
      <c r="E38" s="28">
        <f>E35+TIME(,30,)</f>
        <v>0.49444444444444435</v>
      </c>
      <c r="X38" s="82"/>
      <c r="Y38" s="84"/>
      <c r="Z38" s="1"/>
    </row>
    <row r="39" spans="2:26">
      <c r="C39" s="80"/>
      <c r="D39" s="89"/>
      <c r="E39" s="27"/>
      <c r="X39" s="82"/>
      <c r="Y39" s="77" t="s">
        <v>1</v>
      </c>
      <c r="Z39" s="3">
        <f>Z37+TIME(0,22,0)</f>
        <v>0.57708333333333328</v>
      </c>
    </row>
    <row r="40" spans="2:26">
      <c r="C40" s="80"/>
      <c r="D40" s="90"/>
      <c r="E40" s="27"/>
      <c r="X40" s="78"/>
      <c r="Y40" s="82"/>
      <c r="Z40" s="1"/>
    </row>
    <row r="41" spans="2:26">
      <c r="C41" s="80"/>
      <c r="D41" s="83" t="s">
        <v>8</v>
      </c>
      <c r="E41" s="28">
        <f>E38+TIME(0,30,0)</f>
        <v>0.51527777777777772</v>
      </c>
      <c r="W41" s="2">
        <f>W32+TIME(0,90,0)</f>
        <v>0.58680555555555547</v>
      </c>
      <c r="X41" s="77" t="s">
        <v>11</v>
      </c>
      <c r="Y41" s="82"/>
      <c r="Z41" s="1"/>
    </row>
    <row r="42" spans="2:26">
      <c r="C42" s="80"/>
      <c r="D42" s="84"/>
      <c r="E42" s="27"/>
      <c r="X42" s="78"/>
      <c r="Y42" s="82"/>
      <c r="Z42" s="1"/>
    </row>
    <row r="43" spans="2:26">
      <c r="C43" s="80"/>
      <c r="D43" s="79" t="s">
        <v>1</v>
      </c>
      <c r="E43" s="28"/>
      <c r="W43" s="2">
        <f>W41+TIME(0,24,0)</f>
        <v>0.60347222222222219</v>
      </c>
      <c r="X43" s="5"/>
      <c r="Y43" s="82"/>
      <c r="Z43" s="1"/>
    </row>
    <row r="44" spans="2:26">
      <c r="C44" s="80"/>
      <c r="D44" s="80"/>
      <c r="E44" s="27"/>
      <c r="X44" s="5"/>
      <c r="Y44" s="82"/>
      <c r="Z44" s="1"/>
    </row>
    <row r="45" spans="2:26">
      <c r="C45" s="81"/>
      <c r="D45" s="80"/>
      <c r="E45" s="27"/>
      <c r="X45" s="6"/>
      <c r="Y45" s="82"/>
      <c r="Z45" s="1"/>
    </row>
    <row r="46" spans="2:26">
      <c r="B46" s="23">
        <f>B35+TIME(0,90,0)</f>
        <v>0.5347222222222221</v>
      </c>
      <c r="C46" s="77" t="s">
        <v>11</v>
      </c>
      <c r="D46" s="80"/>
      <c r="E46" s="27"/>
      <c r="Y46" s="82"/>
      <c r="Z46" s="1"/>
    </row>
    <row r="47" spans="2:26">
      <c r="C47" s="78"/>
      <c r="D47" s="80"/>
      <c r="E47" s="27"/>
      <c r="Y47" s="78"/>
      <c r="Z47" s="1"/>
    </row>
    <row r="48" spans="2:26">
      <c r="B48" s="23">
        <f>B46+TIME(0,20,0)</f>
        <v>0.54861111111111094</v>
      </c>
      <c r="C48" s="13" t="s">
        <v>28</v>
      </c>
      <c r="D48" s="80"/>
      <c r="E48" s="27"/>
      <c r="Y48" s="77" t="s">
        <v>7</v>
      </c>
      <c r="Z48" s="3">
        <f>Z39+TIME(0,90,0)</f>
        <v>0.63958333333333328</v>
      </c>
    </row>
    <row r="49" spans="2:26">
      <c r="B49" s="23">
        <f>B48+TIME(,10,)</f>
        <v>0.55555555555555536</v>
      </c>
      <c r="C49" s="14" t="s">
        <v>27</v>
      </c>
      <c r="D49" s="80"/>
      <c r="E49" s="27"/>
      <c r="Y49" s="78"/>
      <c r="Z49" s="1"/>
    </row>
    <row r="50" spans="2:26">
      <c r="B50"/>
      <c r="D50" s="80"/>
      <c r="E50" s="27"/>
      <c r="X50" s="71" t="s">
        <v>17</v>
      </c>
      <c r="Y50" s="72"/>
      <c r="Z50" s="3">
        <f>Z48+TIME(0,22,0)</f>
        <v>0.65486111111111101</v>
      </c>
    </row>
    <row r="51" spans="2:26">
      <c r="B51"/>
      <c r="D51" s="81"/>
      <c r="E51" s="27"/>
      <c r="X51" s="75"/>
      <c r="Y51" s="76"/>
      <c r="Z51" s="1"/>
    </row>
    <row r="52" spans="2:26">
      <c r="B52"/>
      <c r="D52" s="77" t="s">
        <v>7</v>
      </c>
      <c r="E52" s="28">
        <f>E41+TIME(0,90,0)</f>
        <v>0.57777777777777772</v>
      </c>
      <c r="X52" s="71" t="s">
        <v>16</v>
      </c>
      <c r="Y52" s="72"/>
      <c r="Z52" s="3">
        <f>Z50+TIME(0,25,0)</f>
        <v>0.67222222222222217</v>
      </c>
    </row>
    <row r="53" spans="2:26">
      <c r="B53"/>
      <c r="D53" s="78"/>
      <c r="E53" s="27"/>
      <c r="X53" s="75"/>
      <c r="Y53" s="76"/>
      <c r="Z53" s="1"/>
    </row>
    <row r="54" spans="2:26">
      <c r="B54"/>
      <c r="D54" s="13" t="s">
        <v>28</v>
      </c>
      <c r="E54" s="28">
        <f>E52+TIME(0,10,0)</f>
        <v>0.58472222222222214</v>
      </c>
      <c r="X54" s="71" t="s">
        <v>15</v>
      </c>
      <c r="Y54" s="72"/>
      <c r="Z54" s="3">
        <f>Z52+TIME(0,25,0)</f>
        <v>0.68958333333333333</v>
      </c>
    </row>
    <row r="55" spans="2:26">
      <c r="B55"/>
      <c r="D55" s="14" t="s">
        <v>27</v>
      </c>
      <c r="E55" s="28">
        <f>E54+TIME(0,10,0)</f>
        <v>0.59166666666666656</v>
      </c>
      <c r="X55" s="73"/>
      <c r="Y55" s="74"/>
      <c r="Z55" s="1"/>
    </row>
    <row r="56" spans="2:26">
      <c r="B56"/>
      <c r="C56" s="71" t="s">
        <v>36</v>
      </c>
      <c r="D56" s="72"/>
      <c r="E56" s="28">
        <f>E55+TIME(,10,)</f>
        <v>0.59861111111111098</v>
      </c>
      <c r="X56" s="73"/>
      <c r="Y56" s="74"/>
      <c r="Z56" s="1"/>
    </row>
    <row r="57" spans="2:26">
      <c r="B57"/>
      <c r="C57" s="73"/>
      <c r="D57" s="74"/>
      <c r="E57" s="27"/>
      <c r="X57" s="73"/>
      <c r="Y57" s="74"/>
      <c r="Z57" s="1"/>
    </row>
    <row r="58" spans="2:26">
      <c r="B58"/>
      <c r="C58" s="73"/>
      <c r="D58" s="74"/>
      <c r="E58" s="28"/>
      <c r="X58" s="73"/>
      <c r="Y58" s="74"/>
      <c r="Z58" s="1"/>
    </row>
    <row r="59" spans="2:26">
      <c r="B59"/>
      <c r="C59" s="73"/>
      <c r="D59" s="74"/>
      <c r="E59" s="27"/>
      <c r="X59" s="73"/>
      <c r="Y59" s="74"/>
      <c r="Z59" s="1"/>
    </row>
    <row r="60" spans="2:26">
      <c r="B60"/>
      <c r="C60" s="73"/>
      <c r="D60" s="74"/>
      <c r="E60" s="28"/>
      <c r="X60" s="73"/>
      <c r="Y60" s="74"/>
      <c r="Z60" s="1"/>
    </row>
    <row r="61" spans="2:26">
      <c r="B61"/>
      <c r="C61" s="73"/>
      <c r="D61" s="74"/>
      <c r="E61" s="27"/>
      <c r="X61" s="73"/>
      <c r="Y61" s="74"/>
      <c r="Z61" s="1"/>
    </row>
    <row r="62" spans="2:26">
      <c r="B62"/>
      <c r="C62" s="73"/>
      <c r="D62" s="74"/>
      <c r="E62" s="27"/>
      <c r="X62" s="73"/>
      <c r="Y62" s="74"/>
      <c r="Z62" s="1"/>
    </row>
    <row r="63" spans="2:26">
      <c r="B63"/>
      <c r="C63" s="73"/>
      <c r="D63" s="74"/>
      <c r="E63" s="27"/>
      <c r="X63" s="73"/>
      <c r="Y63" s="74"/>
      <c r="Z63" s="1"/>
    </row>
    <row r="64" spans="2:26">
      <c r="B64"/>
      <c r="C64" s="73"/>
      <c r="D64" s="74"/>
      <c r="E64" s="27"/>
      <c r="X64" s="73"/>
      <c r="Y64" s="74"/>
      <c r="Z64" s="1"/>
    </row>
    <row r="65" spans="2:26">
      <c r="B65"/>
      <c r="C65" s="75"/>
      <c r="D65" s="76"/>
      <c r="E65" s="28">
        <f>E56+TIME(,105,)</f>
        <v>0.67152777777777761</v>
      </c>
      <c r="X65" s="73"/>
      <c r="Y65" s="74"/>
      <c r="Z65" s="3"/>
    </row>
    <row r="66" spans="2:26">
      <c r="B66"/>
      <c r="C66" s="5"/>
      <c r="D66" s="5"/>
      <c r="E66" s="27"/>
      <c r="X66" s="73"/>
      <c r="Y66" s="74"/>
      <c r="Z66" s="1"/>
    </row>
    <row r="67" spans="2:26">
      <c r="B67"/>
      <c r="C67" s="5"/>
      <c r="D67" s="5"/>
      <c r="E67" s="27"/>
      <c r="X67" s="73"/>
      <c r="Y67" s="74"/>
      <c r="Z67" s="1"/>
    </row>
    <row r="68" spans="2:26">
      <c r="B68"/>
      <c r="C68" s="5"/>
      <c r="D68" s="5"/>
      <c r="E68" s="27"/>
      <c r="X68" s="73"/>
      <c r="Y68" s="74"/>
      <c r="Z68" s="1"/>
    </row>
    <row r="69" spans="2:26">
      <c r="B69"/>
      <c r="C69" s="5"/>
      <c r="D69" s="5"/>
      <c r="E69" s="27"/>
      <c r="X69" s="73"/>
      <c r="Y69" s="74"/>
      <c r="Z69" s="1"/>
    </row>
    <row r="70" spans="2:26">
      <c r="B70"/>
      <c r="C70" s="5"/>
      <c r="D70" s="5"/>
      <c r="E70" s="27"/>
      <c r="X70" s="73"/>
      <c r="Y70" s="74"/>
      <c r="Z70" s="1"/>
    </row>
    <row r="71" spans="2:26">
      <c r="B71"/>
      <c r="C71" s="5"/>
      <c r="D71" s="5"/>
      <c r="E71" s="28"/>
      <c r="X71" s="73"/>
      <c r="Y71" s="74"/>
      <c r="Z71" s="1"/>
    </row>
    <row r="72" spans="2:26">
      <c r="B72"/>
      <c r="C72" s="5"/>
      <c r="D72" s="5"/>
      <c r="E72" s="27"/>
      <c r="X72" s="73"/>
      <c r="Y72" s="74"/>
      <c r="Z72" s="1"/>
    </row>
    <row r="73" spans="2:26">
      <c r="B73"/>
      <c r="C73" s="5"/>
      <c r="D73" s="5"/>
      <c r="E73" s="27"/>
      <c r="X73" s="73"/>
      <c r="Y73" s="74"/>
      <c r="Z73" s="1"/>
    </row>
    <row r="74" spans="2:26">
      <c r="B74"/>
      <c r="C74" s="5"/>
      <c r="D74" s="5"/>
      <c r="E74" s="27"/>
      <c r="X74" s="73"/>
      <c r="Y74" s="74"/>
      <c r="Z74" s="1"/>
    </row>
    <row r="75" spans="2:26">
      <c r="B75"/>
      <c r="C75" s="5"/>
      <c r="D75" s="5"/>
      <c r="E75" s="27"/>
      <c r="X75" s="73"/>
      <c r="Y75" s="74"/>
      <c r="Z75" s="1"/>
    </row>
    <row r="76" spans="2:26">
      <c r="B76"/>
      <c r="C76" s="5"/>
      <c r="D76" s="5"/>
      <c r="E76" s="27"/>
      <c r="X76" s="73"/>
      <c r="Y76" s="74"/>
      <c r="Z76" s="1"/>
    </row>
    <row r="77" spans="2:26">
      <c r="B77"/>
      <c r="C77" s="5"/>
      <c r="D77" s="5"/>
      <c r="E77" s="27"/>
      <c r="X77" s="75"/>
      <c r="Y77" s="76"/>
      <c r="Z77" s="3">
        <f>Z54+TIME(0,252,0)</f>
        <v>0.86458333333333337</v>
      </c>
    </row>
    <row r="78" spans="2:26">
      <c r="B78"/>
      <c r="C78" s="5"/>
      <c r="D78" s="5"/>
      <c r="E78" s="27"/>
      <c r="P78" s="12"/>
      <c r="Q78" s="2"/>
    </row>
    <row r="79" spans="2:26">
      <c r="B79"/>
      <c r="C79" s="5"/>
      <c r="D79" s="5"/>
      <c r="E79" s="28"/>
      <c r="O79" s="3"/>
      <c r="P79" s="12"/>
    </row>
  </sheetData>
  <mergeCells count="43">
    <mergeCell ref="X6:Y7"/>
    <mergeCell ref="X9:Y10"/>
    <mergeCell ref="C11:D12"/>
    <mergeCell ref="X11:X13"/>
    <mergeCell ref="C13:C15"/>
    <mergeCell ref="X14:X15"/>
    <mergeCell ref="C8:D10"/>
    <mergeCell ref="C16:C17"/>
    <mergeCell ref="X16:X24"/>
    <mergeCell ref="D17:D18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Y32:Y33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C32:C34"/>
    <mergeCell ref="X32:X40"/>
    <mergeCell ref="X54:Y77"/>
    <mergeCell ref="X41:X42"/>
    <mergeCell ref="D43:D51"/>
    <mergeCell ref="C46:C47"/>
    <mergeCell ref="Y48:Y49"/>
    <mergeCell ref="X50:Y51"/>
    <mergeCell ref="D52:D53"/>
    <mergeCell ref="X52:Y53"/>
    <mergeCell ref="C56:D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opLeftCell="A45" workbookViewId="0">
      <selection activeCell="H16" sqref="A1:XFD1048576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21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24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25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21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26"/>
      <c r="W6" s="2">
        <v>0.34375</v>
      </c>
      <c r="X6" s="71" t="s">
        <v>13</v>
      </c>
      <c r="Y6" s="72"/>
      <c r="Z6" s="7">
        <f>W6</f>
        <v>0.34375</v>
      </c>
    </row>
    <row r="7" spans="1:26">
      <c r="C7" s="8" t="s">
        <v>4</v>
      </c>
      <c r="D7" s="8" t="s">
        <v>5</v>
      </c>
      <c r="E7" s="27"/>
      <c r="H7" t="s">
        <v>33</v>
      </c>
      <c r="X7" s="75"/>
      <c r="Y7" s="76"/>
      <c r="Z7" s="4"/>
    </row>
    <row r="8" spans="1:26">
      <c r="B8" s="23">
        <f>B11-TIME(,30,)</f>
        <v>0.28125</v>
      </c>
      <c r="C8" s="93" t="s">
        <v>30</v>
      </c>
      <c r="D8" s="94"/>
      <c r="E8" s="27"/>
      <c r="H8" t="s">
        <v>32</v>
      </c>
      <c r="X8" s="19"/>
      <c r="Y8" s="20"/>
      <c r="Z8" s="4"/>
    </row>
    <row r="9" spans="1:26">
      <c r="B9" s="23"/>
      <c r="C9" s="97"/>
      <c r="D9" s="98"/>
      <c r="E9" s="28"/>
      <c r="W9" s="2">
        <f>W6+TIME(0,25,0)</f>
        <v>0.3611111111111111</v>
      </c>
      <c r="X9" s="71" t="s">
        <v>14</v>
      </c>
      <c r="Y9" s="72"/>
      <c r="Z9" s="2">
        <f>W9</f>
        <v>0.3611111111111111</v>
      </c>
    </row>
    <row r="10" spans="1:26">
      <c r="C10" s="95"/>
      <c r="D10" s="96"/>
      <c r="E10" s="27"/>
      <c r="X10" s="75"/>
      <c r="Y10" s="76"/>
      <c r="Z10" s="4"/>
    </row>
    <row r="11" spans="1:26">
      <c r="B11" s="23">
        <f>B13-TIME(,20,)</f>
        <v>0.30208333333333331</v>
      </c>
      <c r="C11" s="93" t="s">
        <v>31</v>
      </c>
      <c r="D11" s="94"/>
      <c r="E11" s="28"/>
      <c r="W11" s="2">
        <f>W9+TIME(0,25,0)</f>
        <v>0.37847222222222221</v>
      </c>
      <c r="X11" s="77" t="s">
        <v>0</v>
      </c>
      <c r="Z11" s="1"/>
    </row>
    <row r="12" spans="1:26">
      <c r="C12" s="95"/>
      <c r="D12" s="96"/>
      <c r="E12" s="27"/>
      <c r="X12" s="82"/>
      <c r="Z12" s="1"/>
    </row>
    <row r="13" spans="1:26">
      <c r="B13" s="23">
        <v>0.31597222222222221</v>
      </c>
      <c r="C13" s="88" t="s">
        <v>0</v>
      </c>
      <c r="E13" s="27"/>
      <c r="X13" s="78"/>
      <c r="Z13" s="1"/>
    </row>
    <row r="14" spans="1:26" ht="14" customHeight="1">
      <c r="C14" s="89"/>
      <c r="E14" s="27"/>
      <c r="W14" s="2">
        <f>W11+TIME(0,30,0)</f>
        <v>0.39930555555555552</v>
      </c>
      <c r="X14" s="77" t="s">
        <v>10</v>
      </c>
      <c r="Z14" s="1"/>
    </row>
    <row r="15" spans="1:26" ht="13" customHeight="1">
      <c r="C15" s="90"/>
      <c r="E15" s="27"/>
      <c r="X15" s="82"/>
      <c r="Z15" s="1"/>
    </row>
    <row r="16" spans="1:26" ht="14" customHeight="1">
      <c r="B16" s="23">
        <f>B13+TIME(,30,0)</f>
        <v>0.33680555555555552</v>
      </c>
      <c r="C16" s="77" t="s">
        <v>10</v>
      </c>
      <c r="E16" s="27"/>
      <c r="W16" s="2">
        <f>W14+TIME(0,20,0)</f>
        <v>0.41319444444444442</v>
      </c>
      <c r="X16" s="77" t="s">
        <v>1</v>
      </c>
      <c r="Z16" s="1"/>
    </row>
    <row r="17" spans="2:26" ht="18" customHeight="1">
      <c r="C17" s="82"/>
      <c r="D17" s="91" t="s">
        <v>26</v>
      </c>
      <c r="E17" s="28">
        <f>B16+TIME(0,10,0)</f>
        <v>0.34374999999999994</v>
      </c>
      <c r="X17" s="82"/>
      <c r="Z17" s="1"/>
    </row>
    <row r="18" spans="2:26">
      <c r="B18" s="23"/>
      <c r="C18" s="79" t="s">
        <v>1</v>
      </c>
      <c r="D18" s="92"/>
      <c r="E18" s="27"/>
      <c r="X18" s="82"/>
      <c r="Y18" s="77" t="s">
        <v>0</v>
      </c>
      <c r="Z18" s="3">
        <f>W16+TIME(0,20,0)</f>
        <v>0.42708333333333331</v>
      </c>
    </row>
    <row r="19" spans="2:26">
      <c r="C19" s="80"/>
      <c r="D19" s="88" t="s">
        <v>0</v>
      </c>
      <c r="E19" s="28">
        <f>E17+TIME(,20,0)</f>
        <v>0.35763888888888884</v>
      </c>
      <c r="X19" s="82"/>
      <c r="Y19" s="82"/>
      <c r="Z19" s="1"/>
    </row>
    <row r="20" spans="2:26">
      <c r="C20" s="80"/>
      <c r="D20" s="89"/>
      <c r="E20" s="27"/>
      <c r="X20" s="82"/>
      <c r="Y20" s="78"/>
      <c r="Z20" s="1"/>
    </row>
    <row r="21" spans="2:26">
      <c r="C21" s="80"/>
      <c r="D21" s="90"/>
      <c r="E21" s="27"/>
      <c r="X21" s="82"/>
      <c r="Y21" s="77" t="s">
        <v>6</v>
      </c>
      <c r="Z21" s="3">
        <f>Z18+TIME(0,30,0)</f>
        <v>0.44791666666666663</v>
      </c>
    </row>
    <row r="22" spans="2:26">
      <c r="C22" s="80"/>
      <c r="D22" s="77" t="s">
        <v>6</v>
      </c>
      <c r="E22" s="28">
        <f>E19+TIME(0,30,0)</f>
        <v>0.37847222222222215</v>
      </c>
      <c r="X22" s="82"/>
      <c r="Y22" s="82"/>
      <c r="Z22" s="1"/>
    </row>
    <row r="23" spans="2:26">
      <c r="C23" s="80"/>
      <c r="D23" s="78"/>
      <c r="E23" s="27"/>
      <c r="X23" s="82"/>
      <c r="Y23" s="77" t="s">
        <v>1</v>
      </c>
      <c r="Z23" s="3">
        <f>Z21+TIME(0,22,0)</f>
        <v>0.46319444444444441</v>
      </c>
    </row>
    <row r="24" spans="2:26">
      <c r="C24" s="80"/>
      <c r="D24" s="79" t="s">
        <v>1</v>
      </c>
      <c r="E24" s="28"/>
      <c r="X24" s="78"/>
      <c r="Y24" s="82"/>
      <c r="Z24" s="1"/>
    </row>
    <row r="25" spans="2:26">
      <c r="C25" s="80"/>
      <c r="D25" s="80"/>
      <c r="E25" s="27"/>
      <c r="W25" s="2">
        <f>W16+TIME(0,90,0)</f>
        <v>0.47569444444444442</v>
      </c>
      <c r="X25" s="77" t="s">
        <v>11</v>
      </c>
      <c r="Y25" s="82"/>
      <c r="Z25" s="1"/>
    </row>
    <row r="26" spans="2:26">
      <c r="C26" s="81"/>
      <c r="D26" s="80"/>
      <c r="E26" s="27"/>
      <c r="X26" s="78"/>
      <c r="Y26" s="82"/>
      <c r="Z26" s="1"/>
    </row>
    <row r="27" spans="2:26">
      <c r="B27" s="23">
        <f>B16+TIME(0,90,0)</f>
        <v>0.39930555555555552</v>
      </c>
      <c r="C27" s="77" t="s">
        <v>11</v>
      </c>
      <c r="D27" s="80"/>
      <c r="E27" s="27"/>
      <c r="W27" s="2">
        <f>W25+TIME(0,20,0)</f>
        <v>0.48958333333333331</v>
      </c>
      <c r="X27" s="77" t="s">
        <v>0</v>
      </c>
      <c r="Y27" s="82"/>
      <c r="Z27" s="1"/>
    </row>
    <row r="28" spans="2:26">
      <c r="C28" s="78"/>
      <c r="D28" s="80"/>
      <c r="E28" s="27"/>
      <c r="X28" s="82"/>
      <c r="Y28" s="82"/>
      <c r="Z28" s="1"/>
    </row>
    <row r="29" spans="2:26">
      <c r="B29" s="23">
        <f>B27+TIME(0,20,0)</f>
        <v>0.41319444444444442</v>
      </c>
      <c r="C29" s="85" t="s">
        <v>22</v>
      </c>
      <c r="D29" s="80"/>
      <c r="E29" s="27"/>
      <c r="X29" s="78"/>
      <c r="Y29" s="82"/>
      <c r="Z29" s="1"/>
    </row>
    <row r="30" spans="2:26">
      <c r="C30" s="86"/>
      <c r="D30" s="80"/>
      <c r="E30" s="27"/>
      <c r="W30" s="2">
        <f>W27+TIME(0,30,0)</f>
        <v>0.51041666666666663</v>
      </c>
      <c r="X30" s="83" t="s">
        <v>12</v>
      </c>
      <c r="Y30" s="82"/>
      <c r="Z30" s="1"/>
    </row>
    <row r="31" spans="2:26">
      <c r="C31" s="87"/>
      <c r="D31" s="80"/>
      <c r="E31" s="27"/>
      <c r="X31" s="84"/>
      <c r="Y31" s="78"/>
      <c r="Z31" s="1"/>
    </row>
    <row r="32" spans="2:26">
      <c r="B32" s="23">
        <f>B29+TIME(,30,)</f>
        <v>0.43402777777777773</v>
      </c>
      <c r="C32" s="88" t="s">
        <v>0</v>
      </c>
      <c r="D32" s="81"/>
      <c r="E32" s="27"/>
      <c r="W32" s="2">
        <f>W30+TIME(0,20,0)</f>
        <v>0.52430555555555547</v>
      </c>
      <c r="X32" s="77" t="s">
        <v>1</v>
      </c>
      <c r="Y32" s="77" t="s">
        <v>7</v>
      </c>
      <c r="Z32" s="3">
        <f>Z23+TIME(0,90,0)</f>
        <v>0.52569444444444446</v>
      </c>
    </row>
    <row r="33" spans="2:26">
      <c r="C33" s="89"/>
      <c r="D33" s="77" t="s">
        <v>7</v>
      </c>
      <c r="E33" s="28">
        <f>E22+TIME(0,90,0)</f>
        <v>0.44097222222222215</v>
      </c>
      <c r="X33" s="82"/>
      <c r="Y33" s="78"/>
      <c r="Z33" s="1"/>
    </row>
    <row r="34" spans="2:26" ht="14" customHeight="1">
      <c r="C34" s="90"/>
      <c r="D34" s="78"/>
      <c r="E34" s="27"/>
      <c r="X34" s="82"/>
      <c r="Y34" s="77" t="s">
        <v>0</v>
      </c>
      <c r="Z34" s="3">
        <f>Z32+TIME(0,22,0)</f>
        <v>0.54097222222222219</v>
      </c>
    </row>
    <row r="35" spans="2:26">
      <c r="B35" s="23">
        <f>B32+TIME(0,30,0)</f>
        <v>0.45486111111111105</v>
      </c>
      <c r="C35" s="83" t="s">
        <v>12</v>
      </c>
      <c r="D35" s="85" t="s">
        <v>22</v>
      </c>
      <c r="E35" s="28">
        <f>E33 +TIME(,22,)</f>
        <v>0.45624999999999993</v>
      </c>
      <c r="X35" s="82"/>
      <c r="Y35" s="82"/>
      <c r="Z35" s="1"/>
    </row>
    <row r="36" spans="2:26">
      <c r="C36" s="84"/>
      <c r="D36" s="86"/>
      <c r="E36" s="27"/>
      <c r="X36" s="82"/>
      <c r="Y36" s="78"/>
      <c r="Z36" s="1"/>
    </row>
    <row r="37" spans="2:26">
      <c r="B37" s="23"/>
      <c r="C37" s="79" t="s">
        <v>1</v>
      </c>
      <c r="D37" s="87"/>
      <c r="E37" s="27"/>
      <c r="X37" s="82"/>
      <c r="Y37" s="83" t="s">
        <v>8</v>
      </c>
      <c r="Z37" s="3">
        <f>Z34+TIME(0,30,0)</f>
        <v>0.56180555555555556</v>
      </c>
    </row>
    <row r="38" spans="2:26">
      <c r="C38" s="80"/>
      <c r="D38" s="88" t="s">
        <v>0</v>
      </c>
      <c r="E38" s="28">
        <f>E35+TIME(,30,)</f>
        <v>0.47708333333333325</v>
      </c>
      <c r="X38" s="82"/>
      <c r="Y38" s="84"/>
      <c r="Z38" s="1"/>
    </row>
    <row r="39" spans="2:26">
      <c r="C39" s="80"/>
      <c r="D39" s="89"/>
      <c r="E39" s="27"/>
      <c r="X39" s="82"/>
      <c r="Y39" s="77" t="s">
        <v>1</v>
      </c>
      <c r="Z39" s="3">
        <f>Z37+TIME(0,22,0)</f>
        <v>0.57708333333333328</v>
      </c>
    </row>
    <row r="40" spans="2:26">
      <c r="C40" s="80"/>
      <c r="D40" s="90"/>
      <c r="E40" s="27"/>
      <c r="X40" s="78"/>
      <c r="Y40" s="82"/>
      <c r="Z40" s="1"/>
    </row>
    <row r="41" spans="2:26">
      <c r="C41" s="80"/>
      <c r="D41" s="83" t="s">
        <v>8</v>
      </c>
      <c r="E41" s="28">
        <f>E38+TIME(0,30,0)</f>
        <v>0.49791666666666656</v>
      </c>
      <c r="W41" s="2">
        <f>W32+TIME(0,90,0)</f>
        <v>0.58680555555555547</v>
      </c>
      <c r="X41" s="77" t="s">
        <v>11</v>
      </c>
      <c r="Y41" s="82"/>
      <c r="Z41" s="1"/>
    </row>
    <row r="42" spans="2:26">
      <c r="C42" s="80"/>
      <c r="D42" s="84"/>
      <c r="E42" s="27"/>
      <c r="X42" s="78"/>
      <c r="Y42" s="82"/>
      <c r="Z42" s="1"/>
    </row>
    <row r="43" spans="2:26">
      <c r="C43" s="80"/>
      <c r="D43" s="79" t="s">
        <v>1</v>
      </c>
      <c r="E43" s="28"/>
      <c r="W43" s="2">
        <f>W41+TIME(0,24,0)</f>
        <v>0.60347222222222219</v>
      </c>
      <c r="X43" s="5"/>
      <c r="Y43" s="82"/>
      <c r="Z43" s="1"/>
    </row>
    <row r="44" spans="2:26">
      <c r="C44" s="80"/>
      <c r="D44" s="80"/>
      <c r="E44" s="27"/>
      <c r="X44" s="5"/>
      <c r="Y44" s="82"/>
      <c r="Z44" s="1"/>
    </row>
    <row r="45" spans="2:26">
      <c r="C45" s="81"/>
      <c r="D45" s="80"/>
      <c r="E45" s="27"/>
      <c r="X45" s="6"/>
      <c r="Y45" s="82"/>
      <c r="Z45" s="1"/>
    </row>
    <row r="46" spans="2:26">
      <c r="B46" s="23">
        <f>B35+TIME(0,90,0)</f>
        <v>0.51736111111111105</v>
      </c>
      <c r="C46" s="77" t="s">
        <v>11</v>
      </c>
      <c r="D46" s="80"/>
      <c r="E46" s="27"/>
      <c r="Y46" s="82"/>
      <c r="Z46" s="1"/>
    </row>
    <row r="47" spans="2:26">
      <c r="C47" s="78"/>
      <c r="D47" s="80"/>
      <c r="E47" s="27"/>
      <c r="Y47" s="78"/>
      <c r="Z47" s="1"/>
    </row>
    <row r="48" spans="2:26">
      <c r="B48" s="23">
        <f>B46+TIME(0,20,0)</f>
        <v>0.53124999999999989</v>
      </c>
      <c r="C48" s="13" t="s">
        <v>28</v>
      </c>
      <c r="D48" s="80"/>
      <c r="E48" s="27"/>
      <c r="Y48" s="77" t="s">
        <v>7</v>
      </c>
      <c r="Z48" s="3">
        <f>Z39+TIME(0,90,0)</f>
        <v>0.63958333333333328</v>
      </c>
    </row>
    <row r="49" spans="2:26">
      <c r="B49" s="23">
        <f>B48+TIME(,10,)</f>
        <v>0.53819444444444431</v>
      </c>
      <c r="C49" s="14" t="s">
        <v>27</v>
      </c>
      <c r="D49" s="80"/>
      <c r="E49" s="27"/>
      <c r="Y49" s="78"/>
      <c r="Z49" s="1"/>
    </row>
    <row r="50" spans="2:26">
      <c r="B50"/>
      <c r="D50" s="80"/>
      <c r="E50" s="27"/>
      <c r="X50" s="71" t="s">
        <v>17</v>
      </c>
      <c r="Y50" s="72"/>
      <c r="Z50" s="3">
        <f>Z48+TIME(0,22,0)</f>
        <v>0.65486111111111101</v>
      </c>
    </row>
    <row r="51" spans="2:26">
      <c r="B51"/>
      <c r="D51" s="81"/>
      <c r="E51" s="27"/>
      <c r="X51" s="75"/>
      <c r="Y51" s="76"/>
      <c r="Z51" s="1"/>
    </row>
    <row r="52" spans="2:26">
      <c r="B52"/>
      <c r="D52" s="77" t="s">
        <v>7</v>
      </c>
      <c r="E52" s="28">
        <f>E41+TIME(0,90,0)</f>
        <v>0.56041666666666656</v>
      </c>
      <c r="X52" s="71" t="s">
        <v>16</v>
      </c>
      <c r="Y52" s="72"/>
      <c r="Z52" s="3">
        <f>Z50+TIME(0,25,0)</f>
        <v>0.67222222222222217</v>
      </c>
    </row>
    <row r="53" spans="2:26">
      <c r="B53"/>
      <c r="D53" s="78"/>
      <c r="E53" s="27"/>
      <c r="X53" s="75"/>
      <c r="Y53" s="76"/>
      <c r="Z53" s="1"/>
    </row>
    <row r="54" spans="2:26">
      <c r="B54"/>
      <c r="D54" s="13" t="s">
        <v>28</v>
      </c>
      <c r="E54" s="28">
        <f>E52+TIME(0,10,0)</f>
        <v>0.56736111111111098</v>
      </c>
      <c r="X54" s="71" t="s">
        <v>15</v>
      </c>
      <c r="Y54" s="72"/>
      <c r="Z54" s="3">
        <f>Z52+TIME(0,25,0)</f>
        <v>0.68958333333333333</v>
      </c>
    </row>
    <row r="55" spans="2:26">
      <c r="B55"/>
      <c r="D55" s="14" t="s">
        <v>27</v>
      </c>
      <c r="E55" s="28">
        <f>E54+TIME(0,10,0)</f>
        <v>0.5743055555555554</v>
      </c>
      <c r="X55" s="73"/>
      <c r="Y55" s="74"/>
      <c r="Z55" s="1"/>
    </row>
    <row r="56" spans="2:26">
      <c r="B56"/>
      <c r="C56" s="71" t="s">
        <v>29</v>
      </c>
      <c r="D56" s="72"/>
      <c r="E56" s="28">
        <f>E55+TIME(0,10,0)</f>
        <v>0.58124999999999982</v>
      </c>
      <c r="X56" s="73"/>
      <c r="Y56" s="74"/>
      <c r="Z56" s="1"/>
    </row>
    <row r="57" spans="2:26">
      <c r="B57"/>
      <c r="C57" s="73"/>
      <c r="D57" s="74"/>
      <c r="E57" s="27"/>
      <c r="X57" s="73"/>
      <c r="Y57" s="74"/>
      <c r="Z57" s="1"/>
    </row>
    <row r="58" spans="2:26">
      <c r="B58"/>
      <c r="C58" s="73"/>
      <c r="D58" s="74"/>
      <c r="E58" s="28"/>
      <c r="X58" s="73"/>
      <c r="Y58" s="74"/>
      <c r="Z58" s="1"/>
    </row>
    <row r="59" spans="2:26">
      <c r="B59"/>
      <c r="C59" s="73"/>
      <c r="D59" s="74"/>
      <c r="E59" s="27"/>
      <c r="X59" s="73"/>
      <c r="Y59" s="74"/>
      <c r="Z59" s="1"/>
    </row>
    <row r="60" spans="2:26">
      <c r="B60"/>
      <c r="C60" s="73"/>
      <c r="D60" s="74"/>
      <c r="E60" s="28"/>
      <c r="X60" s="73"/>
      <c r="Y60" s="74"/>
      <c r="Z60" s="1"/>
    </row>
    <row r="61" spans="2:26">
      <c r="B61"/>
      <c r="C61" s="73"/>
      <c r="D61" s="74"/>
      <c r="E61" s="27"/>
      <c r="X61" s="73"/>
      <c r="Y61" s="74"/>
      <c r="Z61" s="1"/>
    </row>
    <row r="62" spans="2:26">
      <c r="B62"/>
      <c r="C62" s="73"/>
      <c r="D62" s="74"/>
      <c r="E62" s="27"/>
      <c r="X62" s="73"/>
      <c r="Y62" s="74"/>
      <c r="Z62" s="1"/>
    </row>
    <row r="63" spans="2:26">
      <c r="B63"/>
      <c r="C63" s="73"/>
      <c r="D63" s="74"/>
      <c r="E63" s="27"/>
      <c r="X63" s="73"/>
      <c r="Y63" s="74"/>
      <c r="Z63" s="1"/>
    </row>
    <row r="64" spans="2:26">
      <c r="B64"/>
      <c r="C64" s="73"/>
      <c r="D64" s="74"/>
      <c r="E64" s="27"/>
      <c r="X64" s="73"/>
      <c r="Y64" s="74"/>
      <c r="Z64" s="1"/>
    </row>
    <row r="65" spans="2:26">
      <c r="B65"/>
      <c r="C65" s="73"/>
      <c r="D65" s="74"/>
      <c r="E65" s="27"/>
      <c r="X65" s="73"/>
      <c r="Y65" s="74"/>
      <c r="Z65" s="3"/>
    </row>
    <row r="66" spans="2:26">
      <c r="B66"/>
      <c r="C66" s="73"/>
      <c r="D66" s="74"/>
      <c r="E66" s="27"/>
      <c r="X66" s="73"/>
      <c r="Y66" s="74"/>
      <c r="Z66" s="1"/>
    </row>
    <row r="67" spans="2:26">
      <c r="B67"/>
      <c r="C67" s="73"/>
      <c r="D67" s="74"/>
      <c r="E67" s="27"/>
      <c r="X67" s="73"/>
      <c r="Y67" s="74"/>
      <c r="Z67" s="1"/>
    </row>
    <row r="68" spans="2:26">
      <c r="B68"/>
      <c r="C68" s="73"/>
      <c r="D68" s="74"/>
      <c r="E68" s="27"/>
      <c r="X68" s="73"/>
      <c r="Y68" s="74"/>
      <c r="Z68" s="1"/>
    </row>
    <row r="69" spans="2:26">
      <c r="B69"/>
      <c r="C69" s="73"/>
      <c r="D69" s="74"/>
      <c r="E69" s="27"/>
      <c r="X69" s="73"/>
      <c r="Y69" s="74"/>
      <c r="Z69" s="1"/>
    </row>
    <row r="70" spans="2:26">
      <c r="B70"/>
      <c r="C70" s="73"/>
      <c r="D70" s="74"/>
      <c r="E70" s="27"/>
      <c r="X70" s="73"/>
      <c r="Y70" s="74"/>
      <c r="Z70" s="1"/>
    </row>
    <row r="71" spans="2:26">
      <c r="B71"/>
      <c r="C71" s="73"/>
      <c r="D71" s="74"/>
      <c r="E71" s="28"/>
      <c r="X71" s="73"/>
      <c r="Y71" s="74"/>
      <c r="Z71" s="1"/>
    </row>
    <row r="72" spans="2:26">
      <c r="B72"/>
      <c r="C72" s="73"/>
      <c r="D72" s="74"/>
      <c r="E72" s="27"/>
      <c r="X72" s="73"/>
      <c r="Y72" s="74"/>
      <c r="Z72" s="1"/>
    </row>
    <row r="73" spans="2:26">
      <c r="B73"/>
      <c r="C73" s="73"/>
      <c r="D73" s="74"/>
      <c r="E73" s="27"/>
      <c r="X73" s="73"/>
      <c r="Y73" s="74"/>
      <c r="Z73" s="1"/>
    </row>
    <row r="74" spans="2:26">
      <c r="B74"/>
      <c r="C74" s="73"/>
      <c r="D74" s="74"/>
      <c r="E74" s="27"/>
      <c r="X74" s="73"/>
      <c r="Y74" s="74"/>
      <c r="Z74" s="1"/>
    </row>
    <row r="75" spans="2:26">
      <c r="B75"/>
      <c r="C75" s="73"/>
      <c r="D75" s="74"/>
      <c r="E75" s="27"/>
      <c r="X75" s="73"/>
      <c r="Y75" s="74"/>
      <c r="Z75" s="1"/>
    </row>
    <row r="76" spans="2:26">
      <c r="B76"/>
      <c r="C76" s="73"/>
      <c r="D76" s="74"/>
      <c r="E76" s="27"/>
      <c r="X76" s="73"/>
      <c r="Y76" s="74"/>
      <c r="Z76" s="1"/>
    </row>
    <row r="77" spans="2:26">
      <c r="B77"/>
      <c r="C77" s="73"/>
      <c r="D77" s="74"/>
      <c r="E77" s="27"/>
      <c r="X77" s="75"/>
      <c r="Y77" s="76"/>
      <c r="Z77" s="3">
        <f>Z54+TIME(0,252,0)</f>
        <v>0.86458333333333337</v>
      </c>
    </row>
    <row r="78" spans="2:26">
      <c r="B78"/>
      <c r="C78" s="73"/>
      <c r="D78" s="74"/>
      <c r="E78" s="27"/>
      <c r="P78" s="12"/>
      <c r="Q78" s="2"/>
    </row>
    <row r="79" spans="2:26">
      <c r="B79"/>
      <c r="C79" s="75"/>
      <c r="D79" s="76"/>
      <c r="E79" s="28">
        <f>E56+TIME(,252,0)</f>
        <v>0.75624999999999987</v>
      </c>
      <c r="O79" s="3"/>
      <c r="P79" s="12"/>
    </row>
  </sheetData>
  <mergeCells count="43">
    <mergeCell ref="C56:D79"/>
    <mergeCell ref="D17:D18"/>
    <mergeCell ref="D19:D21"/>
    <mergeCell ref="D22:D23"/>
    <mergeCell ref="D24:D32"/>
    <mergeCell ref="D33:D34"/>
    <mergeCell ref="D35:D37"/>
    <mergeCell ref="D38:D40"/>
    <mergeCell ref="D41:D42"/>
    <mergeCell ref="D43:D51"/>
    <mergeCell ref="D52:D53"/>
    <mergeCell ref="C46:C47"/>
    <mergeCell ref="C13:C15"/>
    <mergeCell ref="C37:C45"/>
    <mergeCell ref="C8:D10"/>
    <mergeCell ref="C11:D12"/>
    <mergeCell ref="C18:C26"/>
    <mergeCell ref="C16:C17"/>
    <mergeCell ref="C29:C31"/>
    <mergeCell ref="C35:C36"/>
    <mergeCell ref="C32:C34"/>
    <mergeCell ref="C27:C28"/>
    <mergeCell ref="X6:Y7"/>
    <mergeCell ref="X9:Y10"/>
    <mergeCell ref="X11:X13"/>
    <mergeCell ref="Y21:Y22"/>
    <mergeCell ref="Y23:Y31"/>
    <mergeCell ref="X14:X15"/>
    <mergeCell ref="X16:X24"/>
    <mergeCell ref="Y18:Y20"/>
    <mergeCell ref="X25:X26"/>
    <mergeCell ref="X27:X29"/>
    <mergeCell ref="X30:X31"/>
    <mergeCell ref="X32:X40"/>
    <mergeCell ref="Y32:Y33"/>
    <mergeCell ref="Y34:Y36"/>
    <mergeCell ref="Y37:Y38"/>
    <mergeCell ref="Y39:Y47"/>
    <mergeCell ref="X52:Y53"/>
    <mergeCell ref="X54:Y77"/>
    <mergeCell ref="X41:X42"/>
    <mergeCell ref="Y48:Y49"/>
    <mergeCell ref="X50:Y5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>
      <selection sqref="A1:XFD1048576"/>
    </sheetView>
  </sheetViews>
  <sheetFormatPr baseColWidth="10" defaultRowHeight="14" x14ac:dyDescent="0"/>
  <cols>
    <col min="1" max="1" width="21.1640625" customWidth="1"/>
    <col min="2" max="2" width="13.5" bestFit="1" customWidth="1"/>
    <col min="3" max="3" width="49.83203125" bestFit="1" customWidth="1"/>
    <col min="4" max="4" width="50.1640625" bestFit="1" customWidth="1"/>
  </cols>
  <sheetData>
    <row r="1" spans="1:26" ht="36">
      <c r="A1" s="38" t="s">
        <v>21</v>
      </c>
      <c r="B1" s="38"/>
      <c r="C1" s="38"/>
      <c r="D1" s="39"/>
      <c r="E1" s="40" t="s">
        <v>23</v>
      </c>
      <c r="F1" s="41" t="s">
        <v>25</v>
      </c>
      <c r="G1" s="42" t="s">
        <v>24</v>
      </c>
      <c r="H1" s="39"/>
      <c r="I1" s="39"/>
      <c r="J1" s="39"/>
      <c r="K1" s="39"/>
      <c r="L1" s="39"/>
      <c r="M1" s="39"/>
      <c r="N1" s="39"/>
      <c r="O1" s="43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37" thickBot="1">
      <c r="A2" s="44" t="s">
        <v>2</v>
      </c>
      <c r="B2" s="38" t="s">
        <v>3</v>
      </c>
      <c r="C2" s="39"/>
      <c r="D2" s="39"/>
      <c r="E2" s="45">
        <v>0.3576388888888889</v>
      </c>
      <c r="F2" s="46">
        <v>0.37847222222222227</v>
      </c>
      <c r="G2" s="47">
        <v>0.4201388888888889</v>
      </c>
      <c r="H2" s="39"/>
      <c r="I2" s="39"/>
      <c r="J2" s="39"/>
      <c r="K2" s="39"/>
      <c r="L2" s="39"/>
      <c r="M2" s="39"/>
      <c r="N2" s="39"/>
      <c r="O2" s="43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8">
      <c r="A3" s="38" t="s">
        <v>9</v>
      </c>
      <c r="B3" s="38" t="s">
        <v>20</v>
      </c>
      <c r="C3" s="38"/>
      <c r="D3" s="39"/>
      <c r="E3" s="48"/>
      <c r="F3" s="39"/>
      <c r="G3" s="39"/>
      <c r="H3" s="39"/>
      <c r="I3" s="39"/>
      <c r="J3" s="39"/>
      <c r="K3" s="49"/>
      <c r="L3" s="49"/>
      <c r="M3" s="39"/>
      <c r="N3" s="39"/>
      <c r="O3" s="43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28">
      <c r="A4" s="50"/>
      <c r="B4" s="51"/>
      <c r="C4" s="50"/>
      <c r="D4" s="50"/>
      <c r="E4" s="48"/>
      <c r="F4" s="39"/>
      <c r="G4" s="39"/>
      <c r="H4" s="39"/>
      <c r="I4" s="39"/>
      <c r="J4" s="3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2" t="s">
        <v>18</v>
      </c>
      <c r="Y4" s="52" t="s">
        <v>19</v>
      </c>
      <c r="Z4" s="53"/>
    </row>
    <row r="5" spans="1:26" ht="18">
      <c r="A5" s="39"/>
      <c r="B5" s="38"/>
      <c r="C5" s="39"/>
      <c r="D5" s="39"/>
      <c r="E5" s="48"/>
      <c r="F5" s="39"/>
      <c r="G5" s="39"/>
      <c r="H5" s="39"/>
      <c r="I5" s="39"/>
      <c r="J5" s="39"/>
      <c r="K5" s="39"/>
      <c r="L5" s="39"/>
      <c r="M5" s="39"/>
      <c r="N5" s="39"/>
      <c r="O5" s="43"/>
      <c r="P5" s="39"/>
      <c r="Q5" s="39"/>
      <c r="R5" s="39"/>
      <c r="S5" s="39"/>
      <c r="T5" s="39"/>
      <c r="U5" s="39"/>
      <c r="V5" s="39"/>
      <c r="W5" s="39"/>
      <c r="X5" s="54" t="s">
        <v>4</v>
      </c>
      <c r="Y5" s="54" t="s">
        <v>5</v>
      </c>
      <c r="Z5" s="43"/>
    </row>
    <row r="6" spans="1:26" ht="18">
      <c r="A6" s="39"/>
      <c r="B6" s="51"/>
      <c r="C6" s="52" t="s">
        <v>18</v>
      </c>
      <c r="D6" s="52" t="s">
        <v>19</v>
      </c>
      <c r="E6" s="55"/>
      <c r="F6" s="39"/>
      <c r="G6" s="39"/>
      <c r="H6" s="39"/>
      <c r="I6" s="39"/>
      <c r="J6" s="39"/>
      <c r="K6" s="39"/>
      <c r="L6" s="39"/>
      <c r="M6" s="39"/>
      <c r="N6" s="39"/>
      <c r="O6" s="43"/>
      <c r="P6" s="39"/>
      <c r="Q6" s="39"/>
      <c r="R6" s="39"/>
      <c r="S6" s="39"/>
      <c r="T6" s="39"/>
      <c r="U6" s="39"/>
      <c r="V6" s="39"/>
      <c r="W6" s="56">
        <v>0.34375</v>
      </c>
      <c r="X6" s="99" t="s">
        <v>13</v>
      </c>
      <c r="Y6" s="100"/>
      <c r="Z6" s="57">
        <v>0.34375</v>
      </c>
    </row>
    <row r="7" spans="1:26" ht="18">
      <c r="A7" s="39"/>
      <c r="B7" s="38"/>
      <c r="C7" s="54" t="s">
        <v>4</v>
      </c>
      <c r="D7" s="54" t="s">
        <v>5</v>
      </c>
      <c r="E7" s="58"/>
      <c r="F7" s="39"/>
      <c r="G7" s="39"/>
      <c r="H7" s="39" t="s">
        <v>33</v>
      </c>
      <c r="I7" s="39"/>
      <c r="J7" s="39"/>
      <c r="K7" s="39"/>
      <c r="L7" s="39"/>
      <c r="M7" s="39"/>
      <c r="N7" s="39"/>
      <c r="O7" s="43"/>
      <c r="P7" s="39"/>
      <c r="Q7" s="39"/>
      <c r="R7" s="39"/>
      <c r="S7" s="39"/>
      <c r="T7" s="39"/>
      <c r="U7" s="39"/>
      <c r="V7" s="39"/>
      <c r="W7" s="39"/>
      <c r="X7" s="103"/>
      <c r="Y7" s="104"/>
      <c r="Z7" s="59"/>
    </row>
    <row r="8" spans="1:26" ht="18">
      <c r="A8" s="39"/>
      <c r="B8" s="60">
        <v>0.4055555555555555</v>
      </c>
      <c r="C8" s="124" t="s">
        <v>30</v>
      </c>
      <c r="D8" s="125"/>
      <c r="E8" s="61"/>
      <c r="F8" s="39"/>
      <c r="G8" s="39"/>
      <c r="H8" s="39" t="s">
        <v>32</v>
      </c>
      <c r="I8" s="39"/>
      <c r="J8" s="39"/>
      <c r="K8" s="39"/>
      <c r="L8" s="39"/>
      <c r="M8" s="39"/>
      <c r="N8" s="39"/>
      <c r="O8" s="43"/>
      <c r="P8" s="39"/>
      <c r="Q8" s="39"/>
      <c r="R8" s="39"/>
      <c r="S8" s="39"/>
      <c r="T8" s="39"/>
      <c r="U8" s="39"/>
      <c r="V8" s="39"/>
      <c r="W8" s="39"/>
      <c r="X8" s="62"/>
      <c r="Y8" s="63"/>
      <c r="Z8" s="59"/>
    </row>
    <row r="9" spans="1:26" ht="18">
      <c r="A9" s="39"/>
      <c r="B9" s="60"/>
      <c r="C9" s="126"/>
      <c r="D9" s="127"/>
      <c r="E9" s="61"/>
      <c r="F9" s="39"/>
      <c r="G9" s="39"/>
      <c r="H9" s="39"/>
      <c r="I9" s="39"/>
      <c r="J9" s="39"/>
      <c r="K9" s="39"/>
      <c r="L9" s="39"/>
      <c r="M9" s="39"/>
      <c r="N9" s="39"/>
      <c r="O9" s="43"/>
      <c r="P9" s="39"/>
      <c r="Q9" s="39"/>
      <c r="R9" s="39"/>
      <c r="S9" s="39"/>
      <c r="T9" s="39"/>
      <c r="U9" s="39"/>
      <c r="V9" s="39"/>
      <c r="W9" s="56">
        <v>0.3611111111111111</v>
      </c>
      <c r="X9" s="99" t="s">
        <v>14</v>
      </c>
      <c r="Y9" s="100"/>
      <c r="Z9" s="56">
        <v>0.3611111111111111</v>
      </c>
    </row>
    <row r="10" spans="1:26" ht="18">
      <c r="A10" s="39"/>
      <c r="B10" s="38"/>
      <c r="C10" s="128"/>
      <c r="D10" s="129"/>
      <c r="E10" s="61"/>
      <c r="F10" s="39"/>
      <c r="G10" s="39"/>
      <c r="H10" s="39"/>
      <c r="I10" s="39"/>
      <c r="J10" s="39"/>
      <c r="K10" s="39"/>
      <c r="L10" s="39"/>
      <c r="M10" s="39"/>
      <c r="N10" s="39"/>
      <c r="O10" s="43"/>
      <c r="P10" s="39"/>
      <c r="Q10" s="39"/>
      <c r="R10" s="39"/>
      <c r="S10" s="39"/>
      <c r="T10" s="39"/>
      <c r="U10" s="39"/>
      <c r="V10" s="39"/>
      <c r="W10" s="39"/>
      <c r="X10" s="103"/>
      <c r="Y10" s="104"/>
      <c r="Z10" s="59"/>
    </row>
    <row r="11" spans="1:26" ht="18">
      <c r="A11" s="39"/>
      <c r="B11" s="60"/>
      <c r="C11" s="124" t="s">
        <v>31</v>
      </c>
      <c r="D11" s="125"/>
      <c r="E11" s="61"/>
      <c r="F11" s="39"/>
      <c r="G11" s="39"/>
      <c r="H11" s="39"/>
      <c r="I11" s="39"/>
      <c r="J11" s="39"/>
      <c r="K11" s="39"/>
      <c r="L11" s="39"/>
      <c r="M11" s="39"/>
      <c r="N11" s="39"/>
      <c r="O11" s="43"/>
      <c r="P11" s="39"/>
      <c r="Q11" s="39"/>
      <c r="R11" s="39"/>
      <c r="S11" s="39"/>
      <c r="T11" s="39"/>
      <c r="U11" s="39"/>
      <c r="V11" s="39"/>
      <c r="W11" s="56">
        <v>0.37847222222222227</v>
      </c>
      <c r="X11" s="105" t="s">
        <v>0</v>
      </c>
      <c r="Y11" s="39"/>
      <c r="Z11" s="43"/>
    </row>
    <row r="12" spans="1:26" ht="18">
      <c r="A12" s="39"/>
      <c r="B12" s="38"/>
      <c r="C12" s="130"/>
      <c r="D12" s="131"/>
      <c r="E12" s="61"/>
      <c r="F12" s="39"/>
      <c r="G12" s="39"/>
      <c r="H12" s="39"/>
      <c r="I12" s="39"/>
      <c r="J12" s="39"/>
      <c r="K12" s="39"/>
      <c r="L12" s="39"/>
      <c r="M12" s="39"/>
      <c r="N12" s="39"/>
      <c r="O12" s="43"/>
      <c r="P12" s="39"/>
      <c r="Q12" s="39"/>
      <c r="R12" s="39"/>
      <c r="S12" s="39"/>
      <c r="T12" s="39"/>
      <c r="U12" s="39"/>
      <c r="V12" s="39"/>
      <c r="W12" s="39"/>
      <c r="X12" s="113"/>
      <c r="Y12" s="39"/>
      <c r="Z12" s="43"/>
    </row>
    <row r="13" spans="1:26" ht="18">
      <c r="A13" s="39"/>
      <c r="B13" s="60">
        <v>0.44027777777777777</v>
      </c>
      <c r="C13" s="119" t="s">
        <v>0</v>
      </c>
      <c r="D13" s="39"/>
      <c r="E13" s="61"/>
      <c r="F13" s="39"/>
      <c r="G13" s="39"/>
      <c r="H13" s="39"/>
      <c r="I13" s="39"/>
      <c r="J13" s="39"/>
      <c r="K13" s="39"/>
      <c r="L13" s="39"/>
      <c r="M13" s="39"/>
      <c r="N13" s="39"/>
      <c r="O13" s="43"/>
      <c r="P13" s="39"/>
      <c r="Q13" s="39"/>
      <c r="R13" s="39"/>
      <c r="S13" s="39"/>
      <c r="T13" s="39"/>
      <c r="U13" s="39"/>
      <c r="V13" s="39"/>
      <c r="W13" s="39"/>
      <c r="X13" s="106"/>
      <c r="Y13" s="39"/>
      <c r="Z13" s="43"/>
    </row>
    <row r="14" spans="1:26" ht="18">
      <c r="A14" s="39"/>
      <c r="B14" s="38"/>
      <c r="C14" s="120"/>
      <c r="D14" s="39"/>
      <c r="E14" s="61"/>
      <c r="F14" s="39"/>
      <c r="G14" s="39"/>
      <c r="H14" s="39"/>
      <c r="I14" s="39"/>
      <c r="J14" s="39"/>
      <c r="K14" s="39"/>
      <c r="L14" s="39"/>
      <c r="M14" s="39"/>
      <c r="N14" s="39"/>
      <c r="O14" s="43"/>
      <c r="P14" s="39"/>
      <c r="Q14" s="39"/>
      <c r="R14" s="39"/>
      <c r="S14" s="39"/>
      <c r="T14" s="39"/>
      <c r="U14" s="39"/>
      <c r="V14" s="39"/>
      <c r="W14" s="56">
        <v>0.39930555555555558</v>
      </c>
      <c r="X14" s="105" t="s">
        <v>10</v>
      </c>
      <c r="Y14" s="39"/>
      <c r="Z14" s="43"/>
    </row>
    <row r="15" spans="1:26" ht="18">
      <c r="A15" s="39"/>
      <c r="B15" s="38"/>
      <c r="C15" s="121"/>
      <c r="D15" s="39"/>
      <c r="E15" s="61"/>
      <c r="F15" s="39"/>
      <c r="G15" s="39"/>
      <c r="H15" s="39"/>
      <c r="I15" s="39"/>
      <c r="J15" s="39"/>
      <c r="K15" s="39"/>
      <c r="L15" s="39"/>
      <c r="M15" s="39"/>
      <c r="N15" s="39"/>
      <c r="O15" s="43"/>
      <c r="P15" s="39"/>
      <c r="Q15" s="39"/>
      <c r="R15" s="39"/>
      <c r="S15" s="39"/>
      <c r="T15" s="39"/>
      <c r="U15" s="39"/>
      <c r="V15" s="39"/>
      <c r="W15" s="39"/>
      <c r="X15" s="110"/>
      <c r="Y15" s="39"/>
      <c r="Z15" s="43"/>
    </row>
    <row r="16" spans="1:26" ht="18">
      <c r="A16" s="39"/>
      <c r="B16" s="60">
        <v>0.46111111111111108</v>
      </c>
      <c r="C16" s="105" t="s">
        <v>10</v>
      </c>
      <c r="D16" s="39"/>
      <c r="E16" s="61"/>
      <c r="F16" s="39"/>
      <c r="G16" s="39"/>
      <c r="H16" s="39"/>
      <c r="I16" s="39"/>
      <c r="J16" s="39"/>
      <c r="K16" s="39"/>
      <c r="L16" s="39"/>
      <c r="M16" s="39"/>
      <c r="N16" s="39"/>
      <c r="O16" s="43"/>
      <c r="P16" s="39"/>
      <c r="Q16" s="39"/>
      <c r="R16" s="39"/>
      <c r="S16" s="39"/>
      <c r="T16" s="39"/>
      <c r="U16" s="39"/>
      <c r="V16" s="39"/>
      <c r="W16" s="56">
        <v>0.41319444444444442</v>
      </c>
      <c r="X16" s="122" t="s">
        <v>1</v>
      </c>
      <c r="Y16" s="39"/>
      <c r="Z16" s="43"/>
    </row>
    <row r="17" spans="1:26" ht="18">
      <c r="A17" s="39"/>
      <c r="B17" s="38"/>
      <c r="C17" s="110"/>
      <c r="D17" s="64" t="s">
        <v>34</v>
      </c>
      <c r="E17" s="66">
        <v>0.46527777777777773</v>
      </c>
      <c r="F17" s="39"/>
      <c r="G17" s="39"/>
      <c r="H17" s="39"/>
      <c r="I17" s="39"/>
      <c r="J17" s="39"/>
      <c r="K17" s="39"/>
      <c r="L17" s="39"/>
      <c r="M17" s="39"/>
      <c r="N17" s="39"/>
      <c r="O17" s="43"/>
      <c r="P17" s="39"/>
      <c r="Q17" s="39"/>
      <c r="R17" s="39"/>
      <c r="S17" s="39"/>
      <c r="T17" s="39"/>
      <c r="U17" s="39"/>
      <c r="V17" s="39"/>
      <c r="W17" s="39"/>
      <c r="X17" s="113"/>
      <c r="Y17" s="39"/>
      <c r="Z17" s="43"/>
    </row>
    <row r="18" spans="1:26" ht="18">
      <c r="A18" s="39"/>
      <c r="B18" s="60">
        <v>0.47500000000000003</v>
      </c>
      <c r="C18" s="123" t="s">
        <v>1</v>
      </c>
      <c r="D18" s="65" t="s">
        <v>35</v>
      </c>
      <c r="E18" s="61"/>
      <c r="F18" s="39"/>
      <c r="G18" s="39"/>
      <c r="H18" s="39"/>
      <c r="I18" s="39"/>
      <c r="J18" s="39"/>
      <c r="K18" s="39"/>
      <c r="L18" s="39"/>
      <c r="M18" s="39"/>
      <c r="N18" s="39"/>
      <c r="O18" s="43"/>
      <c r="P18" s="39"/>
      <c r="Q18" s="39"/>
      <c r="R18" s="39"/>
      <c r="S18" s="39"/>
      <c r="T18" s="39"/>
      <c r="U18" s="39"/>
      <c r="V18" s="39"/>
      <c r="W18" s="39"/>
      <c r="X18" s="113"/>
      <c r="Y18" s="122" t="s">
        <v>0</v>
      </c>
      <c r="Z18" s="67">
        <v>0.42708333333333331</v>
      </c>
    </row>
    <row r="19" spans="1:26" ht="18">
      <c r="A19" s="39"/>
      <c r="B19" s="38"/>
      <c r="C19" s="108"/>
      <c r="D19" s="119" t="s">
        <v>0</v>
      </c>
      <c r="E19" s="66">
        <v>0.47916666666666669</v>
      </c>
      <c r="F19" s="39"/>
      <c r="G19" s="39"/>
      <c r="H19" s="39"/>
      <c r="I19" s="39"/>
      <c r="J19" s="39"/>
      <c r="K19" s="39"/>
      <c r="L19" s="39"/>
      <c r="M19" s="39"/>
      <c r="N19" s="39"/>
      <c r="O19" s="43"/>
      <c r="P19" s="39"/>
      <c r="Q19" s="39"/>
      <c r="R19" s="39"/>
      <c r="S19" s="39"/>
      <c r="T19" s="39"/>
      <c r="U19" s="39"/>
      <c r="V19" s="39"/>
      <c r="W19" s="39"/>
      <c r="X19" s="113"/>
      <c r="Y19" s="113"/>
      <c r="Z19" s="43"/>
    </row>
    <row r="20" spans="1:26" ht="18">
      <c r="A20" s="39"/>
      <c r="B20" s="38"/>
      <c r="C20" s="108"/>
      <c r="D20" s="120"/>
      <c r="E20" s="61"/>
      <c r="F20" s="39"/>
      <c r="G20" s="39"/>
      <c r="H20" s="39"/>
      <c r="I20" s="39"/>
      <c r="J20" s="39"/>
      <c r="K20" s="39"/>
      <c r="L20" s="39"/>
      <c r="M20" s="39"/>
      <c r="N20" s="39"/>
      <c r="O20" s="43"/>
      <c r="P20" s="39"/>
      <c r="Q20" s="39"/>
      <c r="R20" s="39"/>
      <c r="S20" s="39"/>
      <c r="T20" s="39"/>
      <c r="U20" s="39"/>
      <c r="V20" s="39"/>
      <c r="W20" s="39"/>
      <c r="X20" s="113"/>
      <c r="Y20" s="106"/>
      <c r="Z20" s="43"/>
    </row>
    <row r="21" spans="1:26" ht="18">
      <c r="A21" s="39"/>
      <c r="B21" s="38"/>
      <c r="C21" s="108"/>
      <c r="D21" s="121"/>
      <c r="E21" s="61"/>
      <c r="F21" s="39"/>
      <c r="G21" s="39"/>
      <c r="H21" s="39"/>
      <c r="I21" s="39"/>
      <c r="J21" s="39"/>
      <c r="K21" s="39"/>
      <c r="L21" s="39"/>
      <c r="M21" s="39"/>
      <c r="N21" s="39"/>
      <c r="O21" s="43"/>
      <c r="P21" s="39"/>
      <c r="Q21" s="39"/>
      <c r="R21" s="39"/>
      <c r="S21" s="39"/>
      <c r="T21" s="39"/>
      <c r="U21" s="39"/>
      <c r="V21" s="39"/>
      <c r="W21" s="39"/>
      <c r="X21" s="113"/>
      <c r="Y21" s="105" t="s">
        <v>6</v>
      </c>
      <c r="Z21" s="67">
        <v>0.44791666666666669</v>
      </c>
    </row>
    <row r="22" spans="1:26" ht="18">
      <c r="A22" s="39"/>
      <c r="B22" s="38"/>
      <c r="C22" s="108"/>
      <c r="D22" s="105" t="s">
        <v>6</v>
      </c>
      <c r="E22" s="66">
        <v>0.5</v>
      </c>
      <c r="F22" s="39"/>
      <c r="G22" s="39"/>
      <c r="H22" s="39"/>
      <c r="I22" s="39"/>
      <c r="J22" s="39"/>
      <c r="K22" s="39"/>
      <c r="L22" s="39"/>
      <c r="M22" s="39"/>
      <c r="N22" s="39"/>
      <c r="O22" s="43"/>
      <c r="P22" s="39"/>
      <c r="Q22" s="39"/>
      <c r="R22" s="39"/>
      <c r="S22" s="39"/>
      <c r="T22" s="39"/>
      <c r="U22" s="39"/>
      <c r="V22" s="39"/>
      <c r="W22" s="39"/>
      <c r="X22" s="113"/>
      <c r="Y22" s="110"/>
      <c r="Z22" s="43"/>
    </row>
    <row r="23" spans="1:26" ht="18">
      <c r="A23" s="39"/>
      <c r="B23" s="38"/>
      <c r="C23" s="108"/>
      <c r="D23" s="106"/>
      <c r="E23" s="61"/>
      <c r="F23" s="39"/>
      <c r="G23" s="39"/>
      <c r="H23" s="39"/>
      <c r="I23" s="39"/>
      <c r="J23" s="39"/>
      <c r="K23" s="39"/>
      <c r="L23" s="39"/>
      <c r="M23" s="39"/>
      <c r="N23" s="39"/>
      <c r="O23" s="43"/>
      <c r="P23" s="39"/>
      <c r="Q23" s="39"/>
      <c r="R23" s="39"/>
      <c r="S23" s="39"/>
      <c r="T23" s="39"/>
      <c r="U23" s="39"/>
      <c r="V23" s="39"/>
      <c r="W23" s="39"/>
      <c r="X23" s="113"/>
      <c r="Y23" s="122" t="s">
        <v>1</v>
      </c>
      <c r="Z23" s="67">
        <v>0.46319444444444446</v>
      </c>
    </row>
    <row r="24" spans="1:26" ht="18">
      <c r="A24" s="39"/>
      <c r="B24" s="38"/>
      <c r="C24" s="108"/>
      <c r="D24" s="107" t="s">
        <v>1</v>
      </c>
      <c r="E24" s="66">
        <v>0.51527777777777783</v>
      </c>
      <c r="F24" s="39"/>
      <c r="G24" s="39"/>
      <c r="H24" s="39"/>
      <c r="I24" s="39"/>
      <c r="J24" s="39"/>
      <c r="K24" s="39"/>
      <c r="L24" s="39"/>
      <c r="M24" s="39"/>
      <c r="N24" s="39"/>
      <c r="O24" s="43"/>
      <c r="P24" s="39"/>
      <c r="Q24" s="39"/>
      <c r="R24" s="39"/>
      <c r="S24" s="39"/>
      <c r="T24" s="39"/>
      <c r="U24" s="39"/>
      <c r="V24" s="39"/>
      <c r="W24" s="39"/>
      <c r="X24" s="106"/>
      <c r="Y24" s="113"/>
      <c r="Z24" s="43"/>
    </row>
    <row r="25" spans="1:26" ht="18">
      <c r="A25" s="39"/>
      <c r="B25" s="38"/>
      <c r="C25" s="108"/>
      <c r="D25" s="108"/>
      <c r="E25" s="61"/>
      <c r="F25" s="39"/>
      <c r="G25" s="39"/>
      <c r="H25" s="39"/>
      <c r="I25" s="39"/>
      <c r="J25" s="39"/>
      <c r="K25" s="39"/>
      <c r="L25" s="39"/>
      <c r="M25" s="39"/>
      <c r="N25" s="39"/>
      <c r="O25" s="43"/>
      <c r="P25" s="39"/>
      <c r="Q25" s="39"/>
      <c r="R25" s="39"/>
      <c r="S25" s="39"/>
      <c r="T25" s="39"/>
      <c r="U25" s="39"/>
      <c r="V25" s="39"/>
      <c r="W25" s="56">
        <v>0.47569444444444442</v>
      </c>
      <c r="X25" s="105" t="s">
        <v>11</v>
      </c>
      <c r="Y25" s="113"/>
      <c r="Z25" s="43"/>
    </row>
    <row r="26" spans="1:26" ht="18">
      <c r="A26" s="39"/>
      <c r="B26" s="38"/>
      <c r="C26" s="109"/>
      <c r="D26" s="108"/>
      <c r="E26" s="61"/>
      <c r="F26" s="39"/>
      <c r="G26" s="39"/>
      <c r="H26" s="39"/>
      <c r="I26" s="39"/>
      <c r="J26" s="39"/>
      <c r="K26" s="39"/>
      <c r="L26" s="39"/>
      <c r="M26" s="39"/>
      <c r="N26" s="39"/>
      <c r="O26" s="43"/>
      <c r="P26" s="39"/>
      <c r="Q26" s="39"/>
      <c r="R26" s="39"/>
      <c r="S26" s="39"/>
      <c r="T26" s="39"/>
      <c r="U26" s="39"/>
      <c r="V26" s="39"/>
      <c r="W26" s="39"/>
      <c r="X26" s="106"/>
      <c r="Y26" s="113"/>
      <c r="Z26" s="43"/>
    </row>
    <row r="27" spans="1:26" ht="18">
      <c r="A27" s="39"/>
      <c r="B27" s="60">
        <v>0.53749999999999998</v>
      </c>
      <c r="C27" s="105" t="s">
        <v>11</v>
      </c>
      <c r="D27" s="108"/>
      <c r="E27" s="61"/>
      <c r="F27" s="39"/>
      <c r="G27" s="39"/>
      <c r="H27" s="39"/>
      <c r="I27" s="39"/>
      <c r="J27" s="39"/>
      <c r="K27" s="39"/>
      <c r="L27" s="39"/>
      <c r="M27" s="39"/>
      <c r="N27" s="39"/>
      <c r="O27" s="43"/>
      <c r="P27" s="39"/>
      <c r="Q27" s="39"/>
      <c r="R27" s="39"/>
      <c r="S27" s="39"/>
      <c r="T27" s="39"/>
      <c r="U27" s="39"/>
      <c r="V27" s="39"/>
      <c r="W27" s="56">
        <v>0.48958333333333331</v>
      </c>
      <c r="X27" s="105" t="s">
        <v>0</v>
      </c>
      <c r="Y27" s="113"/>
      <c r="Z27" s="43"/>
    </row>
    <row r="28" spans="1:26" ht="18">
      <c r="A28" s="39"/>
      <c r="B28" s="38"/>
      <c r="C28" s="106"/>
      <c r="D28" s="108"/>
      <c r="E28" s="61"/>
      <c r="F28" s="39"/>
      <c r="G28" s="39"/>
      <c r="H28" s="39"/>
      <c r="I28" s="39"/>
      <c r="J28" s="39"/>
      <c r="K28" s="39"/>
      <c r="L28" s="39"/>
      <c r="M28" s="39"/>
      <c r="N28" s="39"/>
      <c r="O28" s="43"/>
      <c r="P28" s="39"/>
      <c r="Q28" s="39"/>
      <c r="R28" s="39"/>
      <c r="S28" s="39"/>
      <c r="T28" s="39"/>
      <c r="U28" s="39"/>
      <c r="V28" s="39"/>
      <c r="W28" s="39"/>
      <c r="X28" s="113"/>
      <c r="Y28" s="113"/>
      <c r="Z28" s="43"/>
    </row>
    <row r="29" spans="1:26" ht="18">
      <c r="A29" s="39"/>
      <c r="B29" s="60">
        <v>0.55138888888888882</v>
      </c>
      <c r="C29" s="116" t="s">
        <v>22</v>
      </c>
      <c r="D29" s="108"/>
      <c r="E29" s="61"/>
      <c r="F29" s="39"/>
      <c r="G29" s="39"/>
      <c r="H29" s="39"/>
      <c r="I29" s="39"/>
      <c r="J29" s="39"/>
      <c r="K29" s="39"/>
      <c r="L29" s="39"/>
      <c r="M29" s="39"/>
      <c r="N29" s="39"/>
      <c r="O29" s="43"/>
      <c r="P29" s="39"/>
      <c r="Q29" s="39"/>
      <c r="R29" s="39"/>
      <c r="S29" s="39"/>
      <c r="T29" s="39"/>
      <c r="U29" s="39"/>
      <c r="V29" s="39"/>
      <c r="W29" s="39"/>
      <c r="X29" s="106"/>
      <c r="Y29" s="113"/>
      <c r="Z29" s="43"/>
    </row>
    <row r="30" spans="1:26" ht="38" customHeight="1">
      <c r="A30" s="39"/>
      <c r="B30" s="38"/>
      <c r="C30" s="117"/>
      <c r="D30" s="108"/>
      <c r="E30" s="61"/>
      <c r="F30" s="39"/>
      <c r="G30" s="39"/>
      <c r="H30" s="39"/>
      <c r="I30" s="39"/>
      <c r="J30" s="39"/>
      <c r="K30" s="39"/>
      <c r="L30" s="39"/>
      <c r="M30" s="39"/>
      <c r="N30" s="39"/>
      <c r="O30" s="43"/>
      <c r="P30" s="39"/>
      <c r="Q30" s="39"/>
      <c r="R30" s="39"/>
      <c r="S30" s="39"/>
      <c r="T30" s="39"/>
      <c r="U30" s="39"/>
      <c r="V30" s="39"/>
      <c r="W30" s="56">
        <v>0.51041666666666663</v>
      </c>
      <c r="X30" s="114" t="s">
        <v>12</v>
      </c>
      <c r="Y30" s="113"/>
      <c r="Z30" s="43"/>
    </row>
    <row r="31" spans="1:26" ht="18">
      <c r="A31" s="39"/>
      <c r="B31" s="38"/>
      <c r="C31" s="118"/>
      <c r="D31" s="108"/>
      <c r="E31" s="61"/>
      <c r="F31" s="39"/>
      <c r="G31" s="39"/>
      <c r="H31" s="39"/>
      <c r="I31" s="39"/>
      <c r="J31" s="39"/>
      <c r="K31" s="39"/>
      <c r="L31" s="39"/>
      <c r="M31" s="39"/>
      <c r="N31" s="39"/>
      <c r="O31" s="43"/>
      <c r="P31" s="39"/>
      <c r="Q31" s="39"/>
      <c r="R31" s="39"/>
      <c r="S31" s="39"/>
      <c r="T31" s="39"/>
      <c r="U31" s="39"/>
      <c r="V31" s="39"/>
      <c r="W31" s="39"/>
      <c r="X31" s="115"/>
      <c r="Y31" s="106"/>
      <c r="Z31" s="43"/>
    </row>
    <row r="32" spans="1:26" ht="18">
      <c r="A32" s="39"/>
      <c r="B32" s="60">
        <v>0.57222222222222219</v>
      </c>
      <c r="C32" s="119" t="s">
        <v>0</v>
      </c>
      <c r="D32" s="109"/>
      <c r="E32" s="61"/>
      <c r="F32" s="39"/>
      <c r="G32" s="39"/>
      <c r="H32" s="39"/>
      <c r="I32" s="39"/>
      <c r="J32" s="39"/>
      <c r="K32" s="39"/>
      <c r="L32" s="39"/>
      <c r="M32" s="39"/>
      <c r="N32" s="39"/>
      <c r="O32" s="43"/>
      <c r="P32" s="39"/>
      <c r="Q32" s="39"/>
      <c r="R32" s="39"/>
      <c r="S32" s="39"/>
      <c r="T32" s="39"/>
      <c r="U32" s="39"/>
      <c r="V32" s="39"/>
      <c r="W32" s="56">
        <v>0.52430555555555558</v>
      </c>
      <c r="X32" s="105" t="s">
        <v>1</v>
      </c>
      <c r="Y32" s="105" t="s">
        <v>7</v>
      </c>
      <c r="Z32" s="67">
        <v>0.52569444444444446</v>
      </c>
    </row>
    <row r="33" spans="1:26" ht="18">
      <c r="A33" s="39"/>
      <c r="B33" s="38"/>
      <c r="C33" s="120"/>
      <c r="D33" s="105" t="s">
        <v>7</v>
      </c>
      <c r="E33" s="66">
        <v>0.57777777777777783</v>
      </c>
      <c r="F33" s="39"/>
      <c r="G33" s="39"/>
      <c r="H33" s="39"/>
      <c r="I33" s="39"/>
      <c r="J33" s="39"/>
      <c r="K33" s="39"/>
      <c r="L33" s="39"/>
      <c r="M33" s="39"/>
      <c r="N33" s="39"/>
      <c r="O33" s="43"/>
      <c r="P33" s="39"/>
      <c r="Q33" s="39"/>
      <c r="R33" s="39"/>
      <c r="S33" s="39"/>
      <c r="T33" s="39"/>
      <c r="U33" s="39"/>
      <c r="V33" s="39"/>
      <c r="W33" s="39"/>
      <c r="X33" s="113"/>
      <c r="Y33" s="106"/>
      <c r="Z33" s="43"/>
    </row>
    <row r="34" spans="1:26" ht="18">
      <c r="A34" s="39"/>
      <c r="B34" s="38"/>
      <c r="C34" s="121"/>
      <c r="D34" s="106"/>
      <c r="E34" s="61"/>
      <c r="F34" s="39"/>
      <c r="G34" s="39"/>
      <c r="H34" s="39"/>
      <c r="I34" s="39"/>
      <c r="J34" s="39"/>
      <c r="K34" s="39"/>
      <c r="L34" s="39"/>
      <c r="M34" s="39"/>
      <c r="N34" s="39"/>
      <c r="O34" s="43"/>
      <c r="P34" s="39"/>
      <c r="Q34" s="39"/>
      <c r="R34" s="39"/>
      <c r="S34" s="39"/>
      <c r="T34" s="39"/>
      <c r="U34" s="39"/>
      <c r="V34" s="39"/>
      <c r="W34" s="39"/>
      <c r="X34" s="113"/>
      <c r="Y34" s="105" t="s">
        <v>0</v>
      </c>
      <c r="Z34" s="67">
        <v>0.54097222222222219</v>
      </c>
    </row>
    <row r="35" spans="1:26" ht="38" customHeight="1">
      <c r="A35" s="39"/>
      <c r="B35" s="60">
        <v>0.59305555555555556</v>
      </c>
      <c r="C35" s="114" t="s">
        <v>12</v>
      </c>
      <c r="D35" s="116" t="s">
        <v>22</v>
      </c>
      <c r="E35" s="66">
        <v>0.59305555555555556</v>
      </c>
      <c r="F35" s="39"/>
      <c r="G35" s="39"/>
      <c r="H35" s="39"/>
      <c r="I35" s="39"/>
      <c r="J35" s="39"/>
      <c r="K35" s="39"/>
      <c r="L35" s="39"/>
      <c r="M35" s="39"/>
      <c r="N35" s="39"/>
      <c r="O35" s="43"/>
      <c r="P35" s="39"/>
      <c r="Q35" s="39"/>
      <c r="R35" s="39"/>
      <c r="S35" s="39"/>
      <c r="T35" s="39"/>
      <c r="U35" s="39"/>
      <c r="V35" s="39"/>
      <c r="W35" s="39"/>
      <c r="X35" s="113"/>
      <c r="Y35" s="113"/>
      <c r="Z35" s="43"/>
    </row>
    <row r="36" spans="1:26" ht="18">
      <c r="A36" s="39"/>
      <c r="B36" s="38"/>
      <c r="C36" s="115"/>
      <c r="D36" s="117"/>
      <c r="E36" s="61"/>
      <c r="F36" s="39"/>
      <c r="G36" s="39"/>
      <c r="H36" s="39"/>
      <c r="I36" s="39"/>
      <c r="J36" s="39"/>
      <c r="K36" s="39"/>
      <c r="L36" s="39"/>
      <c r="M36" s="39"/>
      <c r="N36" s="39"/>
      <c r="O36" s="43"/>
      <c r="P36" s="39"/>
      <c r="Q36" s="39"/>
      <c r="R36" s="39"/>
      <c r="S36" s="39"/>
      <c r="T36" s="39"/>
      <c r="U36" s="39"/>
      <c r="V36" s="39"/>
      <c r="W36" s="39"/>
      <c r="X36" s="113"/>
      <c r="Y36" s="106"/>
      <c r="Z36" s="43"/>
    </row>
    <row r="37" spans="1:26" ht="38" customHeight="1">
      <c r="A37" s="39"/>
      <c r="B37" s="60">
        <v>0.6069444444444444</v>
      </c>
      <c r="C37" s="107" t="s">
        <v>1</v>
      </c>
      <c r="D37" s="118"/>
      <c r="E37" s="61"/>
      <c r="F37" s="39"/>
      <c r="G37" s="39"/>
      <c r="H37" s="39"/>
      <c r="I37" s="39"/>
      <c r="J37" s="39"/>
      <c r="K37" s="39"/>
      <c r="L37" s="39"/>
      <c r="M37" s="39"/>
      <c r="N37" s="39"/>
      <c r="O37" s="43"/>
      <c r="P37" s="39"/>
      <c r="Q37" s="39"/>
      <c r="R37" s="39"/>
      <c r="S37" s="39"/>
      <c r="T37" s="39"/>
      <c r="U37" s="39"/>
      <c r="V37" s="39"/>
      <c r="W37" s="39"/>
      <c r="X37" s="113"/>
      <c r="Y37" s="114" t="s">
        <v>8</v>
      </c>
      <c r="Z37" s="67">
        <v>0.56180555555555556</v>
      </c>
    </row>
    <row r="38" spans="1:26" ht="18">
      <c r="A38" s="39"/>
      <c r="B38" s="38"/>
      <c r="C38" s="108"/>
      <c r="D38" s="119" t="s">
        <v>0</v>
      </c>
      <c r="E38" s="66">
        <v>0.61388888888888882</v>
      </c>
      <c r="F38" s="39"/>
      <c r="G38" s="39"/>
      <c r="H38" s="39"/>
      <c r="I38" s="39"/>
      <c r="J38" s="39"/>
      <c r="K38" s="39"/>
      <c r="L38" s="39"/>
      <c r="M38" s="39"/>
      <c r="N38" s="39"/>
      <c r="O38" s="43"/>
      <c r="P38" s="39"/>
      <c r="Q38" s="39"/>
      <c r="R38" s="39"/>
      <c r="S38" s="39"/>
      <c r="T38" s="39"/>
      <c r="U38" s="39"/>
      <c r="V38" s="39"/>
      <c r="W38" s="39"/>
      <c r="X38" s="113"/>
      <c r="Y38" s="115"/>
      <c r="Z38" s="43"/>
    </row>
    <row r="39" spans="1:26" ht="18">
      <c r="A39" s="39"/>
      <c r="B39" s="38"/>
      <c r="C39" s="108"/>
      <c r="D39" s="120"/>
      <c r="E39" s="61"/>
      <c r="F39" s="39"/>
      <c r="G39" s="39"/>
      <c r="H39" s="39"/>
      <c r="I39" s="39"/>
      <c r="J39" s="39"/>
      <c r="K39" s="39"/>
      <c r="L39" s="39"/>
      <c r="M39" s="39"/>
      <c r="N39" s="39"/>
      <c r="O39" s="43"/>
      <c r="P39" s="39"/>
      <c r="Q39" s="39"/>
      <c r="R39" s="39"/>
      <c r="S39" s="39"/>
      <c r="T39" s="39"/>
      <c r="U39" s="39"/>
      <c r="V39" s="39"/>
      <c r="W39" s="39"/>
      <c r="X39" s="113"/>
      <c r="Y39" s="105" t="s">
        <v>1</v>
      </c>
      <c r="Z39" s="67">
        <v>0.57708333333333328</v>
      </c>
    </row>
    <row r="40" spans="1:26" ht="18">
      <c r="A40" s="39"/>
      <c r="B40" s="38"/>
      <c r="C40" s="108"/>
      <c r="D40" s="121"/>
      <c r="E40" s="61"/>
      <c r="F40" s="39"/>
      <c r="G40" s="39"/>
      <c r="H40" s="39"/>
      <c r="I40" s="39"/>
      <c r="J40" s="39"/>
      <c r="K40" s="39"/>
      <c r="L40" s="39"/>
      <c r="M40" s="39"/>
      <c r="N40" s="39"/>
      <c r="O40" s="43"/>
      <c r="P40" s="39"/>
      <c r="Q40" s="39"/>
      <c r="R40" s="39"/>
      <c r="S40" s="39"/>
      <c r="T40" s="39"/>
      <c r="U40" s="39"/>
      <c r="V40" s="39"/>
      <c r="W40" s="39"/>
      <c r="X40" s="106"/>
      <c r="Y40" s="113"/>
      <c r="Z40" s="43"/>
    </row>
    <row r="41" spans="1:26" ht="38" customHeight="1">
      <c r="A41" s="39"/>
      <c r="B41" s="38"/>
      <c r="C41" s="108"/>
      <c r="D41" s="114" t="s">
        <v>8</v>
      </c>
      <c r="E41" s="66">
        <v>0.63472222222222219</v>
      </c>
      <c r="F41" s="39"/>
      <c r="G41" s="39"/>
      <c r="H41" s="39"/>
      <c r="I41" s="39"/>
      <c r="J41" s="39"/>
      <c r="K41" s="39"/>
      <c r="L41" s="39"/>
      <c r="M41" s="39"/>
      <c r="N41" s="39"/>
      <c r="O41" s="43"/>
      <c r="P41" s="39"/>
      <c r="Q41" s="39"/>
      <c r="R41" s="39"/>
      <c r="S41" s="39"/>
      <c r="T41" s="39"/>
      <c r="U41" s="39"/>
      <c r="V41" s="39"/>
      <c r="W41" s="56">
        <v>0.58680555555555558</v>
      </c>
      <c r="X41" s="105" t="s">
        <v>11</v>
      </c>
      <c r="Y41" s="113"/>
      <c r="Z41" s="43"/>
    </row>
    <row r="42" spans="1:26" ht="18">
      <c r="A42" s="39"/>
      <c r="B42" s="38"/>
      <c r="C42" s="108"/>
      <c r="D42" s="115"/>
      <c r="E42" s="61"/>
      <c r="F42" s="39"/>
      <c r="G42" s="39"/>
      <c r="H42" s="39"/>
      <c r="I42" s="39"/>
      <c r="J42" s="39"/>
      <c r="K42" s="39"/>
      <c r="L42" s="39"/>
      <c r="M42" s="39"/>
      <c r="N42" s="39"/>
      <c r="O42" s="43"/>
      <c r="P42" s="39"/>
      <c r="Q42" s="39"/>
      <c r="R42" s="39"/>
      <c r="S42" s="39"/>
      <c r="T42" s="39"/>
      <c r="U42" s="39"/>
      <c r="V42" s="39"/>
      <c r="W42" s="39"/>
      <c r="X42" s="106"/>
      <c r="Y42" s="113"/>
      <c r="Z42" s="43"/>
    </row>
    <row r="43" spans="1:26" ht="18">
      <c r="A43" s="39"/>
      <c r="B43" s="38"/>
      <c r="C43" s="108"/>
      <c r="D43" s="107" t="s">
        <v>1</v>
      </c>
      <c r="E43" s="66">
        <v>0.65</v>
      </c>
      <c r="F43" s="39"/>
      <c r="G43" s="39"/>
      <c r="H43" s="39"/>
      <c r="I43" s="39"/>
      <c r="J43" s="39"/>
      <c r="K43" s="39"/>
      <c r="L43" s="39"/>
      <c r="M43" s="39"/>
      <c r="N43" s="39"/>
      <c r="O43" s="43"/>
      <c r="P43" s="39"/>
      <c r="Q43" s="39"/>
      <c r="R43" s="39"/>
      <c r="S43" s="39"/>
      <c r="T43" s="39"/>
      <c r="U43" s="39"/>
      <c r="V43" s="39"/>
      <c r="W43" s="56">
        <v>0.60347222222222219</v>
      </c>
      <c r="X43" s="50"/>
      <c r="Y43" s="113"/>
      <c r="Z43" s="43"/>
    </row>
    <row r="44" spans="1:26" ht="18">
      <c r="A44" s="39"/>
      <c r="B44" s="38"/>
      <c r="C44" s="108"/>
      <c r="D44" s="108"/>
      <c r="E44" s="61"/>
      <c r="F44" s="39"/>
      <c r="G44" s="39"/>
      <c r="H44" s="39"/>
      <c r="I44" s="39"/>
      <c r="J44" s="39"/>
      <c r="K44" s="39"/>
      <c r="L44" s="39"/>
      <c r="M44" s="39"/>
      <c r="N44" s="39"/>
      <c r="O44" s="43"/>
      <c r="P44" s="39"/>
      <c r="Q44" s="39"/>
      <c r="R44" s="39"/>
      <c r="S44" s="39"/>
      <c r="T44" s="39"/>
      <c r="U44" s="39"/>
      <c r="V44" s="39"/>
      <c r="W44" s="39"/>
      <c r="X44" s="50"/>
      <c r="Y44" s="113"/>
      <c r="Z44" s="43"/>
    </row>
    <row r="45" spans="1:26" ht="18">
      <c r="A45" s="39"/>
      <c r="B45" s="38"/>
      <c r="C45" s="109"/>
      <c r="D45" s="108"/>
      <c r="E45" s="61"/>
      <c r="F45" s="39"/>
      <c r="G45" s="39"/>
      <c r="H45" s="39"/>
      <c r="I45" s="39"/>
      <c r="J45" s="39"/>
      <c r="K45" s="39"/>
      <c r="L45" s="39"/>
      <c r="M45" s="39"/>
      <c r="N45" s="39"/>
      <c r="O45" s="43"/>
      <c r="P45" s="39"/>
      <c r="Q45" s="39"/>
      <c r="R45" s="39"/>
      <c r="S45" s="39"/>
      <c r="T45" s="39"/>
      <c r="U45" s="39"/>
      <c r="V45" s="39"/>
      <c r="W45" s="39"/>
      <c r="X45" s="39"/>
      <c r="Y45" s="113"/>
      <c r="Z45" s="43"/>
    </row>
    <row r="46" spans="1:26" ht="18">
      <c r="A46" s="39"/>
      <c r="B46" s="60">
        <v>0.6694444444444444</v>
      </c>
      <c r="C46" s="105" t="s">
        <v>11</v>
      </c>
      <c r="D46" s="108"/>
      <c r="E46" s="61"/>
      <c r="F46" s="39"/>
      <c r="G46" s="39"/>
      <c r="H46" s="39"/>
      <c r="I46" s="39"/>
      <c r="J46" s="39"/>
      <c r="K46" s="39"/>
      <c r="L46" s="39"/>
      <c r="M46" s="39"/>
      <c r="N46" s="39"/>
      <c r="O46" s="43"/>
      <c r="P46" s="39"/>
      <c r="Q46" s="39"/>
      <c r="R46" s="39"/>
      <c r="S46" s="39"/>
      <c r="T46" s="39"/>
      <c r="U46" s="39"/>
      <c r="V46" s="39"/>
      <c r="W46" s="39"/>
      <c r="X46" s="39"/>
      <c r="Y46" s="113"/>
      <c r="Z46" s="43"/>
    </row>
    <row r="47" spans="1:26" ht="18">
      <c r="A47" s="39"/>
      <c r="B47" s="38"/>
      <c r="C47" s="106"/>
      <c r="D47" s="108"/>
      <c r="E47" s="61"/>
      <c r="F47" s="39"/>
      <c r="G47" s="39"/>
      <c r="H47" s="39"/>
      <c r="I47" s="39"/>
      <c r="J47" s="39"/>
      <c r="K47" s="39"/>
      <c r="L47" s="39"/>
      <c r="M47" s="39"/>
      <c r="N47" s="39"/>
      <c r="O47" s="43"/>
      <c r="P47" s="39"/>
      <c r="Q47" s="39"/>
      <c r="R47" s="39"/>
      <c r="S47" s="39"/>
      <c r="T47" s="39"/>
      <c r="U47" s="39"/>
      <c r="V47" s="39"/>
      <c r="W47" s="39"/>
      <c r="X47" s="39"/>
      <c r="Y47" s="106"/>
      <c r="Z47" s="43"/>
    </row>
    <row r="48" spans="1:26" ht="18">
      <c r="A48" s="39"/>
      <c r="B48" s="60">
        <v>0.68333333333333324</v>
      </c>
      <c r="C48" s="68" t="s">
        <v>28</v>
      </c>
      <c r="D48" s="108"/>
      <c r="E48" s="61"/>
      <c r="F48" s="39"/>
      <c r="G48" s="39"/>
      <c r="H48" s="39"/>
      <c r="I48" s="39"/>
      <c r="J48" s="39"/>
      <c r="K48" s="39"/>
      <c r="L48" s="39"/>
      <c r="M48" s="39"/>
      <c r="N48" s="39"/>
      <c r="O48" s="43"/>
      <c r="P48" s="39"/>
      <c r="Q48" s="39"/>
      <c r="R48" s="39"/>
      <c r="S48" s="39"/>
      <c r="T48" s="39"/>
      <c r="U48" s="39"/>
      <c r="V48" s="39"/>
      <c r="W48" s="39"/>
      <c r="X48" s="39"/>
      <c r="Y48" s="105" t="s">
        <v>7</v>
      </c>
      <c r="Z48" s="67">
        <v>0.63958333333333328</v>
      </c>
    </row>
    <row r="49" spans="1:26" ht="18">
      <c r="A49" s="39"/>
      <c r="B49" s="60">
        <v>0.69027777777777777</v>
      </c>
      <c r="C49" s="69" t="s">
        <v>27</v>
      </c>
      <c r="D49" s="108"/>
      <c r="E49" s="61"/>
      <c r="F49" s="39"/>
      <c r="G49" s="39"/>
      <c r="H49" s="39"/>
      <c r="I49" s="39"/>
      <c r="J49" s="39"/>
      <c r="K49" s="39"/>
      <c r="L49" s="39"/>
      <c r="M49" s="39"/>
      <c r="N49" s="39"/>
      <c r="O49" s="43"/>
      <c r="P49" s="39"/>
      <c r="Q49" s="39"/>
      <c r="R49" s="39"/>
      <c r="S49" s="39"/>
      <c r="T49" s="39"/>
      <c r="U49" s="39"/>
      <c r="V49" s="39"/>
      <c r="W49" s="39"/>
      <c r="X49" s="39"/>
      <c r="Y49" s="110"/>
      <c r="Z49" s="43"/>
    </row>
    <row r="50" spans="1:26" ht="18">
      <c r="A50" s="39"/>
      <c r="B50" s="39"/>
      <c r="C50" s="39"/>
      <c r="D50" s="108"/>
      <c r="E50" s="61"/>
      <c r="F50" s="39"/>
      <c r="G50" s="39"/>
      <c r="H50" s="39"/>
      <c r="I50" s="39"/>
      <c r="J50" s="39"/>
      <c r="K50" s="39"/>
      <c r="L50" s="39"/>
      <c r="M50" s="39"/>
      <c r="N50" s="39"/>
      <c r="O50" s="43"/>
      <c r="P50" s="39"/>
      <c r="Q50" s="39"/>
      <c r="R50" s="39"/>
      <c r="S50" s="39"/>
      <c r="T50" s="39"/>
      <c r="U50" s="39"/>
      <c r="V50" s="39"/>
      <c r="W50" s="39"/>
      <c r="X50" s="99" t="s">
        <v>17</v>
      </c>
      <c r="Y50" s="100"/>
      <c r="Z50" s="67">
        <v>0.65486111111111112</v>
      </c>
    </row>
    <row r="51" spans="1:26" ht="18">
      <c r="A51" s="39"/>
      <c r="B51" s="39"/>
      <c r="C51" s="39"/>
      <c r="D51" s="109"/>
      <c r="E51" s="61"/>
      <c r="F51" s="39"/>
      <c r="G51" s="39"/>
      <c r="H51" s="39"/>
      <c r="I51" s="39"/>
      <c r="J51" s="39"/>
      <c r="K51" s="39"/>
      <c r="L51" s="39"/>
      <c r="M51" s="39"/>
      <c r="N51" s="39"/>
      <c r="O51" s="43"/>
      <c r="P51" s="39"/>
      <c r="Q51" s="39"/>
      <c r="R51" s="39"/>
      <c r="S51" s="39"/>
      <c r="T51" s="39"/>
      <c r="U51" s="39"/>
      <c r="V51" s="39"/>
      <c r="W51" s="39"/>
      <c r="X51" s="111"/>
      <c r="Y51" s="112"/>
      <c r="Z51" s="43"/>
    </row>
    <row r="52" spans="1:26" ht="18">
      <c r="A52" s="39"/>
      <c r="B52" s="39"/>
      <c r="C52" s="39"/>
      <c r="D52" s="105" t="s">
        <v>7</v>
      </c>
      <c r="E52" s="66">
        <v>0.71250000000000002</v>
      </c>
      <c r="F52" s="39"/>
      <c r="G52" s="39"/>
      <c r="H52" s="39"/>
      <c r="I52" s="39"/>
      <c r="J52" s="39"/>
      <c r="K52" s="39"/>
      <c r="L52" s="39"/>
      <c r="M52" s="39"/>
      <c r="N52" s="39"/>
      <c r="O52" s="43"/>
      <c r="P52" s="39"/>
      <c r="Q52" s="39"/>
      <c r="R52" s="39"/>
      <c r="S52" s="39"/>
      <c r="T52" s="39"/>
      <c r="U52" s="39"/>
      <c r="V52" s="39"/>
      <c r="W52" s="39"/>
      <c r="X52" s="99" t="s">
        <v>16</v>
      </c>
      <c r="Y52" s="100"/>
      <c r="Z52" s="67">
        <v>0.67222222222222217</v>
      </c>
    </row>
    <row r="53" spans="1:26" ht="18">
      <c r="A53" s="39"/>
      <c r="B53" s="39"/>
      <c r="C53" s="39"/>
      <c r="D53" s="106"/>
      <c r="E53" s="61"/>
      <c r="F53" s="39"/>
      <c r="G53" s="39"/>
      <c r="H53" s="39"/>
      <c r="I53" s="39"/>
      <c r="J53" s="39"/>
      <c r="K53" s="39"/>
      <c r="L53" s="39"/>
      <c r="M53" s="39"/>
      <c r="N53" s="39"/>
      <c r="O53" s="43"/>
      <c r="P53" s="39"/>
      <c r="Q53" s="39"/>
      <c r="R53" s="39"/>
      <c r="S53" s="39"/>
      <c r="T53" s="39"/>
      <c r="U53" s="39"/>
      <c r="V53" s="39"/>
      <c r="W53" s="39"/>
      <c r="X53" s="111"/>
      <c r="Y53" s="112"/>
      <c r="Z53" s="43"/>
    </row>
    <row r="54" spans="1:26" ht="18">
      <c r="A54" s="39"/>
      <c r="B54" s="39"/>
      <c r="C54" s="39"/>
      <c r="D54" s="68" t="s">
        <v>28</v>
      </c>
      <c r="E54" s="66">
        <v>0.72777777777777775</v>
      </c>
      <c r="F54" s="39"/>
      <c r="G54" s="39"/>
      <c r="H54" s="39"/>
      <c r="I54" s="39"/>
      <c r="J54" s="39"/>
      <c r="K54" s="39"/>
      <c r="L54" s="39"/>
      <c r="M54" s="39"/>
      <c r="N54" s="39"/>
      <c r="O54" s="43"/>
      <c r="P54" s="39"/>
      <c r="Q54" s="39"/>
      <c r="R54" s="39"/>
      <c r="S54" s="39"/>
      <c r="T54" s="39"/>
      <c r="U54" s="39"/>
      <c r="V54" s="39"/>
      <c r="W54" s="39"/>
      <c r="X54" s="99" t="s">
        <v>15</v>
      </c>
      <c r="Y54" s="100"/>
      <c r="Z54" s="67">
        <v>0.68958333333333333</v>
      </c>
    </row>
    <row r="55" spans="1:26" ht="18">
      <c r="A55" s="39"/>
      <c r="B55" s="39"/>
      <c r="C55" s="39"/>
      <c r="D55" s="69" t="s">
        <v>27</v>
      </c>
      <c r="E55" s="66">
        <v>0.73472222222222217</v>
      </c>
      <c r="F55" s="39"/>
      <c r="G55" s="39"/>
      <c r="H55" s="39"/>
      <c r="I55" s="39"/>
      <c r="J55" s="39"/>
      <c r="K55" s="39"/>
      <c r="L55" s="39"/>
      <c r="M55" s="39"/>
      <c r="N55" s="39"/>
      <c r="O55" s="43"/>
      <c r="P55" s="39"/>
      <c r="Q55" s="39"/>
      <c r="R55" s="39"/>
      <c r="S55" s="39"/>
      <c r="T55" s="39"/>
      <c r="U55" s="39"/>
      <c r="V55" s="39"/>
      <c r="W55" s="39"/>
      <c r="X55" s="101"/>
      <c r="Y55" s="102"/>
      <c r="Z55" s="43"/>
    </row>
    <row r="56" spans="1:26" ht="18">
      <c r="A56" s="39"/>
      <c r="B56" s="39"/>
      <c r="C56" s="99" t="s">
        <v>29</v>
      </c>
      <c r="D56" s="100"/>
      <c r="E56" s="66">
        <v>0.7416666666666667</v>
      </c>
      <c r="F56" s="39"/>
      <c r="G56" s="39"/>
      <c r="H56" s="39"/>
      <c r="I56" s="39"/>
      <c r="J56" s="39"/>
      <c r="K56" s="39"/>
      <c r="L56" s="39"/>
      <c r="M56" s="39"/>
      <c r="N56" s="39"/>
      <c r="O56" s="43"/>
      <c r="P56" s="39"/>
      <c r="Q56" s="39"/>
      <c r="R56" s="39"/>
      <c r="S56" s="39"/>
      <c r="T56" s="39"/>
      <c r="U56" s="39"/>
      <c r="V56" s="39"/>
      <c r="W56" s="39"/>
      <c r="X56" s="101"/>
      <c r="Y56" s="102"/>
      <c r="Z56" s="43"/>
    </row>
    <row r="57" spans="1:26" ht="18">
      <c r="A57" s="39"/>
      <c r="B57" s="39"/>
      <c r="C57" s="101"/>
      <c r="D57" s="102"/>
      <c r="E57" s="61"/>
      <c r="F57" s="39"/>
      <c r="G57" s="39"/>
      <c r="H57" s="39"/>
      <c r="I57" s="39"/>
      <c r="J57" s="39"/>
      <c r="K57" s="39"/>
      <c r="L57" s="39"/>
      <c r="M57" s="39"/>
      <c r="N57" s="39"/>
      <c r="O57" s="43"/>
      <c r="P57" s="39"/>
      <c r="Q57" s="39"/>
      <c r="R57" s="39"/>
      <c r="S57" s="39"/>
      <c r="T57" s="39"/>
      <c r="U57" s="39"/>
      <c r="V57" s="39"/>
      <c r="W57" s="39"/>
      <c r="X57" s="101"/>
      <c r="Y57" s="102"/>
      <c r="Z57" s="43"/>
    </row>
    <row r="58" spans="1:26" ht="18">
      <c r="A58" s="39"/>
      <c r="B58" s="39"/>
      <c r="C58" s="101"/>
      <c r="D58" s="102"/>
      <c r="E58" s="66"/>
      <c r="F58" s="39"/>
      <c r="G58" s="39"/>
      <c r="H58" s="39"/>
      <c r="I58" s="39"/>
      <c r="J58" s="39"/>
      <c r="K58" s="39"/>
      <c r="L58" s="39"/>
      <c r="M58" s="39"/>
      <c r="N58" s="39"/>
      <c r="O58" s="43"/>
      <c r="P58" s="39"/>
      <c r="Q58" s="39"/>
      <c r="R58" s="39"/>
      <c r="S58" s="39"/>
      <c r="T58" s="39"/>
      <c r="U58" s="39"/>
      <c r="V58" s="39"/>
      <c r="W58" s="39"/>
      <c r="X58" s="101"/>
      <c r="Y58" s="102"/>
      <c r="Z58" s="43"/>
    </row>
    <row r="59" spans="1:26" ht="18">
      <c r="A59" s="39"/>
      <c r="B59" s="39"/>
      <c r="C59" s="101"/>
      <c r="D59" s="102"/>
      <c r="E59" s="61"/>
      <c r="F59" s="39"/>
      <c r="G59" s="39"/>
      <c r="H59" s="39"/>
      <c r="I59" s="39"/>
      <c r="J59" s="39"/>
      <c r="K59" s="39"/>
      <c r="L59" s="39"/>
      <c r="M59" s="39"/>
      <c r="N59" s="39"/>
      <c r="O59" s="43"/>
      <c r="P59" s="39"/>
      <c r="Q59" s="39"/>
      <c r="R59" s="39"/>
      <c r="S59" s="39"/>
      <c r="T59" s="39"/>
      <c r="U59" s="39"/>
      <c r="V59" s="39"/>
      <c r="W59" s="39"/>
      <c r="X59" s="101"/>
      <c r="Y59" s="102"/>
      <c r="Z59" s="43"/>
    </row>
    <row r="60" spans="1:26" ht="18">
      <c r="A60" s="39"/>
      <c r="B60" s="39"/>
      <c r="C60" s="101"/>
      <c r="D60" s="102"/>
      <c r="E60" s="66"/>
      <c r="F60" s="39"/>
      <c r="G60" s="39"/>
      <c r="H60" s="39"/>
      <c r="I60" s="39"/>
      <c r="J60" s="39"/>
      <c r="K60" s="39"/>
      <c r="L60" s="39"/>
      <c r="M60" s="39"/>
      <c r="N60" s="39"/>
      <c r="O60" s="43"/>
      <c r="P60" s="39"/>
      <c r="Q60" s="39"/>
      <c r="R60" s="39"/>
      <c r="S60" s="39"/>
      <c r="T60" s="39"/>
      <c r="U60" s="39"/>
      <c r="V60" s="39"/>
      <c r="W60" s="39"/>
      <c r="X60" s="101"/>
      <c r="Y60" s="102"/>
      <c r="Z60" s="43"/>
    </row>
    <row r="61" spans="1:26" ht="18">
      <c r="A61" s="39"/>
      <c r="B61" s="39"/>
      <c r="C61" s="101"/>
      <c r="D61" s="102"/>
      <c r="E61" s="61"/>
      <c r="F61" s="39"/>
      <c r="G61" s="39"/>
      <c r="H61" s="39"/>
      <c r="I61" s="39"/>
      <c r="J61" s="39"/>
      <c r="K61" s="39"/>
      <c r="L61" s="39"/>
      <c r="M61" s="39"/>
      <c r="N61" s="39"/>
      <c r="O61" s="43"/>
      <c r="P61" s="39"/>
      <c r="Q61" s="39"/>
      <c r="R61" s="39"/>
      <c r="S61" s="39"/>
      <c r="T61" s="39"/>
      <c r="U61" s="39"/>
      <c r="V61" s="39"/>
      <c r="W61" s="39"/>
      <c r="X61" s="101"/>
      <c r="Y61" s="102"/>
      <c r="Z61" s="43"/>
    </row>
    <row r="62" spans="1:26" ht="18">
      <c r="A62" s="39"/>
      <c r="B62" s="39"/>
      <c r="C62" s="101"/>
      <c r="D62" s="102"/>
      <c r="E62" s="61"/>
      <c r="F62" s="39"/>
      <c r="G62" s="39"/>
      <c r="H62" s="39"/>
      <c r="I62" s="39"/>
      <c r="J62" s="39"/>
      <c r="K62" s="39"/>
      <c r="L62" s="39"/>
      <c r="M62" s="39"/>
      <c r="N62" s="39"/>
      <c r="O62" s="43"/>
      <c r="P62" s="39"/>
      <c r="Q62" s="39"/>
      <c r="R62" s="39"/>
      <c r="S62" s="39"/>
      <c r="T62" s="39"/>
      <c r="U62" s="39"/>
      <c r="V62" s="39"/>
      <c r="W62" s="39"/>
      <c r="X62" s="101"/>
      <c r="Y62" s="102"/>
      <c r="Z62" s="43"/>
    </row>
    <row r="63" spans="1:26" ht="18">
      <c r="A63" s="39"/>
      <c r="B63" s="39"/>
      <c r="C63" s="101"/>
      <c r="D63" s="102"/>
      <c r="E63" s="61"/>
      <c r="F63" s="39"/>
      <c r="G63" s="39"/>
      <c r="H63" s="39"/>
      <c r="I63" s="39"/>
      <c r="J63" s="39"/>
      <c r="K63" s="39"/>
      <c r="L63" s="39"/>
      <c r="M63" s="39"/>
      <c r="N63" s="39"/>
      <c r="O63" s="43"/>
      <c r="P63" s="39"/>
      <c r="Q63" s="39"/>
      <c r="R63" s="39"/>
      <c r="S63" s="39"/>
      <c r="T63" s="39"/>
      <c r="U63" s="39"/>
      <c r="V63" s="39"/>
      <c r="W63" s="39"/>
      <c r="X63" s="101"/>
      <c r="Y63" s="102"/>
      <c r="Z63" s="43"/>
    </row>
    <row r="64" spans="1:26" ht="18">
      <c r="A64" s="39"/>
      <c r="B64" s="39"/>
      <c r="C64" s="101"/>
      <c r="D64" s="102"/>
      <c r="E64" s="61"/>
      <c r="F64" s="39"/>
      <c r="G64" s="39"/>
      <c r="H64" s="39"/>
      <c r="I64" s="39"/>
      <c r="J64" s="39"/>
      <c r="K64" s="39"/>
      <c r="L64" s="39"/>
      <c r="M64" s="39"/>
      <c r="N64" s="39"/>
      <c r="O64" s="43"/>
      <c r="P64" s="39"/>
      <c r="Q64" s="39"/>
      <c r="R64" s="39"/>
      <c r="S64" s="39"/>
      <c r="T64" s="39"/>
      <c r="U64" s="39"/>
      <c r="V64" s="39"/>
      <c r="W64" s="39"/>
      <c r="X64" s="101"/>
      <c r="Y64" s="102"/>
      <c r="Z64" s="43"/>
    </row>
    <row r="65" spans="1:26" ht="18">
      <c r="A65" s="39"/>
      <c r="B65" s="39"/>
      <c r="C65" s="101"/>
      <c r="D65" s="102"/>
      <c r="E65" s="61"/>
      <c r="F65" s="39"/>
      <c r="G65" s="39"/>
      <c r="H65" s="39"/>
      <c r="I65" s="39"/>
      <c r="J65" s="39"/>
      <c r="K65" s="39"/>
      <c r="L65" s="39"/>
      <c r="M65" s="39"/>
      <c r="N65" s="39"/>
      <c r="O65" s="43"/>
      <c r="P65" s="39"/>
      <c r="Q65" s="39"/>
      <c r="R65" s="39"/>
      <c r="S65" s="39"/>
      <c r="T65" s="39"/>
      <c r="U65" s="39"/>
      <c r="V65" s="39"/>
      <c r="W65" s="39"/>
      <c r="X65" s="101"/>
      <c r="Y65" s="102"/>
      <c r="Z65" s="67"/>
    </row>
    <row r="66" spans="1:26" ht="18">
      <c r="A66" s="39"/>
      <c r="B66" s="39"/>
      <c r="C66" s="101"/>
      <c r="D66" s="102"/>
      <c r="E66" s="61"/>
      <c r="F66" s="39"/>
      <c r="G66" s="39"/>
      <c r="H66" s="39"/>
      <c r="I66" s="39"/>
      <c r="J66" s="39"/>
      <c r="K66" s="39"/>
      <c r="L66" s="39"/>
      <c r="M66" s="39"/>
      <c r="N66" s="39"/>
      <c r="O66" s="43"/>
      <c r="P66" s="39"/>
      <c r="Q66" s="39"/>
      <c r="R66" s="39"/>
      <c r="S66" s="39"/>
      <c r="T66" s="39"/>
      <c r="U66" s="39"/>
      <c r="V66" s="39"/>
      <c r="W66" s="39"/>
      <c r="X66" s="101"/>
      <c r="Y66" s="102"/>
      <c r="Z66" s="43"/>
    </row>
    <row r="67" spans="1:26" ht="18">
      <c r="A67" s="39"/>
      <c r="B67" s="39"/>
      <c r="C67" s="101"/>
      <c r="D67" s="102"/>
      <c r="E67" s="61"/>
      <c r="F67" s="39"/>
      <c r="G67" s="39"/>
      <c r="H67" s="39"/>
      <c r="I67" s="39"/>
      <c r="J67" s="39"/>
      <c r="K67" s="39"/>
      <c r="L67" s="39"/>
      <c r="M67" s="39"/>
      <c r="N67" s="39"/>
      <c r="O67" s="43"/>
      <c r="P67" s="39"/>
      <c r="Q67" s="39"/>
      <c r="R67" s="39"/>
      <c r="S67" s="39"/>
      <c r="T67" s="39"/>
      <c r="U67" s="39"/>
      <c r="V67" s="39"/>
      <c r="W67" s="39"/>
      <c r="X67" s="101"/>
      <c r="Y67" s="102"/>
      <c r="Z67" s="43"/>
    </row>
    <row r="68" spans="1:26" ht="18">
      <c r="A68" s="39"/>
      <c r="B68" s="39"/>
      <c r="C68" s="101"/>
      <c r="D68" s="102"/>
      <c r="E68" s="61"/>
      <c r="F68" s="39"/>
      <c r="G68" s="39"/>
      <c r="H68" s="39"/>
      <c r="I68" s="39"/>
      <c r="J68" s="39"/>
      <c r="K68" s="39"/>
      <c r="L68" s="39"/>
      <c r="M68" s="39"/>
      <c r="N68" s="39"/>
      <c r="O68" s="43"/>
      <c r="P68" s="39"/>
      <c r="Q68" s="39"/>
      <c r="R68" s="39"/>
      <c r="S68" s="39"/>
      <c r="T68" s="39"/>
      <c r="U68" s="39"/>
      <c r="V68" s="39"/>
      <c r="W68" s="39"/>
      <c r="X68" s="101"/>
      <c r="Y68" s="102"/>
      <c r="Z68" s="43"/>
    </row>
    <row r="69" spans="1:26" ht="18">
      <c r="A69" s="39"/>
      <c r="B69" s="39"/>
      <c r="C69" s="101"/>
      <c r="D69" s="102"/>
      <c r="E69" s="61"/>
      <c r="F69" s="39"/>
      <c r="G69" s="39"/>
      <c r="H69" s="39"/>
      <c r="I69" s="39"/>
      <c r="J69" s="39"/>
      <c r="K69" s="39"/>
      <c r="L69" s="39"/>
      <c r="M69" s="39"/>
      <c r="N69" s="39"/>
      <c r="O69" s="43"/>
      <c r="P69" s="39"/>
      <c r="Q69" s="39"/>
      <c r="R69" s="39"/>
      <c r="S69" s="39"/>
      <c r="T69" s="39"/>
      <c r="U69" s="39"/>
      <c r="V69" s="39"/>
      <c r="W69" s="39"/>
      <c r="X69" s="101"/>
      <c r="Y69" s="102"/>
      <c r="Z69" s="43"/>
    </row>
    <row r="70" spans="1:26" ht="18">
      <c r="A70" s="39"/>
      <c r="B70" s="39"/>
      <c r="C70" s="101"/>
      <c r="D70" s="102"/>
      <c r="E70" s="61"/>
      <c r="F70" s="39"/>
      <c r="G70" s="39"/>
      <c r="H70" s="39"/>
      <c r="I70" s="39"/>
      <c r="J70" s="39"/>
      <c r="K70" s="39"/>
      <c r="L70" s="39"/>
      <c r="M70" s="39"/>
      <c r="N70" s="39"/>
      <c r="O70" s="43"/>
      <c r="P70" s="39"/>
      <c r="Q70" s="39"/>
      <c r="R70" s="39"/>
      <c r="S70" s="39"/>
      <c r="T70" s="39"/>
      <c r="U70" s="39"/>
      <c r="V70" s="39"/>
      <c r="W70" s="39"/>
      <c r="X70" s="101"/>
      <c r="Y70" s="102"/>
      <c r="Z70" s="43"/>
    </row>
    <row r="71" spans="1:26" ht="18">
      <c r="A71" s="39"/>
      <c r="B71" s="39"/>
      <c r="C71" s="101"/>
      <c r="D71" s="102"/>
      <c r="E71" s="66"/>
      <c r="F71" s="39"/>
      <c r="G71" s="39"/>
      <c r="H71" s="39"/>
      <c r="I71" s="39"/>
      <c r="J71" s="39"/>
      <c r="K71" s="39"/>
      <c r="L71" s="39"/>
      <c r="M71" s="39"/>
      <c r="N71" s="39"/>
      <c r="O71" s="43"/>
      <c r="P71" s="39"/>
      <c r="Q71" s="39"/>
      <c r="R71" s="39"/>
      <c r="S71" s="39"/>
      <c r="T71" s="39"/>
      <c r="U71" s="39"/>
      <c r="V71" s="39"/>
      <c r="W71" s="39"/>
      <c r="X71" s="101"/>
      <c r="Y71" s="102"/>
      <c r="Z71" s="43"/>
    </row>
    <row r="72" spans="1:26" ht="18">
      <c r="A72" s="39"/>
      <c r="B72" s="39"/>
      <c r="C72" s="101"/>
      <c r="D72" s="102"/>
      <c r="E72" s="61"/>
      <c r="F72" s="39"/>
      <c r="G72" s="39"/>
      <c r="H72" s="39"/>
      <c r="I72" s="39"/>
      <c r="J72" s="39"/>
      <c r="K72" s="39"/>
      <c r="L72" s="39"/>
      <c r="M72" s="39"/>
      <c r="N72" s="39"/>
      <c r="O72" s="43"/>
      <c r="P72" s="39"/>
      <c r="Q72" s="39"/>
      <c r="R72" s="39"/>
      <c r="S72" s="39"/>
      <c r="T72" s="39"/>
      <c r="U72" s="39"/>
      <c r="V72" s="39"/>
      <c r="W72" s="39"/>
      <c r="X72" s="101"/>
      <c r="Y72" s="102"/>
      <c r="Z72" s="43"/>
    </row>
    <row r="73" spans="1:26" ht="18">
      <c r="A73" s="39"/>
      <c r="B73" s="39"/>
      <c r="C73" s="101"/>
      <c r="D73" s="102"/>
      <c r="E73" s="61"/>
      <c r="F73" s="39"/>
      <c r="G73" s="39"/>
      <c r="H73" s="39"/>
      <c r="I73" s="39"/>
      <c r="J73" s="39"/>
      <c r="K73" s="39"/>
      <c r="L73" s="39"/>
      <c r="M73" s="39"/>
      <c r="N73" s="39"/>
      <c r="O73" s="43"/>
      <c r="P73" s="39"/>
      <c r="Q73" s="39"/>
      <c r="R73" s="39"/>
      <c r="S73" s="39"/>
      <c r="T73" s="39"/>
      <c r="U73" s="39"/>
      <c r="V73" s="39"/>
      <c r="W73" s="39"/>
      <c r="X73" s="101"/>
      <c r="Y73" s="102"/>
      <c r="Z73" s="43"/>
    </row>
    <row r="74" spans="1:26" ht="18">
      <c r="A74" s="39"/>
      <c r="B74" s="39"/>
      <c r="C74" s="101"/>
      <c r="D74" s="102"/>
      <c r="E74" s="61"/>
      <c r="F74" s="39"/>
      <c r="G74" s="39"/>
      <c r="H74" s="39"/>
      <c r="I74" s="39"/>
      <c r="J74" s="39"/>
      <c r="K74" s="39"/>
      <c r="L74" s="39"/>
      <c r="M74" s="39"/>
      <c r="N74" s="39"/>
      <c r="O74" s="43"/>
      <c r="P74" s="39"/>
      <c r="Q74" s="39"/>
      <c r="R74" s="39"/>
      <c r="S74" s="39"/>
      <c r="T74" s="39"/>
      <c r="U74" s="39"/>
      <c r="V74" s="39"/>
      <c r="W74" s="39"/>
      <c r="X74" s="101"/>
      <c r="Y74" s="102"/>
      <c r="Z74" s="43"/>
    </row>
    <row r="75" spans="1:26" ht="18">
      <c r="A75" s="39"/>
      <c r="B75" s="39"/>
      <c r="C75" s="101"/>
      <c r="D75" s="102"/>
      <c r="E75" s="61"/>
      <c r="F75" s="39"/>
      <c r="G75" s="39"/>
      <c r="H75" s="39"/>
      <c r="I75" s="39"/>
      <c r="J75" s="39"/>
      <c r="K75" s="39"/>
      <c r="L75" s="39"/>
      <c r="M75" s="39"/>
      <c r="N75" s="39"/>
      <c r="O75" s="43"/>
      <c r="P75" s="39"/>
      <c r="Q75" s="39"/>
      <c r="R75" s="39"/>
      <c r="S75" s="39"/>
      <c r="T75" s="39"/>
      <c r="U75" s="39"/>
      <c r="V75" s="39"/>
      <c r="W75" s="39"/>
      <c r="X75" s="101"/>
      <c r="Y75" s="102"/>
      <c r="Z75" s="43"/>
    </row>
    <row r="76" spans="1:26" ht="18">
      <c r="A76" s="39"/>
      <c r="B76" s="39"/>
      <c r="C76" s="101"/>
      <c r="D76" s="102"/>
      <c r="E76" s="61"/>
      <c r="F76" s="39"/>
      <c r="G76" s="39"/>
      <c r="H76" s="39"/>
      <c r="I76" s="39"/>
      <c r="J76" s="39"/>
      <c r="K76" s="39"/>
      <c r="L76" s="39"/>
      <c r="M76" s="39"/>
      <c r="N76" s="39"/>
      <c r="O76" s="43"/>
      <c r="P76" s="39"/>
      <c r="Q76" s="39"/>
      <c r="R76" s="39"/>
      <c r="S76" s="39"/>
      <c r="T76" s="39"/>
      <c r="U76" s="39"/>
      <c r="V76" s="39"/>
      <c r="W76" s="39"/>
      <c r="X76" s="101"/>
      <c r="Y76" s="102"/>
      <c r="Z76" s="43"/>
    </row>
    <row r="77" spans="1:26" ht="18">
      <c r="A77" s="39"/>
      <c r="B77" s="39"/>
      <c r="C77" s="101"/>
      <c r="D77" s="102"/>
      <c r="E77" s="61"/>
      <c r="F77" s="39"/>
      <c r="G77" s="39"/>
      <c r="H77" s="39"/>
      <c r="I77" s="39"/>
      <c r="J77" s="39"/>
      <c r="K77" s="39"/>
      <c r="L77" s="39"/>
      <c r="M77" s="39"/>
      <c r="N77" s="39"/>
      <c r="O77" s="43"/>
      <c r="P77" s="39"/>
      <c r="Q77" s="39"/>
      <c r="R77" s="39"/>
      <c r="S77" s="39"/>
      <c r="T77" s="39"/>
      <c r="U77" s="39"/>
      <c r="V77" s="39"/>
      <c r="W77" s="39"/>
      <c r="X77" s="103"/>
      <c r="Y77" s="104"/>
      <c r="Z77" s="67">
        <v>0.86458333333333337</v>
      </c>
    </row>
    <row r="78" spans="1:26" ht="18">
      <c r="A78" s="39"/>
      <c r="B78" s="39"/>
      <c r="C78" s="101"/>
      <c r="D78" s="102"/>
      <c r="E78" s="61"/>
      <c r="F78" s="39"/>
      <c r="G78" s="39"/>
      <c r="H78" s="39"/>
      <c r="I78" s="39"/>
      <c r="J78" s="39"/>
      <c r="K78" s="39"/>
      <c r="L78" s="39"/>
      <c r="M78" s="39"/>
      <c r="N78" s="39"/>
      <c r="O78" s="43"/>
      <c r="P78" s="49"/>
      <c r="Q78" s="56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8">
      <c r="A79" s="39"/>
      <c r="B79" s="39"/>
      <c r="C79" s="103"/>
      <c r="D79" s="104"/>
      <c r="E79" s="66">
        <v>0.91666666666666663</v>
      </c>
      <c r="F79" s="39"/>
      <c r="G79" s="39"/>
      <c r="H79" s="39"/>
      <c r="I79" s="39"/>
      <c r="J79" s="39"/>
      <c r="K79" s="39"/>
      <c r="L79" s="39"/>
      <c r="M79" s="39"/>
      <c r="N79" s="39"/>
      <c r="O79" s="67"/>
      <c r="P79" s="4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8">
      <c r="A80" s="39"/>
      <c r="B80" s="38"/>
      <c r="C80" s="39"/>
      <c r="D80" s="39"/>
      <c r="E80" s="48"/>
      <c r="F80" s="39"/>
      <c r="G80" s="39"/>
      <c r="H80" s="39"/>
      <c r="I80" s="39"/>
      <c r="J80" s="39"/>
      <c r="K80" s="39"/>
      <c r="L80" s="39"/>
      <c r="M80" s="39"/>
      <c r="N80" s="39"/>
      <c r="O80" s="4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8">
      <c r="A81" s="39"/>
      <c r="B81" s="38"/>
      <c r="C81" s="39"/>
      <c r="D81" s="39"/>
      <c r="E81" s="70"/>
      <c r="F81" s="39"/>
      <c r="G81" s="39"/>
      <c r="H81" s="39"/>
      <c r="I81" s="39"/>
      <c r="J81" s="39"/>
      <c r="K81" s="39"/>
      <c r="L81" s="39"/>
      <c r="M81" s="39"/>
      <c r="N81" s="39"/>
      <c r="O81" s="4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</sheetData>
  <mergeCells count="42">
    <mergeCell ref="X6:Y7"/>
    <mergeCell ref="C8:D10"/>
    <mergeCell ref="X9:Y10"/>
    <mergeCell ref="C11:D12"/>
    <mergeCell ref="X11:X13"/>
    <mergeCell ref="C13:C15"/>
    <mergeCell ref="X14:X15"/>
    <mergeCell ref="C16:C17"/>
    <mergeCell ref="X16:X24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C32:C34"/>
    <mergeCell ref="X32:X40"/>
    <mergeCell ref="Y32:Y33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X54:Y77"/>
    <mergeCell ref="C56:D79"/>
    <mergeCell ref="X41:X42"/>
    <mergeCell ref="D43:D51"/>
    <mergeCell ref="C46:C47"/>
    <mergeCell ref="Y48:Y49"/>
    <mergeCell ref="X50:Y51"/>
    <mergeCell ref="D52:D53"/>
    <mergeCell ref="X52:Y5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>
      <selection sqref="A1:XFD1048576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36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34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35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36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33"/>
      <c r="W6" s="2">
        <v>0.34375</v>
      </c>
      <c r="X6" s="71" t="s">
        <v>13</v>
      </c>
      <c r="Y6" s="72"/>
      <c r="Z6" s="7">
        <f>W6</f>
        <v>0.34375</v>
      </c>
    </row>
    <row r="7" spans="1:26">
      <c r="C7" s="8" t="s">
        <v>4</v>
      </c>
      <c r="D7" s="8" t="s">
        <v>5</v>
      </c>
      <c r="E7" s="32"/>
      <c r="H7" t="s">
        <v>33</v>
      </c>
      <c r="X7" s="75"/>
      <c r="Y7" s="76"/>
      <c r="Z7" s="4"/>
    </row>
    <row r="8" spans="1:26">
      <c r="B8" s="23">
        <f>B13-TIME(,50,)</f>
        <v>0.40555555555555567</v>
      </c>
      <c r="C8" s="93" t="s">
        <v>30</v>
      </c>
      <c r="D8" s="94"/>
      <c r="E8" s="27"/>
      <c r="H8" t="s">
        <v>32</v>
      </c>
      <c r="X8" s="19"/>
      <c r="Y8" s="20"/>
      <c r="Z8" s="4"/>
    </row>
    <row r="9" spans="1:26">
      <c r="B9" s="23"/>
      <c r="C9" s="97"/>
      <c r="D9" s="98"/>
      <c r="E9" s="27"/>
      <c r="W9" s="2">
        <f>W6+TIME(0,25,0)</f>
        <v>0.3611111111111111</v>
      </c>
      <c r="X9" s="71" t="s">
        <v>14</v>
      </c>
      <c r="Y9" s="72"/>
      <c r="Z9" s="2">
        <f>W9</f>
        <v>0.3611111111111111</v>
      </c>
    </row>
    <row r="10" spans="1:26">
      <c r="C10" s="95"/>
      <c r="D10" s="96"/>
      <c r="E10" s="27"/>
      <c r="X10" s="75"/>
      <c r="Y10" s="76"/>
      <c r="Z10" s="4"/>
    </row>
    <row r="11" spans="1:26">
      <c r="B11" s="23"/>
      <c r="C11" s="93" t="s">
        <v>31</v>
      </c>
      <c r="D11" s="94"/>
      <c r="E11" s="27"/>
      <c r="W11" s="2">
        <f>W9+TIME(0,25,0)</f>
        <v>0.37847222222222221</v>
      </c>
      <c r="X11" s="77" t="s">
        <v>0</v>
      </c>
      <c r="Z11" s="1"/>
    </row>
    <row r="12" spans="1:26">
      <c r="C12" s="95"/>
      <c r="D12" s="96"/>
      <c r="E12" s="27"/>
      <c r="X12" s="82"/>
      <c r="Z12" s="1"/>
    </row>
    <row r="13" spans="1:26">
      <c r="B13" s="23">
        <f>B16-TIME(,30,)</f>
        <v>0.44027777777777788</v>
      </c>
      <c r="C13" s="88" t="s">
        <v>0</v>
      </c>
      <c r="E13" s="27"/>
      <c r="X13" s="78"/>
      <c r="Z13" s="1"/>
    </row>
    <row r="14" spans="1:26" ht="14" customHeight="1">
      <c r="C14" s="89"/>
      <c r="E14" s="27"/>
      <c r="W14" s="2">
        <f>W11+TIME(0,30,0)</f>
        <v>0.39930555555555552</v>
      </c>
      <c r="X14" s="77" t="s">
        <v>10</v>
      </c>
      <c r="Z14" s="1"/>
    </row>
    <row r="15" spans="1:26" ht="13" customHeight="1">
      <c r="C15" s="90"/>
      <c r="E15" s="27"/>
      <c r="X15" s="82"/>
      <c r="Z15" s="1"/>
    </row>
    <row r="16" spans="1:26" ht="14" customHeight="1">
      <c r="B16" s="23">
        <f>B18-TIME(,20,)</f>
        <v>0.46111111111111119</v>
      </c>
      <c r="C16" s="77" t="s">
        <v>10</v>
      </c>
      <c r="E16" s="27"/>
      <c r="W16" s="2">
        <f>W14+TIME(0,20,0)</f>
        <v>0.41319444444444442</v>
      </c>
      <c r="X16" s="77" t="s">
        <v>1</v>
      </c>
      <c r="Z16" s="1"/>
    </row>
    <row r="17" spans="2:26" ht="18" customHeight="1">
      <c r="C17" s="82"/>
      <c r="D17" s="91" t="s">
        <v>26</v>
      </c>
      <c r="E17" s="28">
        <f>E19-TIME(,20,)</f>
        <v>0.4652777777777779</v>
      </c>
      <c r="X17" s="82"/>
      <c r="Z17" s="1"/>
    </row>
    <row r="18" spans="2:26">
      <c r="B18" s="23">
        <f>B27-TIME(,90,)</f>
        <v>0.47500000000000009</v>
      </c>
      <c r="C18" s="79" t="s">
        <v>1</v>
      </c>
      <c r="D18" s="92"/>
      <c r="E18" s="27"/>
      <c r="X18" s="82"/>
      <c r="Y18" s="77" t="s">
        <v>0</v>
      </c>
      <c r="Z18" s="3">
        <f>W16+TIME(0,20,0)</f>
        <v>0.42708333333333331</v>
      </c>
    </row>
    <row r="19" spans="2:26">
      <c r="C19" s="80"/>
      <c r="D19" s="88" t="s">
        <v>0</v>
      </c>
      <c r="E19" s="28">
        <f>E22-TIME(,30,)</f>
        <v>0.4791666666666668</v>
      </c>
      <c r="X19" s="82"/>
      <c r="Y19" s="82"/>
      <c r="Z19" s="1"/>
    </row>
    <row r="20" spans="2:26">
      <c r="C20" s="80"/>
      <c r="D20" s="89"/>
      <c r="E20" s="27"/>
      <c r="X20" s="82"/>
      <c r="Y20" s="78"/>
      <c r="Z20" s="1"/>
    </row>
    <row r="21" spans="2:26">
      <c r="C21" s="80"/>
      <c r="D21" s="90"/>
      <c r="E21" s="27"/>
      <c r="X21" s="82"/>
      <c r="Y21" s="77" t="s">
        <v>6</v>
      </c>
      <c r="Z21" s="3">
        <f>Z18+TIME(0,30,0)</f>
        <v>0.44791666666666663</v>
      </c>
    </row>
    <row r="22" spans="2:26">
      <c r="C22" s="80"/>
      <c r="D22" s="77" t="s">
        <v>6</v>
      </c>
      <c r="E22" s="28">
        <f>E24-TIME(,22,)</f>
        <v>0.50000000000000011</v>
      </c>
      <c r="X22" s="82"/>
      <c r="Y22" s="82"/>
      <c r="Z22" s="1"/>
    </row>
    <row r="23" spans="2:26">
      <c r="C23" s="80"/>
      <c r="D23" s="78"/>
      <c r="E23" s="27"/>
      <c r="X23" s="82"/>
      <c r="Y23" s="77" t="s">
        <v>1</v>
      </c>
      <c r="Z23" s="3">
        <f>Z21+TIME(0,22,0)</f>
        <v>0.46319444444444441</v>
      </c>
    </row>
    <row r="24" spans="2:26">
      <c r="C24" s="80"/>
      <c r="D24" s="79" t="s">
        <v>1</v>
      </c>
      <c r="E24" s="28">
        <f>E33-TIME(,90,)</f>
        <v>0.51527777777777783</v>
      </c>
      <c r="X24" s="78"/>
      <c r="Y24" s="82"/>
      <c r="Z24" s="1"/>
    </row>
    <row r="25" spans="2:26">
      <c r="C25" s="80"/>
      <c r="D25" s="80"/>
      <c r="E25" s="27"/>
      <c r="W25" s="2">
        <f>W16+TIME(0,90,0)</f>
        <v>0.47569444444444442</v>
      </c>
      <c r="X25" s="77" t="s">
        <v>11</v>
      </c>
      <c r="Y25" s="82"/>
      <c r="Z25" s="1"/>
    </row>
    <row r="26" spans="2:26">
      <c r="C26" s="81"/>
      <c r="D26" s="80"/>
      <c r="E26" s="27"/>
      <c r="X26" s="78"/>
      <c r="Y26" s="82"/>
      <c r="Z26" s="1"/>
    </row>
    <row r="27" spans="2:26">
      <c r="B27" s="23">
        <f>B29-TIME(,20,)</f>
        <v>0.53750000000000009</v>
      </c>
      <c r="C27" s="77" t="s">
        <v>11</v>
      </c>
      <c r="D27" s="80"/>
      <c r="E27" s="27"/>
      <c r="W27" s="2">
        <f>W25+TIME(0,20,0)</f>
        <v>0.48958333333333331</v>
      </c>
      <c r="X27" s="77" t="s">
        <v>0</v>
      </c>
      <c r="Y27" s="82"/>
      <c r="Z27" s="1"/>
    </row>
    <row r="28" spans="2:26">
      <c r="C28" s="78"/>
      <c r="D28" s="80"/>
      <c r="E28" s="27"/>
      <c r="X28" s="82"/>
      <c r="Y28" s="82"/>
      <c r="Z28" s="1"/>
    </row>
    <row r="29" spans="2:26">
      <c r="B29" s="23">
        <f>B32-TIME(,30,)</f>
        <v>0.55138888888888893</v>
      </c>
      <c r="C29" s="85" t="s">
        <v>22</v>
      </c>
      <c r="D29" s="80"/>
      <c r="E29" s="27"/>
      <c r="X29" s="78"/>
      <c r="Y29" s="82"/>
      <c r="Z29" s="1"/>
    </row>
    <row r="30" spans="2:26">
      <c r="C30" s="86"/>
      <c r="D30" s="80"/>
      <c r="E30" s="27"/>
      <c r="W30" s="2">
        <f>W27+TIME(0,30,0)</f>
        <v>0.51041666666666663</v>
      </c>
      <c r="X30" s="83" t="s">
        <v>12</v>
      </c>
      <c r="Y30" s="82"/>
      <c r="Z30" s="1"/>
    </row>
    <row r="31" spans="2:26">
      <c r="C31" s="87"/>
      <c r="D31" s="80"/>
      <c r="E31" s="27"/>
      <c r="X31" s="84"/>
      <c r="Y31" s="78"/>
      <c r="Z31" s="1"/>
    </row>
    <row r="32" spans="2:26">
      <c r="B32" s="23">
        <f>B35-TIME(,30,)</f>
        <v>0.5722222222222223</v>
      </c>
      <c r="C32" s="88" t="s">
        <v>0</v>
      </c>
      <c r="D32" s="81"/>
      <c r="E32" s="27"/>
      <c r="W32" s="2">
        <f>W30+TIME(0,20,0)</f>
        <v>0.52430555555555547</v>
      </c>
      <c r="X32" s="77" t="s">
        <v>1</v>
      </c>
      <c r="Y32" s="77" t="s">
        <v>7</v>
      </c>
      <c r="Z32" s="3">
        <f>Z23+TIME(0,90,0)</f>
        <v>0.52569444444444446</v>
      </c>
    </row>
    <row r="33" spans="2:26">
      <c r="C33" s="89"/>
      <c r="D33" s="77" t="s">
        <v>7</v>
      </c>
      <c r="E33" s="28">
        <f>E35-TIME(,22,)</f>
        <v>0.57777777777777783</v>
      </c>
      <c r="X33" s="82"/>
      <c r="Y33" s="78"/>
      <c r="Z33" s="1"/>
    </row>
    <row r="34" spans="2:26" ht="14" customHeight="1">
      <c r="C34" s="90"/>
      <c r="D34" s="78"/>
      <c r="E34" s="27"/>
      <c r="X34" s="82"/>
      <c r="Y34" s="77" t="s">
        <v>0</v>
      </c>
      <c r="Z34" s="3">
        <f>Z32+TIME(0,22,0)</f>
        <v>0.54097222222222219</v>
      </c>
    </row>
    <row r="35" spans="2:26">
      <c r="B35" s="23">
        <f>B37-TIME(,20,)</f>
        <v>0.59305555555555567</v>
      </c>
      <c r="C35" s="83" t="s">
        <v>12</v>
      </c>
      <c r="D35" s="85" t="s">
        <v>22</v>
      </c>
      <c r="E35" s="28">
        <f>E38-TIME(,30,)</f>
        <v>0.59305555555555556</v>
      </c>
      <c r="X35" s="82"/>
      <c r="Y35" s="82"/>
      <c r="Z35" s="1"/>
    </row>
    <row r="36" spans="2:26">
      <c r="C36" s="84"/>
      <c r="D36" s="86"/>
      <c r="E36" s="27"/>
      <c r="X36" s="82"/>
      <c r="Y36" s="78"/>
      <c r="Z36" s="1"/>
    </row>
    <row r="37" spans="2:26">
      <c r="B37" s="23">
        <f>B46-TIME(,90,)</f>
        <v>0.60694444444444451</v>
      </c>
      <c r="C37" s="79" t="s">
        <v>1</v>
      </c>
      <c r="D37" s="87"/>
      <c r="E37" s="27"/>
      <c r="X37" s="82"/>
      <c r="Y37" s="83" t="s">
        <v>8</v>
      </c>
      <c r="Z37" s="3">
        <f>Z34+TIME(0,30,0)</f>
        <v>0.56180555555555556</v>
      </c>
    </row>
    <row r="38" spans="2:26">
      <c r="C38" s="80"/>
      <c r="D38" s="88" t="s">
        <v>0</v>
      </c>
      <c r="E38" s="28">
        <f>E41-TIME(,30,)</f>
        <v>0.61388888888888893</v>
      </c>
      <c r="X38" s="82"/>
      <c r="Y38" s="84"/>
      <c r="Z38" s="1"/>
    </row>
    <row r="39" spans="2:26">
      <c r="C39" s="80"/>
      <c r="D39" s="89"/>
      <c r="E39" s="27"/>
      <c r="X39" s="82"/>
      <c r="Y39" s="77" t="s">
        <v>1</v>
      </c>
      <c r="Z39" s="3">
        <f>Z37+TIME(0,22,0)</f>
        <v>0.57708333333333328</v>
      </c>
    </row>
    <row r="40" spans="2:26">
      <c r="C40" s="80"/>
      <c r="D40" s="90"/>
      <c r="E40" s="27"/>
      <c r="X40" s="78"/>
      <c r="Y40" s="82"/>
      <c r="Z40" s="1"/>
    </row>
    <row r="41" spans="2:26">
      <c r="C41" s="80"/>
      <c r="D41" s="83" t="s">
        <v>8</v>
      </c>
      <c r="E41" s="28">
        <f>E43-TIME(,22,)</f>
        <v>0.6347222222222223</v>
      </c>
      <c r="W41" s="2">
        <f>W32+TIME(0,90,0)</f>
        <v>0.58680555555555547</v>
      </c>
      <c r="X41" s="77" t="s">
        <v>11</v>
      </c>
      <c r="Y41" s="82"/>
      <c r="Z41" s="1"/>
    </row>
    <row r="42" spans="2:26">
      <c r="C42" s="80"/>
      <c r="D42" s="84"/>
      <c r="E42" s="27"/>
      <c r="X42" s="78"/>
      <c r="Y42" s="82"/>
      <c r="Z42" s="1"/>
    </row>
    <row r="43" spans="2:26">
      <c r="C43" s="80"/>
      <c r="D43" s="79" t="s">
        <v>1</v>
      </c>
      <c r="E43" s="28">
        <f>E52-TIME(,90,)</f>
        <v>0.65</v>
      </c>
      <c r="W43" s="2">
        <f>W41+TIME(0,24,0)</f>
        <v>0.60347222222222219</v>
      </c>
      <c r="X43" s="5"/>
      <c r="Y43" s="82"/>
      <c r="Z43" s="1"/>
    </row>
    <row r="44" spans="2:26">
      <c r="C44" s="80"/>
      <c r="D44" s="80"/>
      <c r="E44" s="27"/>
      <c r="X44" s="5"/>
      <c r="Y44" s="82"/>
      <c r="Z44" s="1"/>
    </row>
    <row r="45" spans="2:26">
      <c r="C45" s="81"/>
      <c r="D45" s="80"/>
      <c r="E45" s="27"/>
      <c r="X45" s="6"/>
      <c r="Y45" s="82"/>
      <c r="Z45" s="1"/>
    </row>
    <row r="46" spans="2:26">
      <c r="B46" s="23">
        <f>B48-TIME(,20,)</f>
        <v>0.66944444444444451</v>
      </c>
      <c r="C46" s="77" t="s">
        <v>11</v>
      </c>
      <c r="D46" s="80"/>
      <c r="E46" s="27"/>
      <c r="Y46" s="82"/>
      <c r="Z46" s="1"/>
    </row>
    <row r="47" spans="2:26">
      <c r="C47" s="78"/>
      <c r="D47" s="80"/>
      <c r="E47" s="27"/>
      <c r="Y47" s="78"/>
      <c r="Z47" s="1"/>
    </row>
    <row r="48" spans="2:26">
      <c r="B48" s="23">
        <f>B49-TIME(,10,)</f>
        <v>0.68333333333333335</v>
      </c>
      <c r="C48" s="13" t="s">
        <v>28</v>
      </c>
      <c r="D48" s="80"/>
      <c r="E48" s="27"/>
      <c r="Y48" s="77" t="s">
        <v>7</v>
      </c>
      <c r="Z48" s="3">
        <f>Z39+TIME(0,90,0)</f>
        <v>0.63958333333333328</v>
      </c>
    </row>
    <row r="49" spans="2:26">
      <c r="B49" s="23">
        <f>E52-TIME(,32,)</f>
        <v>0.69027777777777777</v>
      </c>
      <c r="C49" s="14" t="s">
        <v>27</v>
      </c>
      <c r="D49" s="80"/>
      <c r="E49" s="27"/>
      <c r="Y49" s="78"/>
      <c r="Z49" s="1"/>
    </row>
    <row r="50" spans="2:26">
      <c r="B50"/>
      <c r="D50" s="80"/>
      <c r="E50" s="27"/>
      <c r="X50" s="71" t="s">
        <v>17</v>
      </c>
      <c r="Y50" s="72"/>
      <c r="Z50" s="3">
        <f>Z48+TIME(0,22,0)</f>
        <v>0.65486111111111101</v>
      </c>
    </row>
    <row r="51" spans="2:26">
      <c r="B51"/>
      <c r="D51" s="81"/>
      <c r="E51" s="27"/>
      <c r="X51" s="75"/>
      <c r="Y51" s="76"/>
      <c r="Z51" s="1"/>
    </row>
    <row r="52" spans="2:26">
      <c r="B52"/>
      <c r="D52" s="77" t="s">
        <v>7</v>
      </c>
      <c r="E52" s="28">
        <f>E54-TIME(,22,)</f>
        <v>0.71250000000000002</v>
      </c>
      <c r="X52" s="71" t="s">
        <v>16</v>
      </c>
      <c r="Y52" s="72"/>
      <c r="Z52" s="3">
        <f>Z50+TIME(0,25,0)</f>
        <v>0.67222222222222217</v>
      </c>
    </row>
    <row r="53" spans="2:26">
      <c r="B53"/>
      <c r="D53" s="78"/>
      <c r="E53" s="27"/>
      <c r="X53" s="75"/>
      <c r="Y53" s="76"/>
      <c r="Z53" s="1"/>
    </row>
    <row r="54" spans="2:26">
      <c r="B54"/>
      <c r="D54" s="13" t="s">
        <v>28</v>
      </c>
      <c r="E54" s="28">
        <f>E55-TIME(,10,)</f>
        <v>0.72777777777777775</v>
      </c>
      <c r="X54" s="71" t="s">
        <v>15</v>
      </c>
      <c r="Y54" s="72"/>
      <c r="Z54" s="3">
        <f>Z52+TIME(0,25,0)</f>
        <v>0.68958333333333333</v>
      </c>
    </row>
    <row r="55" spans="2:26">
      <c r="B55"/>
      <c r="D55" s="14" t="s">
        <v>27</v>
      </c>
      <c r="E55" s="28">
        <f>E56-TIME(,10,)</f>
        <v>0.73472222222222217</v>
      </c>
      <c r="X55" s="73"/>
      <c r="Y55" s="74"/>
      <c r="Z55" s="1"/>
    </row>
    <row r="56" spans="2:26">
      <c r="B56"/>
      <c r="C56" s="71" t="s">
        <v>29</v>
      </c>
      <c r="D56" s="72"/>
      <c r="E56" s="28">
        <f>E79-TIME(,252,)</f>
        <v>0.74166666666666659</v>
      </c>
      <c r="X56" s="73"/>
      <c r="Y56" s="74"/>
      <c r="Z56" s="1"/>
    </row>
    <row r="57" spans="2:26">
      <c r="B57"/>
      <c r="C57" s="73"/>
      <c r="D57" s="74"/>
      <c r="E57" s="27"/>
      <c r="X57" s="73"/>
      <c r="Y57" s="74"/>
      <c r="Z57" s="1"/>
    </row>
    <row r="58" spans="2:26">
      <c r="B58"/>
      <c r="C58" s="73"/>
      <c r="D58" s="74"/>
      <c r="E58" s="28"/>
      <c r="X58" s="73"/>
      <c r="Y58" s="74"/>
      <c r="Z58" s="1"/>
    </row>
    <row r="59" spans="2:26">
      <c r="B59"/>
      <c r="C59" s="73"/>
      <c r="D59" s="74"/>
      <c r="E59" s="27"/>
      <c r="X59" s="73"/>
      <c r="Y59" s="74"/>
      <c r="Z59" s="1"/>
    </row>
    <row r="60" spans="2:26">
      <c r="B60"/>
      <c r="C60" s="73"/>
      <c r="D60" s="74"/>
      <c r="E60" s="28"/>
      <c r="X60" s="73"/>
      <c r="Y60" s="74"/>
      <c r="Z60" s="1"/>
    </row>
    <row r="61" spans="2:26">
      <c r="B61"/>
      <c r="C61" s="73"/>
      <c r="D61" s="74"/>
      <c r="E61" s="27"/>
      <c r="X61" s="73"/>
      <c r="Y61" s="74"/>
      <c r="Z61" s="1"/>
    </row>
    <row r="62" spans="2:26">
      <c r="B62"/>
      <c r="C62" s="73"/>
      <c r="D62" s="74"/>
      <c r="E62" s="27"/>
      <c r="X62" s="73"/>
      <c r="Y62" s="74"/>
      <c r="Z62" s="1"/>
    </row>
    <row r="63" spans="2:26">
      <c r="B63"/>
      <c r="C63" s="73"/>
      <c r="D63" s="74"/>
      <c r="E63" s="27"/>
      <c r="X63" s="73"/>
      <c r="Y63" s="74"/>
      <c r="Z63" s="1"/>
    </row>
    <row r="64" spans="2:26">
      <c r="B64"/>
      <c r="C64" s="73"/>
      <c r="D64" s="74"/>
      <c r="E64" s="27"/>
      <c r="X64" s="73"/>
      <c r="Y64" s="74"/>
      <c r="Z64" s="1"/>
    </row>
    <row r="65" spans="2:26">
      <c r="B65"/>
      <c r="C65" s="73"/>
      <c r="D65" s="74"/>
      <c r="E65" s="27"/>
      <c r="X65" s="73"/>
      <c r="Y65" s="74"/>
      <c r="Z65" s="3"/>
    </row>
    <row r="66" spans="2:26">
      <c r="B66"/>
      <c r="C66" s="73"/>
      <c r="D66" s="74"/>
      <c r="E66" s="27"/>
      <c r="X66" s="73"/>
      <c r="Y66" s="74"/>
      <c r="Z66" s="1"/>
    </row>
    <row r="67" spans="2:26">
      <c r="B67"/>
      <c r="C67" s="73"/>
      <c r="D67" s="74"/>
      <c r="E67" s="27"/>
      <c r="X67" s="73"/>
      <c r="Y67" s="74"/>
      <c r="Z67" s="1"/>
    </row>
    <row r="68" spans="2:26">
      <c r="B68"/>
      <c r="C68" s="73"/>
      <c r="D68" s="74"/>
      <c r="E68" s="27"/>
      <c r="X68" s="73"/>
      <c r="Y68" s="74"/>
      <c r="Z68" s="1"/>
    </row>
    <row r="69" spans="2:26">
      <c r="B69"/>
      <c r="C69" s="73"/>
      <c r="D69" s="74"/>
      <c r="E69" s="27"/>
      <c r="X69" s="73"/>
      <c r="Y69" s="74"/>
      <c r="Z69" s="1"/>
    </row>
    <row r="70" spans="2:26">
      <c r="B70"/>
      <c r="C70" s="73"/>
      <c r="D70" s="74"/>
      <c r="E70" s="27"/>
      <c r="X70" s="73"/>
      <c r="Y70" s="74"/>
      <c r="Z70" s="1"/>
    </row>
    <row r="71" spans="2:26">
      <c r="B71"/>
      <c r="C71" s="73"/>
      <c r="D71" s="74"/>
      <c r="E71" s="28"/>
      <c r="X71" s="73"/>
      <c r="Y71" s="74"/>
      <c r="Z71" s="1"/>
    </row>
    <row r="72" spans="2:26">
      <c r="B72"/>
      <c r="C72" s="73"/>
      <c r="D72" s="74"/>
      <c r="E72" s="27"/>
      <c r="X72" s="73"/>
      <c r="Y72" s="74"/>
      <c r="Z72" s="1"/>
    </row>
    <row r="73" spans="2:26">
      <c r="B73"/>
      <c r="C73" s="73"/>
      <c r="D73" s="74"/>
      <c r="E73" s="27"/>
      <c r="X73" s="73"/>
      <c r="Y73" s="74"/>
      <c r="Z73" s="1"/>
    </row>
    <row r="74" spans="2:26">
      <c r="B74"/>
      <c r="C74" s="73"/>
      <c r="D74" s="74"/>
      <c r="E74" s="27"/>
      <c r="X74" s="73"/>
      <c r="Y74" s="74"/>
      <c r="Z74" s="1"/>
    </row>
    <row r="75" spans="2:26">
      <c r="B75"/>
      <c r="C75" s="73"/>
      <c r="D75" s="74"/>
      <c r="E75" s="27"/>
      <c r="X75" s="73"/>
      <c r="Y75" s="74"/>
      <c r="Z75" s="1"/>
    </row>
    <row r="76" spans="2:26">
      <c r="B76"/>
      <c r="C76" s="73"/>
      <c r="D76" s="74"/>
      <c r="E76" s="27"/>
      <c r="X76" s="73"/>
      <c r="Y76" s="74"/>
      <c r="Z76" s="1"/>
    </row>
    <row r="77" spans="2:26">
      <c r="B77"/>
      <c r="C77" s="73"/>
      <c r="D77" s="74"/>
      <c r="E77" s="27"/>
      <c r="X77" s="75"/>
      <c r="Y77" s="76"/>
      <c r="Z77" s="3">
        <f>Z54+TIME(0,252,0)</f>
        <v>0.86458333333333337</v>
      </c>
    </row>
    <row r="78" spans="2:26">
      <c r="B78"/>
      <c r="C78" s="73"/>
      <c r="D78" s="74"/>
      <c r="E78" s="27"/>
      <c r="P78" s="12"/>
      <c r="Q78" s="2"/>
    </row>
    <row r="79" spans="2:26">
      <c r="B79"/>
      <c r="C79" s="75"/>
      <c r="D79" s="76"/>
      <c r="E79" s="28">
        <v>0.91666666666666663</v>
      </c>
      <c r="O79" s="3"/>
      <c r="P79" s="12"/>
    </row>
    <row r="81" spans="5:5">
      <c r="E81" s="37"/>
    </row>
  </sheetData>
  <mergeCells count="43">
    <mergeCell ref="X54:Y77"/>
    <mergeCell ref="C56:D79"/>
    <mergeCell ref="X41:X42"/>
    <mergeCell ref="D43:D51"/>
    <mergeCell ref="C46:C47"/>
    <mergeCell ref="Y48:Y49"/>
    <mergeCell ref="X50:Y51"/>
    <mergeCell ref="D52:D53"/>
    <mergeCell ref="X52:Y53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C32:C34"/>
    <mergeCell ref="X32:X40"/>
    <mergeCell ref="C16:C17"/>
    <mergeCell ref="X16:X24"/>
    <mergeCell ref="D17:D18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Y32:Y33"/>
    <mergeCell ref="X6:Y7"/>
    <mergeCell ref="C8:D10"/>
    <mergeCell ref="X9:Y10"/>
    <mergeCell ref="C11:D12"/>
    <mergeCell ref="X11:X13"/>
    <mergeCell ref="C13:C15"/>
    <mergeCell ref="X14:X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Timing MASTER</vt:lpstr>
      <vt:lpstr>Backwards Daily</vt:lpstr>
      <vt:lpstr>Backwards calculation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</dc:creator>
  <cp:lastModifiedBy>Fonti Kar</cp:lastModifiedBy>
  <dcterms:created xsi:type="dcterms:W3CDTF">2016-10-17T09:41:07Z</dcterms:created>
  <dcterms:modified xsi:type="dcterms:W3CDTF">2016-11-30T20:21:49Z</dcterms:modified>
</cp:coreProperties>
</file>