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veScam" sheetId="1" r:id="rId3"/>
    <sheet state="visible" name="Single Col Calc" sheetId="2" r:id="rId4"/>
    <sheet state="visible" name="Scatter" sheetId="3" r:id="rId5"/>
    <sheet state="visible" name="Histogram" sheetId="4" r:id="rId6"/>
  </sheets>
  <definedNames/>
  <calcPr/>
</workbook>
</file>

<file path=xl/sharedStrings.xml><?xml version="1.0" encoding="utf-8"?>
<sst xmlns="http://schemas.openxmlformats.org/spreadsheetml/2006/main" count="4546" uniqueCount="879">
  <si>
    <t>IP distance</t>
  </si>
  <si>
    <t>Date</t>
  </si>
  <si>
    <t>Description</t>
  </si>
  <si>
    <t>Bins</t>
  </si>
  <si>
    <t>Normdist()</t>
  </si>
  <si>
    <t>Day</t>
  </si>
  <si>
    <t>Time Stamp</t>
  </si>
  <si>
    <t>Order</t>
  </si>
  <si>
    <t>Normal Distribution Scaled (To scale, take Bin steps: 50 * Number of observations: 181 = 9100)</t>
  </si>
  <si>
    <t>Brand</t>
  </si>
  <si>
    <t>Score</t>
  </si>
  <si>
    <t>Release Type: Manual/Auto/Hold</t>
  </si>
  <si>
    <t>Verified</t>
  </si>
  <si>
    <t>Original Bal</t>
  </si>
  <si>
    <t>Current Bal</t>
  </si>
  <si>
    <t>Mobile</t>
  </si>
  <si>
    <t>Customer Name</t>
  </si>
  <si>
    <t>Sender Email</t>
  </si>
  <si>
    <t>Recip Email</t>
  </si>
  <si>
    <t>Sender Name</t>
  </si>
  <si>
    <t>Recip Name</t>
  </si>
  <si>
    <t>Ref URL</t>
  </si>
  <si>
    <t>Self Send</t>
  </si>
  <si>
    <t>MF</t>
  </si>
  <si>
    <t>Proxy</t>
  </si>
  <si>
    <t>CC</t>
  </si>
  <si>
    <t>Bank</t>
  </si>
  <si>
    <t>Country</t>
  </si>
  <si>
    <t>Region</t>
  </si>
  <si>
    <t>City</t>
  </si>
  <si>
    <t>ISP</t>
  </si>
  <si>
    <t>ORG</t>
  </si>
  <si>
    <t>Sender IP</t>
  </si>
  <si>
    <t>Viewed IP</t>
  </si>
  <si>
    <t>Message</t>
  </si>
  <si>
    <t>Histogram</t>
  </si>
  <si>
    <t>Histogram 2</t>
  </si>
  <si>
    <t>Email Caps</t>
  </si>
  <si>
    <t>AVS</t>
  </si>
  <si>
    <t>Chargeback</t>
  </si>
  <si>
    <t>Held for</t>
  </si>
  <si>
    <t>Autorelease Notes</t>
  </si>
  <si>
    <t>Mean</t>
  </si>
  <si>
    <t>CND7TJXUP6</t>
  </si>
  <si>
    <t>Hotels.com</t>
  </si>
  <si>
    <t>Manual</t>
  </si>
  <si>
    <t>Yes</t>
  </si>
  <si>
    <t>Non-mobile</t>
  </si>
  <si>
    <t>Adrian Kundanmal</t>
  </si>
  <si>
    <t>adrian.kundanmal@gmail.com</t>
  </si>
  <si>
    <t>Ashleybucks0@gmail.com</t>
  </si>
  <si>
    <t>Adrian kundanmal</t>
  </si>
  <si>
    <t>Ashley bucks</t>
  </si>
  <si>
    <t>https://www.hotels.com/page/giftcards/?intlid=OTHER%20%3A%3A%20header_main_section</t>
  </si>
  <si>
    <t>No</t>
  </si>
  <si>
    <t>American Express</t>
  </si>
  <si>
    <t>US</t>
  </si>
  <si>
    <t>MD</t>
  </si>
  <si>
    <t>Potomac</t>
  </si>
  <si>
    <t>Verizon Fios</t>
  </si>
  <si>
    <t>71.191.181.205</t>
  </si>
  <si>
    <t>197.210.46.39</t>
  </si>
  <si>
    <t>Miss you</t>
  </si>
  <si>
    <t>Mixed</t>
  </si>
  <si>
    <t>X</t>
  </si>
  <si>
    <t>Review All Orders Stage 2'</t>
  </si>
  <si>
    <t>CND7TJFPUV</t>
  </si>
  <si>
    <t>Richard Teel</t>
  </si>
  <si>
    <t>richardteel9@gmail.com</t>
  </si>
  <si>
    <t>pamscot127@gmail.com</t>
  </si>
  <si>
    <t>Pamela Fisher</t>
  </si>
  <si>
    <t>https://www.hotels.com/page/giftcards/?intlid=HOME%20%3A%3A%20header_main_section</t>
  </si>
  <si>
    <t>MasterCard</t>
  </si>
  <si>
    <t>KEYBANK NATIONAL ASSOCIATION</t>
  </si>
  <si>
    <t>AK</t>
  </si>
  <si>
    <t>Wasilla</t>
  </si>
  <si>
    <t>MTA Solutions</t>
  </si>
  <si>
    <t>216.137.249.243</t>
  </si>
  <si>
    <t>197.210.61.29</t>
  </si>
  <si>
    <t>Pam let me know when you get this.</t>
  </si>
  <si>
    <t>Lower</t>
  </si>
  <si>
    <t>Y</t>
  </si>
  <si>
    <t>CND7TBMRJF</t>
  </si>
  <si>
    <t>Amy Fiser</t>
  </si>
  <si>
    <t>amamfi@yahoo.com</t>
  </si>
  <si>
    <t>Visa</t>
  </si>
  <si>
    <t>Bank of America</t>
  </si>
  <si>
    <t>IA</t>
  </si>
  <si>
    <t>Van Horne</t>
  </si>
  <si>
    <t>Aureon Network Services</t>
  </si>
  <si>
    <t>173.215.14.15</t>
  </si>
  <si>
    <t>65.185.4.34</t>
  </si>
  <si>
    <t>To me</t>
  </si>
  <si>
    <t>Z</t>
  </si>
  <si>
    <t>CND7TBDHDG</t>
  </si>
  <si>
    <t>Amy</t>
  </si>
  <si>
    <t>https://hotels-m.cashstar.com/buy/?locale=en_us&amp;amp;amp;skipredirect=1</t>
  </si>
  <si>
    <t>174.217.8.98</t>
  </si>
  <si>
    <t>CND7TFAACB</t>
  </si>
  <si>
    <t>https://www.hotels.com/page/giftcards/?pos=HCOM_US&amp;amp;amp;locale=en_US&amp;amp;amp;PSRC=G21&amp;amp;amp;gclid=EAIaIQobChMI-aH929n83QIV1rjACh2arAeAEAAYASAAEgI-MPD_BwE&amp;amp;amp;gclsrc=aw.ds&amp;amp;amp;rffrid=G21</t>
  </si>
  <si>
    <t>Median</t>
  </si>
  <si>
    <t>Council Bluffs</t>
  </si>
  <si>
    <t>Verizon Wireless</t>
  </si>
  <si>
    <t>41.215.169.4</t>
  </si>
  <si>
    <t>To myself fir travel</t>
  </si>
  <si>
    <t>#GonePhishing'</t>
  </si>
  <si>
    <t>CND7TVHU53</t>
  </si>
  <si>
    <t>Joan Bisterfeldt</t>
  </si>
  <si>
    <t>joanbis@live.com</t>
  </si>
  <si>
    <t>l.frederick140@gmail.com</t>
  </si>
  <si>
    <t>Joan</t>
  </si>
  <si>
    <t>Alice</t>
  </si>
  <si>
    <t>https://www.hotels.com/hotel-deals/giftcards/</t>
  </si>
  <si>
    <t>Chase</t>
  </si>
  <si>
    <t>IL</t>
  </si>
  <si>
    <t>Saint Charles</t>
  </si>
  <si>
    <t>Comcast Cable</t>
  </si>
  <si>
    <t>73.209.141.90</t>
  </si>
  <si>
    <t>105.12.2.220</t>
  </si>
  <si>
    <t>CND7TF4SPS</t>
  </si>
  <si>
    <t>Auto-declined</t>
  </si>
  <si>
    <t>N/A</t>
  </si>
  <si>
    <t>Autoreleased</t>
  </si>
  <si>
    <t>CND7TF5AK4</t>
  </si>
  <si>
    <t>pncbank</t>
  </si>
  <si>
    <t>Mode</t>
  </si>
  <si>
    <t>CND7TJC8D8</t>
  </si>
  <si>
    <t>Jonathan Sandler</t>
  </si>
  <si>
    <t>yahf334@hotmail.com</t>
  </si>
  <si>
    <t>J</t>
  </si>
  <si>
    <t>H</t>
  </si>
  <si>
    <t>NV</t>
  </si>
  <si>
    <t>Las Vegas</t>
  </si>
  <si>
    <t>Cox Communications</t>
  </si>
  <si>
    <t>24.253.50.172</t>
  </si>
  <si>
    <t>154.120.90.215</t>
  </si>
  <si>
    <t>CND7TJYJKD</t>
  </si>
  <si>
    <t>Cynthia K Hansen</t>
  </si>
  <si>
    <t>cyndih440@gmail.com</t>
  </si>
  <si>
    <t>al3xgabriel@gmail.com</t>
  </si>
  <si>
    <t>Cyndi</t>
  </si>
  <si>
    <t>Alex</t>
  </si>
  <si>
    <t>Worthington Federal Savings</t>
  </si>
  <si>
    <t>MN</t>
  </si>
  <si>
    <t>Jackson</t>
  </si>
  <si>
    <t>City of Windom</t>
  </si>
  <si>
    <t>184.94.224.242</t>
  </si>
  <si>
    <t>129.205.114.6</t>
  </si>
  <si>
    <t>CND7TJYMW9</t>
  </si>
  <si>
    <t>Standard Deviation</t>
  </si>
  <si>
    <t>https://hotels-m.cashstar.com/buy/?ref=</t>
  </si>
  <si>
    <t>On Hold Hold'</t>
  </si>
  <si>
    <t>CND7FFDXS6</t>
  </si>
  <si>
    <t>Max</t>
  </si>
  <si>
    <t>Auto</t>
  </si>
  <si>
    <t>cynthia hansen</t>
  </si>
  <si>
    <t>hansendc05@gmail.com</t>
  </si>
  <si>
    <t>Al3xgabriel@gmail.com</t>
  </si>
  <si>
    <t>Cyndi Hansen</t>
  </si>
  <si>
    <t>Alex Gabriel</t>
  </si>
  <si>
    <t>PayPal</t>
  </si>
  <si>
    <t>Windom</t>
  </si>
  <si>
    <t>State of Minnesota</t>
  </si>
  <si>
    <t>136.234.61.189</t>
  </si>
  <si>
    <t>197.210.61.12</t>
  </si>
  <si>
    <t>Gov't ISP/ORG Release -</t>
  </si>
  <si>
    <t>CND7FFD679</t>
  </si>
  <si>
    <t>https://hotels-m.cashstar.com/ppal/confirmation/</t>
  </si>
  <si>
    <t>CND7FS9TDS</t>
  </si>
  <si>
    <t>Matthew Plescow</t>
  </si>
  <si>
    <t>Min</t>
  </si>
  <si>
    <t>mplescow@yahoo.com</t>
  </si>
  <si>
    <t>lovingjane009@gmail.com</t>
  </si>
  <si>
    <t>Matthew</t>
  </si>
  <si>
    <t>Jane</t>
  </si>
  <si>
    <t>https://www.hotels.com/page/giftcards/?pos=HCOM_US&amp;amp;amp;locale=en_US&amp;amp;amp;PSRC=G21&amp;amp;amp;gclid=EAIaIQobChMI6MvA5qbK3QIVysDICh32Pgp8EAAYASAAEgJZ8vD_BwE&amp;amp;amp;gclsrc=aw.ds&amp;amp;amp;rffrid=G21</t>
  </si>
  <si>
    <t>Genisys Credit Union</t>
  </si>
  <si>
    <t>MI</t>
  </si>
  <si>
    <t>Wixom</t>
  </si>
  <si>
    <t>Comcast Business</t>
  </si>
  <si>
    <t>50.225.183.234</t>
  </si>
  <si>
    <t>105.8.3.146</t>
  </si>
  <si>
    <t>CND7TWUJS9</t>
  </si>
  <si>
    <t>April Simons</t>
  </si>
  <si>
    <t>aesimons53@gmail.com</t>
  </si>
  <si>
    <t>miketorresman100@gmail.com</t>
  </si>
  <si>
    <t>Mike Torres</t>
  </si>
  <si>
    <t>DC</t>
  </si>
  <si>
    <t>Washington</t>
  </si>
  <si>
    <t>Verizon Internet Services</t>
  </si>
  <si>
    <t>108.56.0.131</t>
  </si>
  <si>
    <t>197.211.56.98</t>
  </si>
  <si>
    <t>Card #2</t>
  </si>
  <si>
    <t>W</t>
  </si>
  <si>
    <t>CND7TW7SG7</t>
  </si>
  <si>
    <t>Miketorresman100@gmail.com</t>
  </si>
  <si>
    <t>April</t>
  </si>
  <si>
    <t>Variance</t>
  </si>
  <si>
    <t>https://www.hotels.com/page/giftcards/?pos=HCOM_US&amp;amp;amp;locale=en_US&amp;amp;amp;PSRC=G21&amp;amp;amp;gclid=Cj0KCQjwl9zdBRDgARIsAL5Nyn0yvcX1IaTuZJB6WkFt3onug6XsMjarRxEb_r8D9ToiLpcX6hDiN4IaAjWZEALw_wcB&amp;amp;amp;gclsrc=aw.ds&amp;amp;amp;rffrid=G21</t>
  </si>
  <si>
    <t>Card #1</t>
  </si>
  <si>
    <t>CND7TK223S</t>
  </si>
  <si>
    <t>j</t>
  </si>
  <si>
    <t>h</t>
  </si>
  <si>
    <t>Allegiant Travel Company</t>
  </si>
  <si>
    <t>98.187.3.13</t>
  </si>
  <si>
    <t>CND7TKBB7T</t>
  </si>
  <si>
    <t>CA</t>
  </si>
  <si>
    <t>Panorama City</t>
  </si>
  <si>
    <t>AT&amp;amp;amp;T Wireless</t>
  </si>
  <si>
    <t>107.77.231.112</t>
  </si>
  <si>
    <t>CND7TK5SHD</t>
  </si>
  <si>
    <t>The Home Depot</t>
  </si>
  <si>
    <t>Hold</t>
  </si>
  <si>
    <t>Melanee Jech</t>
  </si>
  <si>
    <t>CSCHAEFER@ICONID.COM</t>
  </si>
  <si>
    <t>https://www.homedepot.com/c/Gift_Cards</t>
  </si>
  <si>
    <t>Schaumburg</t>
  </si>
  <si>
    <t>50.73.112.145</t>
  </si>
  <si>
    <t>Upper</t>
  </si>
  <si>
    <t>Bin Size</t>
  </si>
  <si>
    <t>CND7TE7CUP</t>
  </si>
  <si>
    <t>Sephora</t>
  </si>
  <si>
    <t>Linri G Sumanti</t>
  </si>
  <si>
    <t>sumantigrace453@gmail.com</t>
  </si>
  <si>
    <t>Adam.denise37@gmail.com</t>
  </si>
  <si>
    <t>Grace Sumanti</t>
  </si>
  <si>
    <t>Brett Marshall</t>
  </si>
  <si>
    <t>Wellsfargo</t>
  </si>
  <si>
    <t>WA</t>
  </si>
  <si>
    <t>Seattle</t>
  </si>
  <si>
    <t>174.216.13.194</t>
  </si>
  <si>
    <t>Specific Brands &lt;700 Hold'</t>
  </si>
  <si>
    <t>CND7TM8FBS</t>
  </si>
  <si>
    <t>Terri Sanday</t>
  </si>
  <si>
    <t>shaddock66@yahoo.com</t>
  </si>
  <si>
    <t>ARVEST BANK</t>
  </si>
  <si>
    <t>TX</t>
  </si>
  <si>
    <t>Austin</t>
  </si>
  <si>
    <t>Spectrum Business</t>
  </si>
  <si>
    <t>24.227.222.60</t>
  </si>
  <si>
    <t>CND7TM8HSF</t>
  </si>
  <si>
    <t>Scott Shaddock</t>
  </si>
  <si>
    <t>https://www.sephora.com/giftcards</t>
  </si>
  <si>
    <t>VALLEY COMMUNITY</t>
  </si>
  <si>
    <t>202.67.35.24</t>
  </si>
  <si>
    <t>Specific Brands &gt;700 Release' -</t>
  </si>
  <si>
    <t>CND7TMY9XR</t>
  </si>
  <si>
    <t>Jena Gordon</t>
  </si>
  <si>
    <t>jrhotchkiss2010@hotmail.com</t>
  </si>
  <si>
    <t>markperry979@gmail.com</t>
  </si>
  <si>
    <t>Jena</t>
  </si>
  <si>
    <t>Mark</t>
  </si>
  <si>
    <t>https://m.sephora.com/giftcards</t>
  </si>
  <si>
    <t>CAPITAL ONE BANK</t>
  </si>
  <si>
    <t>Eweka Internet Services B.V.</t>
  </si>
  <si>
    <t>Mudhook Marketing</t>
  </si>
  <si>
    <t>81.171.110.124</t>
  </si>
  <si>
    <t>197.210.55.140</t>
  </si>
  <si>
    <t>Your gift card</t>
  </si>
  <si>
    <t>CND7TMYSJK</t>
  </si>
  <si>
    <t>https://sephora-m.cashstar.com/buy/?locale=en_us&amp;amp;amp;ref=landingpageUSmWeb&amp;amp;amp;icid2=m_giftcard_egift_buynow_us_cta_image</t>
  </si>
  <si>
    <t>CND7TMY8WE</t>
  </si>
  <si>
    <t>https://sephora-m.cashstar.com/buy/?ref=landingpageUSmWeb</t>
  </si>
  <si>
    <t>CND7F4W358</t>
  </si>
  <si>
    <t>ERIN SPELLMAN</t>
  </si>
  <si>
    <t>warriorprincess4christ@spiritualwarfarewarrior.com</t>
  </si>
  <si>
    <t>freertoddrodney@gmail.com</t>
  </si>
  <si>
    <t>Erin Spellman</t>
  </si>
  <si>
    <t>Freer Rodney</t>
  </si>
  <si>
    <t>usbank</t>
  </si>
  <si>
    <t>Cedar Rapids</t>
  </si>
  <si>
    <t>Mediacom Cable</t>
  </si>
  <si>
    <t>50.80.25.145</t>
  </si>
  <si>
    <t>197.210.226.153</t>
  </si>
  <si>
    <t>CND7FYDAYD</t>
  </si>
  <si>
    <t>Cassandra Mackey</t>
  </si>
  <si>
    <t>Sandy0765@msn.com</t>
  </si>
  <si>
    <t>daddymcnair1973@gmail.com</t>
  </si>
  <si>
    <t>Ryan Holmes</t>
  </si>
  <si>
    <t>GA</t>
  </si>
  <si>
    <t>Savannah</t>
  </si>
  <si>
    <t>Memorial Health University Medical Center</t>
  </si>
  <si>
    <t>198.190.246.254</t>
  </si>
  <si>
    <t>197.210.29.172</t>
  </si>
  <si>
    <t>CND7FB3UTT</t>
  </si>
  <si>
    <t>Jaqueline Croucher</t>
  </si>
  <si>
    <t>jackiecando@aol.com</t>
  </si>
  <si>
    <t>coon.vlar@gmail.com</t>
  </si>
  <si>
    <t>Jacqueline Croucher</t>
  </si>
  <si>
    <t>Megan Chasnis</t>
  </si>
  <si>
    <t>Discover</t>
  </si>
  <si>
    <t>NJ</t>
  </si>
  <si>
    <t>Berlin</t>
  </si>
  <si>
    <t>23.24.82.81</t>
  </si>
  <si>
    <t>197.210.52.49</t>
  </si>
  <si>
    <t>CND7FB3KAA</t>
  </si>
  <si>
    <t>https://hotels.cashstar.com/about/decision/</t>
  </si>
  <si>
    <t>CND7FB3Y7C</t>
  </si>
  <si>
    <t>CND7FFAA85</t>
  </si>
  <si>
    <t>Fai Wang</t>
  </si>
  <si>
    <t>smhflyod@aol.com</t>
  </si>
  <si>
    <t>Love</t>
  </si>
  <si>
    <t>My Love</t>
  </si>
  <si>
    <t>DAH SING BANK LTD.</t>
  </si>
  <si>
    <t>Pacific Grove</t>
  </si>
  <si>
    <t>73.170.111.208</t>
  </si>
  <si>
    <t>U</t>
  </si>
  <si>
    <t>CND7FA8R6S</t>
  </si>
  <si>
    <t>Victoria Thornton</t>
  </si>
  <si>
    <t>vszemett76@gmail.com</t>
  </si>
  <si>
    <t>Wifey</t>
  </si>
  <si>
    <t>Hubby</t>
  </si>
  <si>
    <t>android-app://com.google.android.googlequicksearchbox/https/www.google.com</t>
  </si>
  <si>
    <t>Bancorp</t>
  </si>
  <si>
    <t>PA</t>
  </si>
  <si>
    <t>Downingtown</t>
  </si>
  <si>
    <t>98.114.197.218</t>
  </si>
  <si>
    <t>CND7FA8RRV</t>
  </si>
  <si>
    <t>https://hotels-m.cashstar.com/buy/</t>
  </si>
  <si>
    <t>CND7FJENAY</t>
  </si>
  <si>
    <t>Wife</t>
  </si>
  <si>
    <t>Husband</t>
  </si>
  <si>
    <t>https://www.hotels.com/page/giftcards/?pos=HCOM_US&amp;amp;amp;locale=en_US&amp;amp;amp;PSRC=G21&amp;amp;amp;gclid=CjwKCAjwq57cBRBYEiwAdpx0vaoqhQm5Hd4GKuKwEYz8vzz-uA7dm9AHFfbhPD1s6nDgWeLo4u30ZRoCWrgQAvD_BwE&amp;amp;amp;gclsrc=aw.ds&amp;amp;amp;rffrid=G21</t>
  </si>
  <si>
    <t>Philadelphia</t>
  </si>
  <si>
    <t>T-Mobile USA</t>
  </si>
  <si>
    <t>172.56.29.251</t>
  </si>
  <si>
    <t>197.210.28.42</t>
  </si>
  <si>
    <t>Prepaid Low Dollar Release' -</t>
  </si>
  <si>
    <t>CND7FSDBND</t>
  </si>
  <si>
    <t>172.58.200.174</t>
  </si>
  <si>
    <t>CND7TAB9VV</t>
  </si>
  <si>
    <t>Nordstrom</t>
  </si>
  <si>
    <t>Patricia Wilhoite</t>
  </si>
  <si>
    <t>skatebear59@yahoo.com</t>
  </si>
  <si>
    <t>kenithharkin11@gmail.com</t>
  </si>
  <si>
    <t>Keith A. Harkin</t>
  </si>
  <si>
    <t>https://secure.nordstrom.com/nordstrom-gift-cards?origin=nordstromcard&amp;amp;amp;auth=yes</t>
  </si>
  <si>
    <t>Nordstrom Card</t>
  </si>
  <si>
    <t>Burbank</t>
  </si>
  <si>
    <t>AT&amp;amp;amp;T U-verse</t>
  </si>
  <si>
    <t>76.195.60.178</t>
  </si>
  <si>
    <t>CND7TMYA63</t>
  </si>
  <si>
    <t>105.112.34.154</t>
  </si>
  <si>
    <t>CND7TAB54G</t>
  </si>
  <si>
    <t>https://shop.giftcard.nordstrom.com/gift-card/buy/</t>
  </si>
  <si>
    <t>CND7TAMN7H</t>
  </si>
  <si>
    <t>Eric Butt</t>
  </si>
  <si>
    <t>ericbutt616@yahoo.com</t>
  </si>
  <si>
    <t>liewellynjuan@gmail.com</t>
  </si>
  <si>
    <t>Eric</t>
  </si>
  <si>
    <t>Liewellyn</t>
  </si>
  <si>
    <t>https://m.sephora.com/giftcards?icid2=meganav_gifts_giftcards_link</t>
  </si>
  <si>
    <t>UW Credit Union</t>
  </si>
  <si>
    <t>WI</t>
  </si>
  <si>
    <t>Fond Du Lac</t>
  </si>
  <si>
    <t>Spectrum</t>
  </si>
  <si>
    <t>24.240.58.178</t>
  </si>
  <si>
    <t>197.210.8.71</t>
  </si>
  <si>
    <t>Hope this helps dear. Thinking of you</t>
  </si>
  <si>
    <t>CND7TYF6XJ</t>
  </si>
  <si>
    <t>Kaukauna</t>
  </si>
  <si>
    <t>107.10.77.200</t>
  </si>
  <si>
    <t>Here u are dear</t>
  </si>
  <si>
    <t>Prior Fraud Hold'</t>
  </si>
  <si>
    <t>CND7TYTJSY</t>
  </si>
  <si>
    <t>Joshua Moran</t>
  </si>
  <si>
    <t>jqmoran3114@gmail.com</t>
  </si>
  <si>
    <t>wandaclark041996@gmail.com</t>
  </si>
  <si>
    <t>Patricia Clark</t>
  </si>
  <si>
    <t>TN</t>
  </si>
  <si>
    <t>Nashville</t>
  </si>
  <si>
    <t>70.231.114.169</t>
  </si>
  <si>
    <t>197.210.44.167</t>
  </si>
  <si>
    <t>CND7TY7FD9</t>
  </si>
  <si>
    <t>John Cuatt</t>
  </si>
  <si>
    <t>johncuatt4@gmail.com</t>
  </si>
  <si>
    <t>mastertopup02@gmail.com</t>
  </si>
  <si>
    <t>John</t>
  </si>
  <si>
    <t>Kristina Price</t>
  </si>
  <si>
    <t>https://www.sephora.com/giftcards?om_mmc=ppc-GG_178880537_12635971817_aud-376785857971:kwd-1879362329__229934387978_9013927_c&amp;amp;amp;country_switch=us&amp;amp;amp;lang=en&amp;amp;amp;gclid=Cj0KCQjw6rXeBRD3ARIsAD9ni9C9UUHza7KQmqsPFv</t>
  </si>
  <si>
    <t>Citi</t>
  </si>
  <si>
    <t>MS</t>
  </si>
  <si>
    <t>Ridgeland</t>
  </si>
  <si>
    <t>75.145.96.217</t>
  </si>
  <si>
    <t>CND7TKN5RH</t>
  </si>
  <si>
    <t>https://www.sephora.com/giftcards?om_mmc=ppc-GG_178880537_12635971817_aud-376785857971:kwd-1879362329__229905260058_9013927_c&amp;amp;amp;country_switch=us&amp;amp;amp;lang=en&amp;amp;amp;gclid=CjwKCAjwmJbeBRBCEiwAAY4VVQTrKqeLZyc5DPdDJf</t>
  </si>
  <si>
    <t>UMB BANK, N.A.</t>
  </si>
  <si>
    <t>Flowood</t>
  </si>
  <si>
    <t>41.203.72.14</t>
  </si>
  <si>
    <t>Tuesday</t>
  </si>
  <si>
    <t>CND7TYKMU3</t>
  </si>
  <si>
    <t>Robert L Holbird</t>
  </si>
  <si>
    <t>67eagle6199@att.net</t>
  </si>
  <si>
    <t>femininek.murray@gmail.com</t>
  </si>
  <si>
    <t>Robert Holbird</t>
  </si>
  <si>
    <t>Kathlyn murray</t>
  </si>
  <si>
    <t>https://www.sephora.com/giftcards?icid2=meganav_gifts_giftcards_link</t>
  </si>
  <si>
    <t>Lincoln Park</t>
  </si>
  <si>
    <t>68.34.2.197</t>
  </si>
  <si>
    <t>41.203.72.12</t>
  </si>
  <si>
    <t>CND7TYKNAA</t>
  </si>
  <si>
    <t>Kathlyn Murray</t>
  </si>
  <si>
    <t>Wednesday</t>
  </si>
  <si>
    <t>CND7TRJ5E3</t>
  </si>
  <si>
    <t>joyce gunter</t>
  </si>
  <si>
    <t>gunterjoyce@gamil.com</t>
  </si>
  <si>
    <t>es983085@gmail.com</t>
  </si>
  <si>
    <t>Joyce H. Gunter</t>
  </si>
  <si>
    <t>Eric Scott</t>
  </si>
  <si>
    <t>https://www.google.com/url?q=https://shop-m.giftcard.nordstrom.com/buy/?cm_sp%3Dcorp-_-corp_0413GiftCards_2696-_-catheader1upmedgiftcardlp_shop2%26skipredirect%3D1&amp;amp;amp;sa=D&amp;amp;amp;source=hangouts&amp;amp;amp;ust=15404344091</t>
  </si>
  <si>
    <t>AMERICAN EXPRESS US</t>
  </si>
  <si>
    <t>NM</t>
  </si>
  <si>
    <t>Clayton</t>
  </si>
  <si>
    <t>Plateau Telecommunications Incorporated</t>
  </si>
  <si>
    <t>67.209.220.223</t>
  </si>
  <si>
    <t>Love you, honey, spend wisely!!!</t>
  </si>
  <si>
    <t>High Dollar High Risk'</t>
  </si>
  <si>
    <t>CND7TRJNJG</t>
  </si>
  <si>
    <t>gunterjoyce@gmail.com</t>
  </si>
  <si>
    <t>https://shop-m.giftcard.nordstrom.com/buy/</t>
  </si>
  <si>
    <t>41.203.72.49</t>
  </si>
  <si>
    <t>Saturday</t>
  </si>
  <si>
    <t>CND7TGDSF6</t>
  </si>
  <si>
    <t>Robert Grimm</t>
  </si>
  <si>
    <t>imrjg2day@gmail.com</t>
  </si>
  <si>
    <t>oceangirl222@gmail.com</t>
  </si>
  <si>
    <t>Jeff</t>
  </si>
  <si>
    <t>Tonya</t>
  </si>
  <si>
    <t>Hatfield</t>
  </si>
  <si>
    <t>174.201.26.142</t>
  </si>
  <si>
    <t>Just because I love you guys! I’m praying that this is good for you and Dane. Maybe I’ll come visit you one night while you’re there. Haha! :-)</t>
  </si>
  <si>
    <t>Friday</t>
  </si>
  <si>
    <t>CND7TG3U9A</t>
  </si>
  <si>
    <t>https://www.hotels.com/page/giftcards/?pos=HCOM_US&amp;amp;amp;locale=en_US&amp;amp;amp;PSRC=G21&amp;amp;amp;gclid=EAIaIQobChMIiOHxlLSl3gIV14WzCh0IbgOUEAAYASAAEgKh-PD_BwE&amp;amp;amp;gclsrc=aw.ds&amp;amp;amp;rffrid=G21</t>
  </si>
  <si>
    <t>I want you and the little guy to have a muce pkace to hang while you are there. Love you! Jeff</t>
  </si>
  <si>
    <t>CND7T3X9R5</t>
  </si>
  <si>
    <t>Earlane Johnson</t>
  </si>
  <si>
    <t>edjohnnb@yahoo.com</t>
  </si>
  <si>
    <t>Gilliardbobby419@gmail.com</t>
  </si>
  <si>
    <t>Ann</t>
  </si>
  <si>
    <t>Bob</t>
  </si>
  <si>
    <t>https://sephora-m.cashstar.com/buy/?skipredirect=1</t>
  </si>
  <si>
    <t>AZ</t>
  </si>
  <si>
    <t>Mesa</t>
  </si>
  <si>
    <t>174.238.146.12</t>
  </si>
  <si>
    <t>197.210.44.27</t>
  </si>
  <si>
    <t>Future Send Release &gt;2 Day' -</t>
  </si>
  <si>
    <t>CND7TSSMTS</t>
  </si>
  <si>
    <t>CND7T37BHA</t>
  </si>
  <si>
    <t>CND7T3XVKT</t>
  </si>
  <si>
    <t>https://sephora-m.cashstar.com/buy/</t>
  </si>
  <si>
    <t>CND7TS833H</t>
  </si>
  <si>
    <t>CND7T3XG2Y</t>
  </si>
  <si>
    <t>CNZDDBGABN</t>
  </si>
  <si>
    <t>Virginia Arcangelo</t>
  </si>
  <si>
    <t>ginnyarc@yahoo.com</t>
  </si>
  <si>
    <t>Evatteugene@outlook.com</t>
  </si>
  <si>
    <t>Ginny</t>
  </si>
  <si>
    <t>Evatt</t>
  </si>
  <si>
    <t>DE</t>
  </si>
  <si>
    <t>Newark</t>
  </si>
  <si>
    <t>72.94.210.246</t>
  </si>
  <si>
    <t>162.217.31.56</t>
  </si>
  <si>
    <t>Found in Risk Auto-Release #RiskAutoRelease PGO Combo (Alpha, Bravo)</t>
  </si>
  <si>
    <t>CND7X6TYVG</t>
  </si>
  <si>
    <t>Andymcoll16@yahoo.com</t>
  </si>
  <si>
    <t>Andrew</t>
  </si>
  <si>
    <t>Canton</t>
  </si>
  <si>
    <t>73.237.102.142</t>
  </si>
  <si>
    <t>196.11.183.86</t>
  </si>
  <si>
    <t>PGO Combo Release' - TIER 2 RELEASE</t>
  </si>
  <si>
    <t>Monday</t>
  </si>
  <si>
    <t>CNZD5JXEXD</t>
  </si>
  <si>
    <t>24.30.81.22</t>
  </si>
  <si>
    <t>154.73.197.116</t>
  </si>
  <si>
    <t>Found in Risk Auto-Release #RiskAutoRelease PGO Combo Release</t>
  </si>
  <si>
    <t>CNZDR3JV97</t>
  </si>
  <si>
    <t>andymcoll16@yahoo.com</t>
  </si>
  <si>
    <t>Andrew Collins</t>
  </si>
  <si>
    <t>Sicklerville</t>
  </si>
  <si>
    <t>50.182.22.56</t>
  </si>
  <si>
    <t>197.78.156.105</t>
  </si>
  <si>
    <t>I love you, Andy</t>
  </si>
  <si>
    <t>Risk score 644; auto-release threshold is 640 using ReleaseScoreConfig HOTELS</t>
  </si>
  <si>
    <t>Thursday</t>
  </si>
  <si>
    <t>CNZD936JU3</t>
  </si>
  <si>
    <t>105.8.214.99</t>
  </si>
  <si>
    <t>#RiskHold = High Dolla Dolla $1k+~U~17 Nov 2016 18:33:03 []:~U~[has_pgo_as_buyer_email] An email on this order ([u'ginnyarc@yahoo.com', u'andymcoll16@yahoo.com']) was seen as a buyer email on a prior ACTIVE order [u'CNZDBE8KSR']~U~17 Nov 2016 18:33:03 []:~U~[has_pgo_as_recipient_email] An email on this order ([u'ginnyarc@yahoo.com', u'andymcoll16@yahoo.com']) was seen as a recipient email on a prior ACTIVE order [u'CNZDGMXJM6']~U~17 Nov 2016 18:33:03 []:~U~![email_was_first_seen_on_active]! Of all of the email addresses on this order that were seen on previous orders, the earliest occurrence seen was on an active order. CNZDBE8KSR~U~17 Nov 2016 18:33:03 []:~U~![email_was_last_seen_on_active]! Of all of the email addresses on the order that were seen on previous orders, the most recently seen one was on an active order. CNZD9BUHDC~U~17 Nov 2016 18:33:03 []:~U~![email_was_autoreleased_before]! One of the email addresses on the order was seen on another that was autoreleased. CNZDBE8KSR~U~17 Nov 2016 18:33:03 []:~U~![email_was_manually_released_before]! One of the email addresses on the order was seen on another that was manually released. CNZDYXCK8F~U~Add Note~U~ORDER CNZD936JU3~U~Risk Score: 685~U~Status: Fraud~U~Product: Consumer~U~Sub</t>
  </si>
  <si>
    <t>CNZDD9JP3K</t>
  </si>
  <si>
    <t>165.16.190.247</t>
  </si>
  <si>
    <t>Risk score 756; auto-release threshold is 660 using ReleaseScoreConfig HOTELS</t>
  </si>
  <si>
    <t>CNZD5YPY8K</t>
  </si>
  <si>
    <t>https://hotels-m.cashstar.com/buy/?locale=en_us</t>
  </si>
  <si>
    <t>NY</t>
  </si>
  <si>
    <t>New York</t>
  </si>
  <si>
    <t>107.77.232.100</t>
  </si>
  <si>
    <t>154.73.196.86</t>
  </si>
  <si>
    <t>#RiskHold = High Dolla Dolla~U~22 Feb 2017 11:19:30 []:~U~[has_pgo_as_buyer_email] An email on this order ([u'ginnyarc@yahoo.com', u'andymcoll16@yahoo.com']) was seen as a buyer email on a prior ACTIVE order [u'CNZDBE8KSR']~U~22 Feb 2017 11:19:30 []:~U~[has_pgo_as_recipient_email] An email on this order ([u'ginnyarc@yahoo.com', u'andymcoll16@yahoo.com']) was seen as a recipient email on a prior ACTIVE order [u'CNZD936JU3']~U~22 Feb 2017 11:19:30 []:~U~![email_was_seen_on_hold]! An email on this order was seen as a sender on another order currently on hold. CNZD5YPAGW~U~22 Feb 2017 11:19:30 []:~U~![email_was_seen_on_hold]! An email on this order was seen as a recipient on another order currently on hold. CNZD5YPAGW~U~22 Feb 2017 11:19:30 []:~U~![device_was_seen_on_hold]! The device on this order was seen on another order currently on hold. [u'CNZD5YPAGW']~U~22 Feb 2017 11:19:30 []:~U~![email_was_first_seen_on_active]! Of all of the email addresses on this order that were seen on previous orders, the earliest occurrence seen was on an active order. CNZDBE8KSR~U~22 Feb 2017 11:19:30 []:~U~![email_was_autoreleased_before]! One of the email addresses on the order was seen on another that was autoreleased. CNZDBE8KSR~U~22 Feb 2017 11:19:30 []:~U~![email_was_manually_released_before]! One of the email addresses on the order was seen on another that was manually released. CNZDYXCK8F~U~Add Note~U~ORDER CNZD5YPY8K~U~Risk Score: 663~U~Status: Fraud~U~Product: Consumer~U~Sub</t>
  </si>
  <si>
    <t>CNZD5YP9RT</t>
  </si>
  <si>
    <t>Andy</t>
  </si>
  <si>
    <t>#RiskHold = High Dolla Dolla~U~22 Feb 2017 11:22:00 []:~U~[has_pgo_as_buyer_email] An email on this order ([u'ginnyarc@yahoo.com', u'andymcoll16@yahoo.com']) was seen as a buyer email on a prior ACTIVE order [u'CNZDBE8KSR']~U~22 Feb 2017 11:22:00 []:~U~[has_pgo_as_recipient_email] An email on this order ([u'ginnyarc@yahoo.com', u'andymcoll16@yahoo.com']) was seen as a recipient email on a prior ACTIVE order [u'CNZD936JU3']~U~22 Feb 2017 11:22:00 []:~U~![email_was_seen_on_hold]! An email on this order was seen as a sender on another order currently on hold. CNZD5YPAGW~U~22 Feb 2017 11:22:00 []:~U~![email_was_seen_on_hold]! An email on this order was seen as a recipient on another order currently on hold. CNZD5YPAGW~U~22 Feb 2017 11:22:00 []:~U~![device_was_seen_on_hold]! The device on this order was seen on another order currently on hold. [u'CNZD5YPAGW']~U~22 Feb 2017 11:22:00 []:~U~![email_was_first_seen_on_active]! Of all of the email addresses on this order that were seen on previous orders, the earliest occurrence seen was on an active order. CNZDBE8KSR~U~22 Feb 2017 11:22:00 []:~U~![email_was_autoreleased_before]! One of the email addresses on the order was seen on another that was autoreleased. CNZDBE8KSR~U~22 Feb 2017 11:22:00 []:~U~![email_was_manually_released_before]! One of the email addresses on the order was seen on another that was manually released. CNZDYXCK8F~U~Add Note~U~ORDER CNZD5YP9RT~U~Risk Score: 663~U~Status: Fraud~U~Product: Consumer~U~Sub</t>
  </si>
  <si>
    <t>CNZD33N39M</t>
  </si>
  <si>
    <t>https://hotels.cashstar.com/gift-card/confirmation/</t>
  </si>
  <si>
    <t>105.233.224.194</t>
  </si>
  <si>
    <t>#RiskHold = OnHoldHold~U~14 Jun 2017 14:29:31 []:~U~[pgo_combo_delta_5factor] Prior order CNZD9BUHDC has 5 common attributes: purchaser_email(ginnyarc@yahoo.com) recipient_email(andymcoll16@yahoo.com) ip_address(24.30.81.22) amount(500.00) brand(HOTELS)~U~14 Jun 2017 14:29:31 []:~U~[has_pgo_as_buyer_email] An email on this order ([u'ginnyarc@yahoo.com', u'andymcoll16@yahoo.com']) was seen as a buyer email on a prior ACTIVE order [u'CNZDBE8KSR']~U~14 Jun 2017 14:29:31 []:~U~[has_pgo_as_recipient_email] An email on this order ([u'ginnyarc@yahoo.com', u'andymcoll16@yahoo.com']) was seen as a recipient email on a prior ACTIVE order [u'CNZD59YHDT']~U~14 Jun 2017 14:29:31 []:~U~![email_was_seen_on_hold]! An email on this order was seen as a sender on another order currently on hold. CNZD33NSMY~U~14 Jun 2017 14:29:31 []:~U~![email_was_seen_on_hold]! An email on this order was seen as a recipient on another order currently on hold. CNZD33NSMY~U~14 Jun 2017 14:29:31 []:~U~![device_was_seen_on_hold]! The device on this order was seen on another order currently on hold. [u'CNZD33NSMY']~U~Add Note~U~ORDER CNZD33N39M~U~Risk Score: 649~U~Status: Fraud~U~Product: Consumer~U~Sub</t>
  </si>
  <si>
    <t>Sunday</t>
  </si>
  <si>
    <t>CNZDND65VD</t>
  </si>
  <si>
    <t>196.15.207.171</t>
  </si>
  <si>
    <t>Risk score 771; auto-release threshold is 660 using ReleaseScoreConfig HOTELS</t>
  </si>
  <si>
    <t>CNZDGF2BX9</t>
  </si>
  <si>
    <t>Sewell</t>
  </si>
  <si>
    <t>154.73.211.126</t>
  </si>
  <si>
    <t>Risk score 751; auto-release threshold is 640 using ReleaseScoreConfig HOTELS</t>
  </si>
  <si>
    <t>CNZD4EMPVD</t>
  </si>
  <si>
    <t>105.9.23.11</t>
  </si>
  <si>
    <t>Risk score 838; auto-release threshold is 660 using ReleaseScoreConfig HOTELS</t>
  </si>
  <si>
    <t>CNZD4EK57K</t>
  </si>
  <si>
    <t>105.11.82.178</t>
  </si>
  <si>
    <t>Found in Risk Auto-Release #RiskAuto-Release PGO Combo (Alpha, Bravo)</t>
  </si>
  <si>
    <t>CNZD89RY56</t>
  </si>
  <si>
    <t>165.16.190.108</t>
  </si>
  <si>
    <t>Risk score 736; auto-release threshold is 660 using ReleaseScoreConfig HOTELS</t>
  </si>
  <si>
    <t>CNZD5AJXY6</t>
  </si>
  <si>
    <t>Risk score 727; auto-release threshold is 660 using ReleaseScoreConfig HOTELS</t>
  </si>
  <si>
    <t>CNZDR8525T</t>
  </si>
  <si>
    <t>Ginny Arcangelo</t>
  </si>
  <si>
    <t>41.145.173.35</t>
  </si>
  <si>
    <t>I love you!!!</t>
  </si>
  <si>
    <t>Risk score 610 too low; auto</t>
  </si>
  <si>
    <t>CNZD33NSMY</t>
  </si>
  <si>
    <t>41.242.164.237</t>
  </si>
  <si>
    <t>Risk score 612 too low; auto</t>
  </si>
  <si>
    <t>CNZD5YP5PM</t>
  </si>
  <si>
    <t>#RiskHold = High Dolla Dolla~U~22 Feb 2017 11:24:18 []:~U~![email_was_manually_released_before]! One of the email addresses on the order was seen on another that was manually released. CNZDYXCK8F~U~22 Feb 2017 11:24:18 []:~U~![email_was_seen_on_hold]! An email on this order was seen as a sender on another order currently on hold. CNZD5YPAGW~U~22 Feb 2017 11:24:18 []:~U~![email_was_seen_on_hold]! An email on this order was seen as a recipient on another order currently on hold. CNZD5YPAGW~U~22 Feb 2017 11:24:18 []:~U~![device_was_seen_on_hold]! The device on this order was seen on another order currently on hold. [u'CNZD5YPAGW']~U~22 Feb 2017 11:24:18 []:~U~![email_was_first_seen_on_active]! Of all of the email addresses on this order that were seen on previous orders, the earliest occurrence seen was on an active order. CNZDBE8KSR~U~22 Feb 2017 11:24:18 []:~U~![email_was_autoreleased_before]! One of the email addresses on the order was seen on another that was autoreleased. CNZDBE8KSR~U~22 Feb 2017 11:24:17 []:~U~[has_pgo_as_buyer_email] An email on this order ([u'ginnyarc@yahoo.com', u'andymcoll16@yahoo.com']) was seen as a buyer email on a prior ACTIVE order [u'CNZDBE8KSR']~U~22 Feb 2017 11:24:17 []:~U~[has_pgo_as_recipient_email] An email on this order ([u'ginnyarc@yahoo.com', u'andymcoll16@yahoo.com']) was seen as a recipient email on a prior ACTIVE order [u'CNZD936JU3']~U~22 Feb 2017 11:24:17 []:~U~![high_velocity_buyer_email_reduced]! Many recent orders related by their sender email: ginnyarc@yahoo.com on CNZD5YP5PM, CNZD5YPY8K, CNZD5YPAGW, CNZD5YP9RT; and maybe others.~U~22 Feb 2017 11:24:17 []:~U~![high_velocity_recipient_email_reduced]! Many recent orders related by their recipient email: andymcoll16@yahoo.com on CNZD5YPAGW, CNZD5YPY8K, CNZD5YP9RT, CNZD5YP5PM; and maybe others.~U~Add Note~U~ORDER CNZD5YP5PM~U~Risk Score: 654~U~Status: Fraud~U~Product: Consumer~U~Sub</t>
  </si>
  <si>
    <t>CNZD5YPSRN</t>
  </si>
  <si>
    <t>#RiskHold = OnHoldHold~U~22 Feb 2017 11:25:36 []:~U~![email_was_seen_on_hold]! An email on this order was seen as a sender on another order currently on hold. CNZD5YPAGW~U~22 Feb 2017 11:25:36 []:~U~![email_was_seen_on_hold]! An email on this order was seen as a recipient on another order currently on hold. CNZD5YPAGW~U~22 Feb 2017 11:25:36 []:~U~![device_was_seen_on_hold]! The device on this order was seen on another order currently on hold. [u'CNZD5YPAGW']~U~22 Feb 2017 11:25:36 []:~U~![email_was_first_seen_on_active]! Of all of the email addresses on this order that were seen on previous orders, the earliest occurrence seen was on an active order. CNZDBE8KSR~U~22 Feb 2017 11:25:36 []:~U~![email_was_autoreleased_before]! One of the email addresses on the order was seen on another that was autoreleased. CNZDBE8KSR~U~22 Feb 2017 11:25:36 []:~U~![email_was_manually_released_before]! One of the email addresses on the order was seen on another that was manually released. CNZDYXCK8F~U~22 Feb 2017 11:25:35 []:~U~[has_pgo_as_buyer_email] An email on this order ([u'ginnyarc@yahoo.com', u'andymcoll16@yahoo.com']) was seen as a buyer email on a prior ACTIVE order [u'CNZDBE8KSR']~U~22 Feb 2017 11:25:35 []:~U~[has_pgo_as_recipient_email] An email on this order ([u'ginnyarc@yahoo.com', u'andymcoll16@yahoo.com']) was seen as a recipient email on a prior ACTIVE order [u'CNZD936JU3']~U~22 Feb 2017 11:25:35 []:~U~![high_velocity_device_id]! Device ID 668582467954207081 seen several times recently on orders [u'CNZD5YP5PM', u'CNZD5YP9RT', u'CNZD5YPY8K', u'CNZD5YPAGW']~U~22 Feb 2017 11:25:35 []:~U~![high_velocity_buyer_email]! An email on this order ([u'ginnyarc@yahoo.com', u'andymcoll16@yahoo.com']) was seen several times recently as a buyer on orders [u'CNZD5YP5PM', u'CNZD5YP9RT', u'CNZD5YPY8K', u'CNZD5YPAGW'] (and maybe others too)~U~22 Feb 2017 11:25:35 []:~U~![high_velocity_recipient_email]! An email on this order ([u'ginnyarc@yahoo.com', u'andymcoll16@yahoo.com']) was seen several times recently as a recipient on orders [u'CNZD5YP5PM', u'CNZD5YP9RT', u'CNZD5YPY8K', u'CNZD5YPAGW'] (and maybe others too)~U~22 Feb 2017 11:25:35 []:~U~![high_velocity_buyer_email_reduced]! Many recent orders related by their sender email: ginnyarc@yahoo.com on CNZD5YP5PM, CNZD5YPY8K, CNZD5YPAGW, CNZD5YP9RT, CNZD5YPSRN; and maybe others.~U~22 Feb 2017 11:25:35 []:~U~![high_velocity_recipient_email_reduced]! Many recent orders related by their recipient email: andymcoll16@yahoo.com on CNZD5YPAGW, CNZD5YPY8K, CNZD5YP9RT, CNZD5YP5PM, CNZD5YPSRN; and maybe others.~U~Add Note~U~ORDER CNZD5YPSRN~U~Risk Score: 683~U~Status: Fraud~U~Product: Consumer~U~Sub</t>
  </si>
  <si>
    <t>CNZDGVJ7MF</t>
  </si>
  <si>
    <t>41.150.133.23</t>
  </si>
  <si>
    <t>Risk score 696; auto-release threshold is 640 using ReleaseScoreConfig HOTELS</t>
  </si>
  <si>
    <t>CNZD2J78KM</t>
  </si>
  <si>
    <t>105.3.242.248</t>
  </si>
  <si>
    <t>#RiskHold = High Dolla Dolla~U~03 Dec 2016 20:37:09 []:~U~[has_pgo_as_buyer_email] An email on this order ([u'ginnyarc@yahoo.com', u'amdymcoll@yahoo.com']) was seen as a buyer email on a prior ACTIVE order [u'CNZDBE8KSR']~U~03 Dec 2016 20:37:09 []:~U~![email_was_first_seen_on_active]! Of all of the email addresses on this order that were seen on previous orders, the earliest occurrence seen was on an active order. CNZDBE8KSR~U~03 Dec 2016 20:37:09 []:~U~![email_was_last_seen_on_active]! Of all of the email addresses on the order that were seen on previous orders, the most recently seen one was on an active order. CNZD2W8AC8~U~Add Note~U~ORDER CNZD2J78KM~U~Risk Score: 710~U~Status: Fraud~U~Product: Consumer~U~Sub</t>
  </si>
  <si>
    <t>CNZD59YHDT</t>
  </si>
  <si>
    <t>41.13.232.158</t>
  </si>
  <si>
    <t>Risk score 749; auto-release threshold is 660 using ReleaseScoreConfig HOTELS</t>
  </si>
  <si>
    <t>CNZDGJBU4H</t>
  </si>
  <si>
    <t>76.97.18.236</t>
  </si>
  <si>
    <t>197.78.188.97</t>
  </si>
  <si>
    <t>Risk score 657; auto-release threshold is 640 using ReleaseScoreConfig HOTELS</t>
  </si>
  <si>
    <t>CNZDDEKEPH</t>
  </si>
  <si>
    <t>196.32.254.120</t>
  </si>
  <si>
    <t>Risk score 726; auto-release threshold is 660 using ReleaseScoreConfig HOTELS</t>
  </si>
  <si>
    <t>CND7XGJW2C</t>
  </si>
  <si>
    <t>105.8.6.33</t>
  </si>
  <si>
    <t>CND7UCBU3R</t>
  </si>
  <si>
    <t>105.233.224.178</t>
  </si>
  <si>
    <t>u'PGO Combo Release' - TIER 2 RELEASE</t>
  </si>
  <si>
    <t>CNZDG2ABXU</t>
  </si>
  <si>
    <t>Woodstown</t>
  </si>
  <si>
    <t>72.73.204.54</t>
  </si>
  <si>
    <t>41.246.102.45</t>
  </si>
  <si>
    <t>Risk score 713; auto-release threshold is 640 using ReleaseScoreConfig HOTELS</t>
  </si>
  <si>
    <t>CNZDND64VG</t>
  </si>
  <si>
    <t>Risk score 762; auto-release threshold is 660 using ReleaseScoreConfig HOTELS</t>
  </si>
  <si>
    <t>CND7U3MGB9</t>
  </si>
  <si>
    <t>105.112.20.55</t>
  </si>
  <si>
    <t>CNZDRSETCR</t>
  </si>
  <si>
    <t>Andrew collins</t>
  </si>
  <si>
    <t>FL</t>
  </si>
  <si>
    <t>Port Saint Lucie</t>
  </si>
  <si>
    <t>73.139.197.119</t>
  </si>
  <si>
    <t>41.150.87.128</t>
  </si>
  <si>
    <t>Risk score 592 too low; auto</t>
  </si>
  <si>
    <t>CND7XU4JWG</t>
  </si>
  <si>
    <t>105.6.67.103</t>
  </si>
  <si>
    <t>CND7P7GF82</t>
  </si>
  <si>
    <t>105.4.7.131</t>
  </si>
  <si>
    <t>CNZD2W8AC8</t>
  </si>
  <si>
    <t>76.117.122.247</t>
  </si>
  <si>
    <t>105.6.136.154</t>
  </si>
  <si>
    <t>#RiskHold = High Dolla Dolla $1k+~U~29 Nov 2016 12:07:27 []:~U~[has_pgo_as_buyer_email] An email on this order ([u'ginnyarc@yahoo.com', u'andymcoll16@yahoo.com']) was seen as a buyer email on a prior ACTIVE order [u'CNZDBE8KSR']~U~29 Nov 2016 12:07:27 []:~U~[has_pgo_as_recipient_email] An email on this order ([u'ginnyarc@yahoo.com', u'andymcoll16@yahoo.com']) was seen as a recipient email on a prior ACTIVE order [u'CNZDGMXJM6']~U~29 Nov 2016 12:07:27 []:~U~![email_was_first_seen_on_active]! Of all of the email addresses on this order that were seen on previous orders, the earliest occurrence seen was on an active order. CNZDBE8KSR~U~29 Nov 2016 12:07:27 []:~U~![email_was_last_seen_on_active]! Of all of the email addresses on the order that were seen on previous orders, the most recently seen one was on an active order. CNZD936JU3~U~29 Nov 2016 12:07:27 []:~U~![email_was_autoreleased_before]! One of the email addresses on the order was seen on another that was autoreleased. CNZDBE8KSR~U~29 Nov 2016 12:07:27 []:~U~![email_was_manually_released_before]! One of the email addresses on the order was seen on another that was manually released. CNZDYXCK8F~U~Add Note~U~ORDER CNZD2W8AC8~U~Risk Score: 701~U~Status: Fraud~U~Product: Consumer~U~Sub</t>
  </si>
  <si>
    <t>CND7HBDB89</t>
  </si>
  <si>
    <t>196.32.254.114</t>
  </si>
  <si>
    <t>Risk score 794; auto-release threshold is 660 using ReleaseScoreConfig HOTELS</t>
  </si>
  <si>
    <t>CNZD5F3TMC</t>
  </si>
  <si>
    <t>196.216.137.76</t>
  </si>
  <si>
    <t>CNZDDBGGNH</t>
  </si>
  <si>
    <t>Wells Fargo</t>
  </si>
  <si>
    <t>166.88.123.127</t>
  </si>
  <si>
    <t>CNZD89RYWR</t>
  </si>
  <si>
    <t>Risk score 708; auto-release threshold is 660 using ReleaseScoreConfig HOTELS</t>
  </si>
  <si>
    <t>CNZDGUGCKF</t>
  </si>
  <si>
    <t>41.145.108.106</t>
  </si>
  <si>
    <t>Risk score 702; auto-release threshold is 640 using ReleaseScoreConfig HOTELS</t>
  </si>
  <si>
    <t>CND7WE4C7N</t>
  </si>
  <si>
    <t>105.4.2.71</t>
  </si>
  <si>
    <t>PGO Combo Release Tier 1' -</t>
  </si>
  <si>
    <t>CNZD9BUHDC</t>
  </si>
  <si>
    <t>Atlanta</t>
  </si>
  <si>
    <t>197.168.18.249</t>
  </si>
  <si>
    <t>#RiskHold = High Dolla Dolla~U~10 Oct 2016 08:44:56 []:~U~[has_pgo_as_buyer_email] An email on this order ([u'ginnyarc@yahoo.com', u'andymcoll16@yahoo.com']) was seen as a buyer email on a prior ACTIVE order [u'CNZDBE8KSR']~U~10 Oct 2016 08:44:56 []:~U~[has_pgo_as_recipient_email] An email on this order ([u'ginnyarc@yahoo.com', u'andymcoll16@yahoo.com']) was seen as a recipient email on a prior ACTIVE order [u'CNZDR3JV97']~U~10 Oct 2016 08:44:56 []:~U~![email_was_first_seen_on_active]! Of all of the email addresses on this order that were seen on previous orders, the earliest occurrence seen was on an active order. CNZDBE8KSR~U~10 Oct 2016 08:44:56 []:~U~![email_was_last_seen_on_active]! Of all of the email addresses on the order that were seen on previous orders, the most recently seen one was on an active order. CNZDG2ABXU~U~10 Oct 2016 08:44:56 []:~U~![email_was_autoreleased_before]! One of the email addresses on the order was seen on another that was autoreleased. CNZDBE8KSR~U~10 Oct 2016 08:44:56 []:~U~![email_was_manually_released_before]! One of the email addresses on the order was seen on another that was manually released. CNZDYXCK8F~U~Add Note~U~ORDER CNZD9BUHDC~U~Risk Score: 705~U~Status: Fraud~U~Product: Consumer~U~Sub</t>
  </si>
  <si>
    <t>CNZD49UPS7</t>
  </si>
  <si>
    <t>Lansdale</t>
  </si>
  <si>
    <t>50.77.83.225</t>
  </si>
  <si>
    <t>Risk score 660; auto-release threshold is 660 using ReleaseScoreConfig HOTELS</t>
  </si>
  <si>
    <t>CND7XDBMVD</t>
  </si>
  <si>
    <t>105.12.3.255</t>
  </si>
  <si>
    <t>Specific Brands &gt;660 Release' - Meets or exceeds brand-specific risk score threshold.</t>
  </si>
  <si>
    <t>CNZDNM739H</t>
  </si>
  <si>
    <t>MA</t>
  </si>
  <si>
    <t>North Grafton</t>
  </si>
  <si>
    <t>71.174.55.152</t>
  </si>
  <si>
    <t>165.16.190.197</t>
  </si>
  <si>
    <t>Risk score 669; auto-release threshold is 660 using ReleaseScoreConfig HOTELS</t>
  </si>
  <si>
    <t>CND7XAFCWM</t>
  </si>
  <si>
    <t>196.192.190.46</t>
  </si>
  <si>
    <t>CND7WEJFP3</t>
  </si>
  <si>
    <t>105.233.224.246</t>
  </si>
  <si>
    <t>PGO Combo Release Tier 2' -</t>
  </si>
  <si>
    <t>CND7U3M2A6</t>
  </si>
  <si>
    <t>CND7PF769B</t>
  </si>
  <si>
    <t>105.112.40.146</t>
  </si>
  <si>
    <t>CND7726J3T</t>
  </si>
  <si>
    <t>196.32.254.26</t>
  </si>
  <si>
    <t>u'High Dolla Dolla $1k+'</t>
  </si>
  <si>
    <t>CND77MFHDN</t>
  </si>
  <si>
    <t>165.16.190.51</t>
  </si>
  <si>
    <t>u'PGO Combo Release' - TIER 2 RELEASE - keep after Prior Fraud/CB Hold</t>
  </si>
  <si>
    <t>CND7PB6AVT</t>
  </si>
  <si>
    <t>154.127.116.131</t>
  </si>
  <si>
    <t>CND7V4FU2F</t>
  </si>
  <si>
    <t>71.174.58.252</t>
  </si>
  <si>
    <t>41.169.151.90</t>
  </si>
  <si>
    <t>CND7XSSBH2</t>
  </si>
  <si>
    <t>105.12.6.124</t>
  </si>
  <si>
    <t>CNZDSG4XU9</t>
  </si>
  <si>
    <t>Voorhees</t>
  </si>
  <si>
    <t>XFINITY WiFi</t>
  </si>
  <si>
    <t>73.112.87.160</t>
  </si>
  <si>
    <t>197.169.69.8</t>
  </si>
  <si>
    <t>Risk score 710; auto-release threshold is 660 using ReleaseScoreConfig HOTELS</t>
  </si>
  <si>
    <t>CND7FCVJRX</t>
  </si>
  <si>
    <t>CND7W5S86J</t>
  </si>
  <si>
    <t>CND7U92BXP</t>
  </si>
  <si>
    <t>41.160.18.68</t>
  </si>
  <si>
    <t>CND7FUCVD9</t>
  </si>
  <si>
    <t>CND7P4DEJ5</t>
  </si>
  <si>
    <t>CND7VXHMGW</t>
  </si>
  <si>
    <t>CNZDGMXJM6</t>
  </si>
  <si>
    <t>41.150.171.178</t>
  </si>
  <si>
    <t>Risk score 689; auto-release threshold is 640 using ReleaseScoreConfig HOTELS</t>
  </si>
  <si>
    <t>CND7TTFKGV</t>
  </si>
  <si>
    <t>https://www.paypal.com/checkoutweb/?flow=1-P&amp;amp;amp;ulReturn=true&amp;amp;amp;token=EC-57484837TE1543341</t>
  </si>
  <si>
    <t>CND7BXCJM9</t>
  </si>
  <si>
    <t>Review All Orders'</t>
  </si>
  <si>
    <t>CNZDNVMW2B</t>
  </si>
  <si>
    <t>196.32.254.62</t>
  </si>
  <si>
    <t>Risk score 751; auto-release threshold is 660 using ReleaseScoreConfig HOTELS</t>
  </si>
  <si>
    <t>CNZDSA6AS8</t>
  </si>
  <si>
    <t>165.16.190.186</t>
  </si>
  <si>
    <t>CND778TVFY</t>
  </si>
  <si>
    <t>CND7FD5CBM</t>
  </si>
  <si>
    <t>Generic Risk Score Release' - Meets or exceeds default minimum risk score threshold.</t>
  </si>
  <si>
    <t>CND766NHUA</t>
  </si>
  <si>
    <t>CND7T7CEA5</t>
  </si>
  <si>
    <t>CNZD5YPAGW</t>
  </si>
  <si>
    <t>#RiskHold = High Dolla Dolla~U~22 Feb 2017 11:17:23 []:~U~![email_was_autoreleased_before]! One of the email addresses on the order was seen on another that was autoreleased. CNZDBE8KSR~U~22 Feb 2017 11:17:23 []:~U~![email_was_manually_released_before]! One of the email addresses on the order was seen on another that was manually released. CNZDYXCK8F~U~22 Feb 2017 11:17:23 []:~U~![email_was_first_seen_on_active]! Of all of the email addresses on this order that were seen on previous orders, the earliest occurrence seen was on an active order. CNZDBE8KSR~U~22 Feb 2017 11:17:23 []:~U~![email_was_last_seen_on_active]! Of all of the email addresses on the order that were seen on previous orders, the most recently seen one was on an active order. CNZD5AJXY6~U~22 Feb 2017 11:17:22 []:~U~[has_pgo_as_buyer_email] An email on this order ([u'ginnyarc@yahoo.com', u'andymcoll16@yahoo.com']) was seen as a buyer email on a prior ACTIVE order [u'CNZDBE8KSR']~U~22 Feb 2017 11:17:22 []:~U~[has_pgo_as_recipient_email] An email on this order ([u'ginnyarc@yahoo.com', u'andymcoll16@yahoo.com']) was seen as a recipient email on a prior ACTIVE order [u'CNZD936JU3']~U~Add Note~U~ORDER CNZD5YPAGW~U~Risk Score: 654~U~Status: Fraud~U~Product: Consumer~U~Sub</t>
  </si>
  <si>
    <t>CNZD5M3C8R</t>
  </si>
  <si>
    <t>https://www.hotels.com/page/giftcards/?pos=HCOM_US&amp;amp;amp;locale=en_US&amp;amp;amp;PSRC=G21&amp;amp;amp;gclid=CM_q-772lNICFVA7gQodJEAA3A&amp;amp;amp;rffrid=G21</t>
  </si>
  <si>
    <t>107.77.236.175</t>
  </si>
  <si>
    <t>41.113.33.244</t>
  </si>
  <si>
    <t>#RiskHold = High Dolla Dolla~U~16 Feb 2017 10:27:56 []:~U~![email_was_autoreleased_before]! One of the email addresses on the order was seen on another that was autoreleased. CNZDBE8KSR~U~16 Feb 2017 10:27:56 []:~U~![email_was_manually_released_before]! One of the email addresses on the order was seen on another that was manually released. CNZDYXCK8F~U~16 Feb 2017 10:27:55 []:~U~[has_pgo_as_buyer_email] An email on this order ([u'ginnyarc@yahoo.com', u'andymcoll16@yahoo.com']) was seen as a buyer email on a prior ACTIVE order [u'CNZDBE8KSR']~U~16 Feb 2017 10:27:55 []:~U~[has_pgo_as_recipient_email] An email on this order ([u'ginnyarc@yahoo.com', u'andymcoll16@yahoo.com']) was seen as a recipient email on a prior ACTIVE order [u'CNZD936JU3']~U~16 Feb 2017 10:27:55 []:~U~![email_was_first_seen_on_active]! Of all of the email addresses on this order that were seen on previous orders, the earliest occurrence seen was on an active order. CNZDBE8KSR~U~16 Feb 2017 10:27:55 []:~U~![email_was_last_seen_on_active]! Of all of the email addresses on the order that were seen on previous orders, the most recently seen one was on an active order. CNZD5JXEXD~U~Add Note~U~ORDER CNZD5M3C8R~U~Risk Score: 642~U~Status: Fraud~U~Product: Consumer~U~Sub</t>
  </si>
  <si>
    <t>CND7T7CAB3</t>
  </si>
  <si>
    <t>CND7FD5Y6G</t>
  </si>
  <si>
    <t>CNZDNVMPSX</t>
  </si>
  <si>
    <t>Risk score 712; auto-release threshold is 660 using ReleaseScoreConfig HOTELS</t>
  </si>
  <si>
    <t>CND7WRAH6S</t>
  </si>
  <si>
    <t>209.54.32.11</t>
  </si>
  <si>
    <t>CND7T6XU2D</t>
  </si>
  <si>
    <t>Ginnyarc@yahoo.com</t>
  </si>
  <si>
    <t>Destin</t>
  </si>
  <si>
    <t>68.1.86.163</t>
  </si>
  <si>
    <t>CND7H5S7MP</t>
  </si>
  <si>
    <t>196.32.254.91</t>
  </si>
  <si>
    <t>Risk score 795; auto-release threshold is 660 using ReleaseScoreConfig HOTELS</t>
  </si>
  <si>
    <t>CNZDNJ56Y7</t>
  </si>
  <si>
    <t>Risk score 805; auto-release threshold is 660 using ReleaseScoreConfig HOTELS</t>
  </si>
  <si>
    <t>CND7TCC3T4</t>
  </si>
  <si>
    <t>CND7TFGB89</t>
  </si>
  <si>
    <t>CND7WRA7YA</t>
  </si>
  <si>
    <t>CND7T53626</t>
  </si>
  <si>
    <t>CND7T53A2A</t>
  </si>
  <si>
    <t>Virginia</t>
  </si>
  <si>
    <t>https://hotels.cashstar.com/gift-card/buy/</t>
  </si>
  <si>
    <t>CND7TCCNE3</t>
  </si>
  <si>
    <t>CND7JHR6XE</t>
  </si>
  <si>
    <t>CND7HBDU9F</t>
  </si>
  <si>
    <t>Risk score 785; auto-release threshold is 660 using ReleaseScoreConfig HOTELS</t>
  </si>
  <si>
    <t>CND7WV445R</t>
  </si>
  <si>
    <t>Hotels 100+'</t>
  </si>
  <si>
    <t>CND7BE7N7N</t>
  </si>
  <si>
    <t>CND7WRAXTC</t>
  </si>
  <si>
    <t>CND7FDU3R5</t>
  </si>
  <si>
    <t>CND7TCYYXE</t>
  </si>
  <si>
    <t>CND7V2HG2S</t>
  </si>
  <si>
    <t>CND7TCYAD7</t>
  </si>
  <si>
    <t>https://www.paypal.com/cgi-bin/webscr?cmd=_express-checkout&amp;amp;amp;token=EC-839279451D614482V</t>
  </si>
  <si>
    <t>CND7H5D32K</t>
  </si>
  <si>
    <t>196.32.254.123</t>
  </si>
  <si>
    <t>Risk score 830; auto-release threshold is 660 using ReleaseScoreConfig HOTELS</t>
  </si>
  <si>
    <t>CND7T6W6BA</t>
  </si>
  <si>
    <t>CNZDYXCK8F</t>
  </si>
  <si>
    <t>http://www.hotels.com/page/giftcards/?intlid=HOME%20%3A%3A%20header_main_section</t>
  </si>
  <si>
    <t>96.248.93.90</t>
  </si>
  <si>
    <t>207.244.72.212</t>
  </si>
  <si>
    <t>Risk score 549 too low; auto</t>
  </si>
  <si>
    <t>CND7T387RC</t>
  </si>
  <si>
    <t>judy krznaric</t>
  </si>
  <si>
    <t>jkrznaric0704@comcast.net</t>
  </si>
  <si>
    <t>Patrick.thomas128@yahoo.com</t>
  </si>
  <si>
    <t>Judy</t>
  </si>
  <si>
    <t>Patrick</t>
  </si>
  <si>
    <t>Greensburg</t>
  </si>
  <si>
    <t>73.174.170.162</t>
  </si>
  <si>
    <t>51.254.131.85</t>
  </si>
  <si>
    <t>Specific Brands &gt;740 Release (PayPal)' -</t>
  </si>
  <si>
    <t>CND7J7X79F</t>
  </si>
  <si>
    <t>Patrick Thomas</t>
  </si>
  <si>
    <t>CND7JHGWVR</t>
  </si>
  <si>
    <t>Vivian Taber</t>
  </si>
  <si>
    <t>vivjowell1949@gmail.com</t>
  </si>
  <si>
    <t>weave.kiing@gmail.com</t>
  </si>
  <si>
    <t>Paul Boyd</t>
  </si>
  <si>
    <t>https://sephora-m.cashstar.com/buy/?ref=BTMBNR&amp;amp;amp;skipredirect=1</t>
  </si>
  <si>
    <t>Metabank</t>
  </si>
  <si>
    <t>CloudMosa</t>
  </si>
  <si>
    <t>107.178.36.24</t>
  </si>
  <si>
    <t>41.190.3.2</t>
  </si>
  <si>
    <t>Congratulations on the new girl</t>
  </si>
  <si>
    <t>CND7JHRDNS</t>
  </si>
  <si>
    <t>Congratulations on the new baby,</t>
  </si>
  <si>
    <t>CND7JU5AUN</t>
  </si>
  <si>
    <t>https://sephora-m.cashstar.com/buy/?locale=en_us&amp;amp;amp;ref=landingpageUSapp</t>
  </si>
  <si>
    <t>107.178.40.23</t>
  </si>
  <si>
    <t>41.190.31.204</t>
  </si>
  <si>
    <t>Will you please get the other kids some presants</t>
  </si>
  <si>
    <t>CND7JU5KFN</t>
  </si>
  <si>
    <t>Will you get the other kids something</t>
  </si>
  <si>
    <t>CND7J6C8KB</t>
  </si>
  <si>
    <t>hontroop@gmail.com</t>
  </si>
  <si>
    <t>Gilbert Jowell</t>
  </si>
  <si>
    <t>45.33.129.29</t>
  </si>
  <si>
    <t>41.190.31.162</t>
  </si>
  <si>
    <t>HAPPY THANKSGIVING</t>
  </si>
  <si>
    <t>CND7J6CNH8</t>
  </si>
  <si>
    <t>CND7J6YH58</t>
  </si>
  <si>
    <t>https://sephora-m.cashstar.com/buy/?ref=landingpageUSapp</t>
  </si>
  <si>
    <t>CND7JXJDBH</t>
  </si>
  <si>
    <t>John Mc Donald</t>
  </si>
  <si>
    <t>johnnyaloha@me.com</t>
  </si>
  <si>
    <t>maryjohnp008@gmail.com</t>
  </si>
  <si>
    <t>Mary Sophia Johnson</t>
  </si>
  <si>
    <t>https://www.sephora.com/</t>
  </si>
  <si>
    <t>tdbank</t>
  </si>
  <si>
    <t>Vineland</t>
  </si>
  <si>
    <t>73.112.26.49</t>
  </si>
  <si>
    <t>169.159.103.151</t>
  </si>
  <si>
    <t>CND7J6YUMA</t>
  </si>
  <si>
    <t>CND7J6YVB6</t>
  </si>
  <si>
    <t>John McDonald</t>
  </si>
  <si>
    <t>jamcdonald317@hotmail.com</t>
  </si>
  <si>
    <t>Specific Brands &lt;740 Hold (PayPal)'</t>
  </si>
  <si>
    <t>CND7T53TN6</t>
  </si>
  <si>
    <t>Mary</t>
  </si>
  <si>
    <t>https://sephora-m.cashstar.com/ppal/confirmation/</t>
  </si>
  <si>
    <t>23.226.130.130</t>
  </si>
  <si>
    <t>enjoy</t>
  </si>
  <si>
    <t>CND7T8KPDN</t>
  </si>
  <si>
    <t>154.66.48.242</t>
  </si>
  <si>
    <t>CND7J6YB85</t>
  </si>
  <si>
    <t>CND7T53BYR</t>
  </si>
  <si>
    <t>https://www.google.com/url?q=https://sephora-m.cashstar.com/buy/?ref%3DLPGIF%26icid2%3Dm_giftcard_lp_templates_us_122617_image%26skipredirect%3D1&amp;amp;amp;sa=D&amp;amp;amp;source=hangouts&amp;amp;amp;ust=1541250753542000&amp;amp;amp;usg=AFQjCNET</t>
  </si>
  <si>
    <t>CND7JVW3SC</t>
  </si>
  <si>
    <t>Allan Egan</t>
  </si>
  <si>
    <t>armyman5702@hotmail.com</t>
  </si>
  <si>
    <t>https://m.sephora.com/giftcards?</t>
  </si>
  <si>
    <t>208.54.36.129</t>
  </si>
  <si>
    <t>CND7JWT67R</t>
  </si>
  <si>
    <t>Jennifer Shumway</t>
  </si>
  <si>
    <t>jenjen_flygirl@yahoo.com</t>
  </si>
  <si>
    <t>nickperry007@yahoo.com</t>
  </si>
  <si>
    <t>Nick Perry</t>
  </si>
  <si>
    <t>Phoenix</t>
  </si>
  <si>
    <t>174.238.4.2</t>
  </si>
  <si>
    <t>105.112.36.255</t>
  </si>
  <si>
    <t>CND7JWT6AK</t>
  </si>
  <si>
    <t>CND7JTC5RK</t>
  </si>
  <si>
    <t>Douglas Bent</t>
  </si>
  <si>
    <t>an80sdude@gmail.com</t>
  </si>
  <si>
    <t>daybetter22@gmail.com</t>
  </si>
  <si>
    <t>Douglas</t>
  </si>
  <si>
    <t>Bettye Parker</t>
  </si>
  <si>
    <t>Chicago</t>
  </si>
  <si>
    <t>107.77.206.12</t>
  </si>
  <si>
    <t>Happy Thanksgiving!</t>
  </si>
  <si>
    <t>CND7JTC98S</t>
  </si>
  <si>
    <t>Doug</t>
  </si>
  <si>
    <t>https://m.sephora.com/giftcards?om_mmc=ppc-GG_178880537_12635971817_kwd-1554829588__303340449549_1016367_m&amp;amp;amp;country_switch=us&amp;amp;amp;lang=en&amp;amp;amp;gclid=EAIaIQobChMIn7vU6Kno3gIV2LrACh23jwk5EAAYAiAAEgJwuvD_BwE&amp;amp;amp;gclsr</t>
  </si>
  <si>
    <t>197.210.226.170</t>
  </si>
  <si>
    <t>Good luck baby! You’re gonna be the most beautiful out of all the girls in the shoot.</t>
  </si>
  <si>
    <t>CND7JK93NT</t>
  </si>
  <si>
    <t>David Hager</t>
  </si>
  <si>
    <t>davidhager48@aol.com</t>
  </si>
  <si>
    <t>David</t>
  </si>
  <si>
    <t>Chiara</t>
  </si>
  <si>
    <t>Houston</t>
  </si>
  <si>
    <t>107.77.220.95</t>
  </si>
  <si>
    <t>CND7JK949V</t>
  </si>
  <si>
    <t>David L Hager</t>
  </si>
  <si>
    <t>drocket36@aol.com</t>
  </si>
  <si>
    <t>CND7T86TGP</t>
  </si>
  <si>
    <t>Madison</t>
  </si>
  <si>
    <t>L-3 Communications Corporation</t>
  </si>
  <si>
    <t>138.254.99.51</t>
  </si>
  <si>
    <t>107.77.222.98</t>
  </si>
  <si>
    <t>CND7J6F6BG</t>
  </si>
  <si>
    <t>Bob Orris</t>
  </si>
  <si>
    <t>bob61925@yahoo.com</t>
  </si>
  <si>
    <t>latclopp01@gmail.com</t>
  </si>
  <si>
    <t>Latandra</t>
  </si>
  <si>
    <t>ICBA BANCARD</t>
  </si>
  <si>
    <t>Sullivan</t>
  </si>
  <si>
    <t>One Eleven Internet Services</t>
  </si>
  <si>
    <t>216.175.46.209</t>
  </si>
  <si>
    <t>197.211.59.179</t>
  </si>
  <si>
    <t>Love you</t>
  </si>
  <si>
    <t>CND7JKC7CH</t>
  </si>
  <si>
    <t>174.221.130.224</t>
  </si>
  <si>
    <t>Live you</t>
  </si>
  <si>
    <t>CND7JWACE6</t>
  </si>
  <si>
    <t>Jeffrey Andersen</t>
  </si>
  <si>
    <t>jcarock67@gmail.com</t>
  </si>
  <si>
    <t>lolapeterson124@gmail.com</t>
  </si>
  <si>
    <t>Jeff Andersen</t>
  </si>
  <si>
    <t>Lola Peterson</t>
  </si>
  <si>
    <t>AL</t>
  </si>
  <si>
    <t>Harvest</t>
  </si>
  <si>
    <t>104.179.197.166</t>
  </si>
  <si>
    <t>41.190.2.231</t>
  </si>
  <si>
    <t>Love you babe!!!</t>
  </si>
  <si>
    <t>CND7JMM56X</t>
  </si>
  <si>
    <t>Joseph Gonzales</t>
  </si>
  <si>
    <t>uno_mojo@hotmail.com</t>
  </si>
  <si>
    <t>Roseville</t>
  </si>
  <si>
    <t>98.208.110.187</t>
  </si>
  <si>
    <t>Something for you baby..</t>
  </si>
  <si>
    <t>CND7JE7YG9</t>
  </si>
  <si>
    <t>Mochael Dehlin</t>
  </si>
  <si>
    <t>mike_d@q.com</t>
  </si>
  <si>
    <t>hannahemily2233@gmail.com</t>
  </si>
  <si>
    <t>Michael</t>
  </si>
  <si>
    <t>Hannah</t>
  </si>
  <si>
    <t>Capital One</t>
  </si>
  <si>
    <t>ID</t>
  </si>
  <si>
    <t>Meridian</t>
  </si>
  <si>
    <t>CenturyLink</t>
  </si>
  <si>
    <t>174.27.27.191</t>
  </si>
  <si>
    <t>45.56.84.13</t>
  </si>
  <si>
    <t>CND7JR3DEP</t>
  </si>
  <si>
    <t>Christine Hara Friedman</t>
  </si>
  <si>
    <t>christinehara@aol.com</t>
  </si>
  <si>
    <t>Hara</t>
  </si>
  <si>
    <t>Cathy</t>
  </si>
  <si>
    <t>https://hotels.cashstar.com/gift-card/buy/?locale=en_us</t>
  </si>
  <si>
    <t>Los Angeles</t>
  </si>
  <si>
    <t>M247 Europe SRL</t>
  </si>
  <si>
    <t>185.245.87.215</t>
  </si>
  <si>
    <t>CND7JRNNKA</t>
  </si>
  <si>
    <t>185.245.87.170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</si>
</sst>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h&quot; &quot;am/pm"/>
    <numFmt numFmtId="166" formatCode="M/d/yyyy"/>
    <numFmt numFmtId="167" formatCode="dddd"/>
    <numFmt numFmtId="168" formatCode="#,##0.00000000000000000"/>
    <numFmt numFmtId="169" formatCode="m/d/yyyy"/>
  </numFmts>
  <fonts count="7">
    <font>
      <sz val="10.0"/>
      <color rgb="FF000000"/>
      <name val="Arial"/>
    </font>
    <font>
      <b/>
      <color rgb="FFFFFFFF"/>
      <name val="Arial"/>
    </font>
    <font/>
    <font>
      <name val="Arial"/>
    </font>
    <font>
      <b/>
    </font>
    <font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7">
    <border/>
    <border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000000"/>
      </left>
      <top style="thin">
        <color rgb="FF000000"/>
      </top>
      <bottom style="thin">
        <color rgb="FF9FC5E8"/>
      </bottom>
    </border>
    <border>
      <right style="thin">
        <color rgb="FF000000"/>
      </right>
      <top style="thin">
        <color rgb="FF000000"/>
      </top>
      <bottom style="thin">
        <color rgb="FF9FC5E8"/>
      </bottom>
    </border>
    <border>
      <right style="thin">
        <color rgb="FF9FC5E8"/>
      </right>
      <top style="thin">
        <color rgb="FF9FC5E8"/>
      </top>
    </border>
    <border>
      <left style="thin">
        <color rgb="FF9FC5E8"/>
      </left>
      <right style="thin">
        <color rgb="FF9FC5E8"/>
      </right>
      <top style="thin">
        <color rgb="FF9FC5E8"/>
      </top>
      <bottom style="thin">
        <color rgb="FF9FC5E8"/>
      </bottom>
    </border>
    <border>
      <right style="thin">
        <color rgb="FF9FC5E8"/>
      </right>
      <bottom style="thin">
        <color rgb="FF9FC5E8"/>
      </bottom>
    </border>
    <border>
      <right/>
      <top style="thin">
        <color rgb="FF9FC5E8"/>
      </top>
      <bottom style="thin">
        <color rgb="FF9FC5E8"/>
      </bottom>
    </border>
    <border>
      <left style="thin">
        <color rgb="FF000000"/>
      </left>
      <top style="thin">
        <color rgb="FF000000"/>
      </top>
    </border>
    <border>
      <bottom style="thin">
        <color rgb="FF9FC5E8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164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2" fontId="1" numFmtId="3" xfId="0" applyAlignment="1" applyBorder="1" applyFont="1" applyNumberFormat="1">
      <alignment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1" fillId="2" fontId="1" numFmtId="165" xfId="0" applyAlignment="1" applyBorder="1" applyFont="1" applyNumberFormat="1">
      <alignment shrinkToFit="0" vertical="bottom" wrapText="0"/>
    </xf>
    <xf borderId="1" fillId="2" fontId="1" numFmtId="164" xfId="0" applyAlignment="1" applyBorder="1" applyFont="1" applyNumberFormat="1">
      <alignment readingOrder="0" shrinkToFit="0" vertical="bottom" wrapText="0"/>
    </xf>
    <xf borderId="1" fillId="2" fontId="1" numFmtId="0" xfId="0" applyAlignment="1" applyBorder="1" applyFont="1">
      <alignment vertical="bottom"/>
    </xf>
    <xf borderId="1" fillId="2" fontId="1" numFmtId="4" xfId="0" applyAlignment="1" applyBorder="1" applyFont="1" applyNumberFormat="1">
      <alignment readingOrder="0" shrinkToFit="0" vertical="bottom" wrapText="1"/>
    </xf>
    <xf borderId="1" fillId="2" fontId="1" numFmtId="3" xfId="0" applyAlignment="1" applyBorder="1" applyFont="1" applyNumberFormat="1">
      <alignment readingOrder="0"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3" fontId="3" numFmtId="0" xfId="0" applyAlignment="1" applyFill="1" applyFont="1">
      <alignment horizontal="right" shrinkToFit="0" vertical="bottom" wrapText="0"/>
    </xf>
    <xf borderId="6" fillId="2" fontId="1" numFmtId="0" xfId="0" applyAlignment="1" applyBorder="1" applyFont="1">
      <alignment shrinkToFit="0" vertical="bottom" wrapText="0"/>
    </xf>
    <xf borderId="0" fillId="0" fontId="2" numFmtId="164" xfId="0" applyFont="1" applyNumberFormat="1"/>
    <xf borderId="7" fillId="2" fontId="1" numFmtId="0" xfId="0" applyAlignment="1" applyBorder="1" applyFont="1">
      <alignment vertical="bottom"/>
    </xf>
    <xf borderId="8" fillId="0" fontId="4" numFmtId="164" xfId="0" applyAlignment="1" applyBorder="1" applyFont="1" applyNumberFormat="1">
      <alignment horizontal="right" readingOrder="0"/>
    </xf>
    <xf borderId="0" fillId="0" fontId="3" numFmtId="166" xfId="0" applyAlignment="1" applyFont="1" applyNumberFormat="1">
      <alignment horizontal="right" shrinkToFit="0" vertical="bottom" wrapText="0"/>
    </xf>
    <xf borderId="9" fillId="0" fontId="5" numFmtId="167" xfId="0" applyAlignment="1" applyBorder="1" applyFont="1" applyNumberFormat="1">
      <alignment horizontal="right" shrinkToFit="0" vertical="bottom" wrapText="0"/>
    </xf>
    <xf borderId="0" fillId="0" fontId="5" numFmtId="165" xfId="0" applyAlignment="1" applyFont="1" applyNumberFormat="1">
      <alignment horizontal="right" shrinkToFit="0" vertical="bottom" wrapText="0"/>
    </xf>
    <xf borderId="10" fillId="0" fontId="2" numFmtId="4" xfId="0" applyBorder="1" applyFont="1" applyNumberForma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11" fillId="0" fontId="2" numFmtId="0" xfId="0" applyAlignment="1" applyBorder="1" applyFont="1">
      <alignment readingOrder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2" numFmtId="168" xfId="0" applyFont="1" applyNumberFormat="1"/>
    <xf borderId="0" fillId="0" fontId="5" numFmtId="0" xfId="0" applyAlignment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0" fillId="0" fontId="2" numFmtId="4" xfId="0" applyFont="1" applyNumberFormat="1"/>
    <xf borderId="0" fillId="0" fontId="3" numFmtId="0" xfId="0" applyAlignment="1" applyFont="1">
      <alignment horizontal="center" vertical="bottom"/>
    </xf>
    <xf quotePrefix="1" borderId="1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3" xfId="0" applyFont="1" applyNumberFormat="1"/>
    <xf borderId="0" fillId="3" fontId="5" numFmtId="0" xfId="0" applyAlignment="1" applyFont="1">
      <alignment vertical="bottom"/>
    </xf>
    <xf borderId="13" fillId="0" fontId="4" numFmtId="164" xfId="0" applyAlignment="1" applyBorder="1" applyFont="1" applyNumberFormat="1">
      <alignment horizontal="right" readingOrder="0"/>
    </xf>
    <xf quotePrefix="1" borderId="0" fillId="0" fontId="3" numFmtId="0" xfId="0" applyAlignment="1" applyFont="1">
      <alignment vertical="bottom"/>
    </xf>
    <xf borderId="14" fillId="0" fontId="2" numFmtId="4" xfId="0" applyBorder="1" applyFont="1" applyNumberFormat="1"/>
    <xf borderId="0" fillId="0" fontId="3" numFmtId="21" xfId="0" applyAlignment="1" applyFont="1" applyNumberFormat="1">
      <alignment vertical="bottom"/>
    </xf>
    <xf borderId="0" fillId="0" fontId="2" numFmtId="3" xfId="0" applyAlignment="1" applyFont="1" applyNumberFormat="1">
      <alignment readingOrder="0"/>
    </xf>
    <xf borderId="12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vertical="bottom"/>
    </xf>
    <xf borderId="15" fillId="0" fontId="4" numFmtId="164" xfId="0" applyAlignment="1" applyBorder="1" applyFont="1" applyNumberFormat="1">
      <alignment horizontal="right" readingOrder="0"/>
    </xf>
    <xf borderId="16" fillId="0" fontId="2" numFmtId="4" xfId="0" applyAlignment="1" applyBorder="1" applyFont="1" applyNumberFormat="1">
      <alignment readingOrder="0"/>
    </xf>
    <xf quotePrefix="1" borderId="12" fillId="0" fontId="3" numFmtId="0" xfId="0" applyAlignment="1" applyBorder="1" applyFont="1">
      <alignment vertical="bottom"/>
    </xf>
    <xf borderId="0" fillId="0" fontId="4" numFmtId="164" xfId="0" applyAlignment="1" applyFont="1" applyNumberFormat="1">
      <alignment horizontal="right" readingOrder="0"/>
    </xf>
    <xf borderId="0" fillId="0" fontId="5" numFmtId="167" xfId="0" applyAlignment="1" applyFont="1" applyNumberFormat="1">
      <alignment horizontal="right" shrinkToFit="0" vertical="bottom" wrapText="0"/>
    </xf>
    <xf borderId="0" fillId="0" fontId="3" numFmtId="169" xfId="0" applyAlignment="1" applyFont="1" applyNumberFormat="1">
      <alignment horizontal="right" vertical="bottom"/>
    </xf>
    <xf borderId="0" fillId="0" fontId="3" numFmtId="2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12" fillId="0" fontId="3" numFmtId="0" xfId="0" applyAlignment="1" applyBorder="1" applyFont="1">
      <alignment shrinkToFit="0" vertical="bottom" wrapText="0"/>
    </xf>
    <xf borderId="0" fillId="0" fontId="3" numFmtId="166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12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Histogram of Score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'Single Col Calc'!$A$1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yVal>
            <c:numRef>
              <c:f>'Single Col Calc'!$A$2:$A$1000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593573"/>
        <c:axId val="910268566"/>
      </c:scatterChart>
      <c:valAx>
        <c:axId val="9055935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10268566"/>
      </c:valAx>
      <c:valAx>
        <c:axId val="9102685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05593573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'Single Col Calc'!$I$1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'Single Col Calc'!$G$2:$G$182</c:f>
            </c:strRef>
          </c:cat>
          <c:val>
            <c:numRef>
              <c:f>'Single Col Calc'!$I$2:$I$182</c:f>
            </c:numRef>
          </c:val>
          <c:smooth val="1"/>
        </c:ser>
        <c:axId val="1010071543"/>
        <c:axId val="1450872057"/>
      </c:lineChart>
      <c:barChart>
        <c:barDir val="col"/>
        <c:grouping val="clustered"/>
        <c:ser>
          <c:idx val="1"/>
          <c:order val="1"/>
          <c:tx>
            <c:strRef>
              <c:f>'Single Col Calc'!$J$1</c:f>
            </c:strRef>
          </c:tx>
          <c:spPr>
            <a:solidFill>
              <a:srgbClr val="DC3912"/>
            </a:solidFill>
          </c:spPr>
          <c:cat>
            <c:strRef>
              <c:f>'Single Col Calc'!$G$2:$G$182</c:f>
            </c:strRef>
          </c:cat>
          <c:val>
            <c:numRef>
              <c:f>'Single Col Calc'!$J$2:$J$182</c:f>
            </c:numRef>
          </c:val>
        </c:ser>
        <c:axId val="1010071543"/>
        <c:axId val="1450872057"/>
      </c:barChart>
      <c:catAx>
        <c:axId val="101007154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50872057"/>
      </c:catAx>
      <c:valAx>
        <c:axId val="1450872057"/>
        <c:scaling>
          <c:orientation val="minMax"/>
          <c:max val="4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10071543"/>
      </c:valAx>
    </c:plotArea>
    <c:legend>
      <c:legendPos val="r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aypal.com/checkoutweb/?flow=1-P&amp;amp;amp;ulReturn=true&amp;amp;amp;token=EC-57484837TE1543341" TargetMode="External"/><Relationship Id="rId42" Type="http://schemas.openxmlformats.org/officeDocument/2006/relationships/hyperlink" Target="http://Hotels.com" TargetMode="External"/><Relationship Id="rId41" Type="http://schemas.openxmlformats.org/officeDocument/2006/relationships/hyperlink" Target="http://Hotels.com" TargetMode="External"/><Relationship Id="rId44" Type="http://schemas.openxmlformats.org/officeDocument/2006/relationships/hyperlink" Target="http://Hotels.com" TargetMode="External"/><Relationship Id="rId43" Type="http://schemas.openxmlformats.org/officeDocument/2006/relationships/hyperlink" Target="https://hotels.cashstar.com/gift-card/confirmation/" TargetMode="External"/><Relationship Id="rId46" Type="http://schemas.openxmlformats.org/officeDocument/2006/relationships/hyperlink" Target="http://Hotels.com" TargetMode="External"/><Relationship Id="rId45" Type="http://schemas.openxmlformats.org/officeDocument/2006/relationships/hyperlink" Target="https://www.hotels.com/page/giftcards/?intlid=HOME%20%3A%3A%20header_main_section" TargetMode="External"/><Relationship Id="rId107" Type="http://schemas.openxmlformats.org/officeDocument/2006/relationships/hyperlink" Target="https://sephora-m.cashstar.com/ppal/confirmation/" TargetMode="External"/><Relationship Id="rId106" Type="http://schemas.openxmlformats.org/officeDocument/2006/relationships/hyperlink" Target="https://m.sephora.com/giftcards?om_mmc=ppc-GG_178880537_12635971817_kwd-1554829588__303340449549_1016367_m&amp;amp;amp;country_switch=us&amp;amp;amp;lang=en&amp;amp;amp;gclid=EAIaIQobChMIn7vU6Kno3gIV2LrACh23jwk5EAAYAiAAEgJwuvD_BwE&amp;amp;amp;gclsr" TargetMode="External"/><Relationship Id="rId105" Type="http://schemas.openxmlformats.org/officeDocument/2006/relationships/hyperlink" Target="https://sephora-m.cashstar.com/buy/?locale=en_us&amp;amp;amp;ref=landingpageUSmWeb&amp;amp;amp;icid2=m_giftcard_egift_buynow_us_cta_image" TargetMode="External"/><Relationship Id="rId104" Type="http://schemas.openxmlformats.org/officeDocument/2006/relationships/hyperlink" Target="https://sephora-m.cashstar.com/buy/" TargetMode="External"/><Relationship Id="rId109" Type="http://schemas.openxmlformats.org/officeDocument/2006/relationships/hyperlink" Target="https://www.sephora.com/giftcards" TargetMode="External"/><Relationship Id="rId108" Type="http://schemas.openxmlformats.org/officeDocument/2006/relationships/hyperlink" Target="https://m.sephora.com/giftcards?icid2=meganav_gifts_giftcards_link" TargetMode="External"/><Relationship Id="rId48" Type="http://schemas.openxmlformats.org/officeDocument/2006/relationships/hyperlink" Target="http://Hotels.com" TargetMode="External"/><Relationship Id="rId47" Type="http://schemas.openxmlformats.org/officeDocument/2006/relationships/hyperlink" Target="http://Hotels.com" TargetMode="External"/><Relationship Id="rId49" Type="http://schemas.openxmlformats.org/officeDocument/2006/relationships/hyperlink" Target="http://Hotels.com" TargetMode="External"/><Relationship Id="rId103" Type="http://schemas.openxmlformats.org/officeDocument/2006/relationships/hyperlink" Target="https://m.sephora.com/giftcards?" TargetMode="External"/><Relationship Id="rId102" Type="http://schemas.openxmlformats.org/officeDocument/2006/relationships/hyperlink" Target="https://m.sephora.com/giftcards?" TargetMode="External"/><Relationship Id="rId101" Type="http://schemas.openxmlformats.org/officeDocument/2006/relationships/hyperlink" Target="https://www.google.com/url?q=https://sephora-m.cashstar.com/buy/?ref%3DLPGIF%26icid2%3Dm_giftcard_lp_templates_us_122617_image%26skipredirect%3D1&amp;amp;amp;sa=D&amp;amp;amp;source=hangouts&amp;amp;amp;ust=1541250753542000&amp;amp;amp;usg=AFQjCNET" TargetMode="External"/><Relationship Id="rId100" Type="http://schemas.openxmlformats.org/officeDocument/2006/relationships/hyperlink" Target="https://www.sephora.com/" TargetMode="External"/><Relationship Id="rId31" Type="http://schemas.openxmlformats.org/officeDocument/2006/relationships/hyperlink" Target="http://Hotels.com" TargetMode="External"/><Relationship Id="rId30" Type="http://schemas.openxmlformats.org/officeDocument/2006/relationships/hyperlink" Target="http://Hotels.com" TargetMode="External"/><Relationship Id="rId33" Type="http://schemas.openxmlformats.org/officeDocument/2006/relationships/hyperlink" Target="http://Hotels.com" TargetMode="External"/><Relationship Id="rId32" Type="http://schemas.openxmlformats.org/officeDocument/2006/relationships/hyperlink" Target="http://Hotels.com" TargetMode="External"/><Relationship Id="rId35" Type="http://schemas.openxmlformats.org/officeDocument/2006/relationships/hyperlink" Target="http://Hotels.com" TargetMode="External"/><Relationship Id="rId34" Type="http://schemas.openxmlformats.org/officeDocument/2006/relationships/hyperlink" Target="http://Hotels.com" TargetMode="External"/><Relationship Id="rId37" Type="http://schemas.openxmlformats.org/officeDocument/2006/relationships/hyperlink" Target="http://Hotels.com" TargetMode="External"/><Relationship Id="rId36" Type="http://schemas.openxmlformats.org/officeDocument/2006/relationships/hyperlink" Target="http://Hotels.com" TargetMode="External"/><Relationship Id="rId39" Type="http://schemas.openxmlformats.org/officeDocument/2006/relationships/hyperlink" Target="http://Hotels.com" TargetMode="External"/><Relationship Id="rId38" Type="http://schemas.openxmlformats.org/officeDocument/2006/relationships/hyperlink" Target="https://www.hotels.com/page/giftcards/?intlid=HOME%20%3A%3A%20header_main_section" TargetMode="External"/><Relationship Id="rId20" Type="http://schemas.openxmlformats.org/officeDocument/2006/relationships/hyperlink" Target="http://Hotels.com" TargetMode="External"/><Relationship Id="rId22" Type="http://schemas.openxmlformats.org/officeDocument/2006/relationships/hyperlink" Target="http://Hotels.com" TargetMode="External"/><Relationship Id="rId21" Type="http://schemas.openxmlformats.org/officeDocument/2006/relationships/hyperlink" Target="http://Hotels.com" TargetMode="External"/><Relationship Id="rId24" Type="http://schemas.openxmlformats.org/officeDocument/2006/relationships/hyperlink" Target="http://Hotels.com" TargetMode="External"/><Relationship Id="rId23" Type="http://schemas.openxmlformats.org/officeDocument/2006/relationships/hyperlink" Target="https://hotels.cashstar.com/gift-card/confirmation/" TargetMode="External"/><Relationship Id="rId26" Type="http://schemas.openxmlformats.org/officeDocument/2006/relationships/hyperlink" Target="http://Hotels.com" TargetMode="External"/><Relationship Id="rId25" Type="http://schemas.openxmlformats.org/officeDocument/2006/relationships/hyperlink" Target="http://Hotels.com" TargetMode="External"/><Relationship Id="rId28" Type="http://schemas.openxmlformats.org/officeDocument/2006/relationships/hyperlink" Target="http://Hotels.com" TargetMode="External"/><Relationship Id="rId27" Type="http://schemas.openxmlformats.org/officeDocument/2006/relationships/hyperlink" Target="http://Hotels.com" TargetMode="External"/><Relationship Id="rId29" Type="http://schemas.openxmlformats.org/officeDocument/2006/relationships/hyperlink" Target="http://Hotels.com" TargetMode="External"/><Relationship Id="rId95" Type="http://schemas.openxmlformats.org/officeDocument/2006/relationships/hyperlink" Target="https://www.sephora.com/" TargetMode="External"/><Relationship Id="rId94" Type="http://schemas.openxmlformats.org/officeDocument/2006/relationships/hyperlink" Target="https://sephora-m.cashstar.com/buy/?ref=landingpageUSapp" TargetMode="External"/><Relationship Id="rId97" Type="http://schemas.openxmlformats.org/officeDocument/2006/relationships/hyperlink" Target="https://www.sephora.com/" TargetMode="External"/><Relationship Id="rId96" Type="http://schemas.openxmlformats.org/officeDocument/2006/relationships/hyperlink" Target="https://sephora-m.cashstar.com/buy/?locale=en_us&amp;amp;amp;ref=landingpageUSapp" TargetMode="External"/><Relationship Id="rId11" Type="http://schemas.openxmlformats.org/officeDocument/2006/relationships/hyperlink" Target="http://Hotels.com" TargetMode="External"/><Relationship Id="rId99" Type="http://schemas.openxmlformats.org/officeDocument/2006/relationships/hyperlink" Target="https://www.sephora.com/" TargetMode="External"/><Relationship Id="rId10" Type="http://schemas.openxmlformats.org/officeDocument/2006/relationships/hyperlink" Target="https://www.hotels.com/page/giftcards/?intlid=HOME%20%3A%3A%20header_main_section" TargetMode="External"/><Relationship Id="rId98" Type="http://schemas.openxmlformats.org/officeDocument/2006/relationships/hyperlink" Target="https://sephora-m.cashstar.com/ppal/confirmation/" TargetMode="External"/><Relationship Id="rId13" Type="http://schemas.openxmlformats.org/officeDocument/2006/relationships/hyperlink" Target="http://Hotels.com" TargetMode="External"/><Relationship Id="rId12" Type="http://schemas.openxmlformats.org/officeDocument/2006/relationships/hyperlink" Target="https://www.hotels.com/page/giftcards/?intlid=HOME%20%3A%3A%20header_main_section" TargetMode="External"/><Relationship Id="rId91" Type="http://schemas.openxmlformats.org/officeDocument/2006/relationships/hyperlink" Target="https://sephora-m.cashstar.com/buy/?ref=BTMBNR&amp;amp;amp;skipredirect=1" TargetMode="External"/><Relationship Id="rId90" Type="http://schemas.openxmlformats.org/officeDocument/2006/relationships/hyperlink" Target="http://www.hotels.com/page/giftcards/?intlid=HOME%20%3A%3A%20header_main_section" TargetMode="External"/><Relationship Id="rId93" Type="http://schemas.openxmlformats.org/officeDocument/2006/relationships/hyperlink" Target="https://sephora-m.cashstar.com/buy/?locale=en_us&amp;amp;amp;ref=landingpageUSapp" TargetMode="External"/><Relationship Id="rId92" Type="http://schemas.openxmlformats.org/officeDocument/2006/relationships/hyperlink" Target="https://sephora-m.cashstar.com/buy/?locale=en_us&amp;amp;amp;ref=landingpageUSapp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hotels.cashstar.com/about/decision/" TargetMode="External"/><Relationship Id="rId115" Type="http://schemas.openxmlformats.org/officeDocument/2006/relationships/hyperlink" Target="http://Hotels.com" TargetMode="External"/><Relationship Id="rId15" Type="http://schemas.openxmlformats.org/officeDocument/2006/relationships/hyperlink" Target="https://www.hotels.com/page/giftcards/?intlid=HOME%20%3A%3A%20header_main_section" TargetMode="External"/><Relationship Id="rId110" Type="http://schemas.openxmlformats.org/officeDocument/2006/relationships/hyperlink" Target="https://m.sephora.com/giftcards?icid2=meganav_gifts_giftcards_link" TargetMode="External"/><Relationship Id="rId14" Type="http://schemas.openxmlformats.org/officeDocument/2006/relationships/hyperlink" Target="http://Hotels.com" TargetMode="External"/><Relationship Id="rId17" Type="http://schemas.openxmlformats.org/officeDocument/2006/relationships/hyperlink" Target="http://Hotels.com" TargetMode="External"/><Relationship Id="rId16" Type="http://schemas.openxmlformats.org/officeDocument/2006/relationships/hyperlink" Target="http://Hotels.com" TargetMode="External"/><Relationship Id="rId19" Type="http://schemas.openxmlformats.org/officeDocument/2006/relationships/hyperlink" Target="http://Hotels.com" TargetMode="External"/><Relationship Id="rId114" Type="http://schemas.openxmlformats.org/officeDocument/2006/relationships/hyperlink" Target="https://hotels.cashstar.com/gift-card/buy/?locale=en_us" TargetMode="External"/><Relationship Id="rId18" Type="http://schemas.openxmlformats.org/officeDocument/2006/relationships/hyperlink" Target="https://www.hotels.com/page/giftcards/?intlid=HOME%20%3A%3A%20header_main_section" TargetMode="External"/><Relationship Id="rId113" Type="http://schemas.openxmlformats.org/officeDocument/2006/relationships/hyperlink" Target="http://Hotels.com" TargetMode="External"/><Relationship Id="rId112" Type="http://schemas.openxmlformats.org/officeDocument/2006/relationships/hyperlink" Target="https://www.sephora.com/" TargetMode="External"/><Relationship Id="rId111" Type="http://schemas.openxmlformats.org/officeDocument/2006/relationships/hyperlink" Target="https://m.sephora.com/giftcards" TargetMode="External"/><Relationship Id="rId84" Type="http://schemas.openxmlformats.org/officeDocument/2006/relationships/hyperlink" Target="https://www.paypal.com/cgi-bin/webscr?cmd=_express-checkout&amp;amp;amp;token=EC-839279451D614482V" TargetMode="External"/><Relationship Id="rId83" Type="http://schemas.openxmlformats.org/officeDocument/2006/relationships/hyperlink" Target="http://Hotels.com" TargetMode="External"/><Relationship Id="rId86" Type="http://schemas.openxmlformats.org/officeDocument/2006/relationships/hyperlink" Target="https://hotels.cashstar.com/gift-card/confirmation/" TargetMode="External"/><Relationship Id="rId85" Type="http://schemas.openxmlformats.org/officeDocument/2006/relationships/hyperlink" Target="http://Hotels.com" TargetMode="External"/><Relationship Id="rId88" Type="http://schemas.openxmlformats.org/officeDocument/2006/relationships/hyperlink" Target="https://hotels.cashstar.com/about/decision/" TargetMode="External"/><Relationship Id="rId87" Type="http://schemas.openxmlformats.org/officeDocument/2006/relationships/hyperlink" Target="http://Hotels.com" TargetMode="External"/><Relationship Id="rId89" Type="http://schemas.openxmlformats.org/officeDocument/2006/relationships/hyperlink" Target="http://Hotels.com" TargetMode="External"/><Relationship Id="rId80" Type="http://schemas.openxmlformats.org/officeDocument/2006/relationships/hyperlink" Target="http://Hotels.com" TargetMode="External"/><Relationship Id="rId82" Type="http://schemas.openxmlformats.org/officeDocument/2006/relationships/hyperlink" Target="http://Hotels.com" TargetMode="External"/><Relationship Id="rId81" Type="http://schemas.openxmlformats.org/officeDocument/2006/relationships/hyperlink" Target="https://hotels.cashstar.com/about/decision/" TargetMode="External"/><Relationship Id="rId1" Type="http://schemas.openxmlformats.org/officeDocument/2006/relationships/hyperlink" Target="https://sephora-m.cashstar.com/buy/?skipredirect=1" TargetMode="External"/><Relationship Id="rId2" Type="http://schemas.openxmlformats.org/officeDocument/2006/relationships/hyperlink" Target="http://Hotels.com" TargetMode="External"/><Relationship Id="rId3" Type="http://schemas.openxmlformats.org/officeDocument/2006/relationships/hyperlink" Target="http://Hotels.com" TargetMode="External"/><Relationship Id="rId4" Type="http://schemas.openxmlformats.org/officeDocument/2006/relationships/hyperlink" Target="https://hotels.cashstar.com/gift-card/confirmation/" TargetMode="External"/><Relationship Id="rId9" Type="http://schemas.openxmlformats.org/officeDocument/2006/relationships/hyperlink" Target="http://Hotels.com" TargetMode="External"/><Relationship Id="rId5" Type="http://schemas.openxmlformats.org/officeDocument/2006/relationships/hyperlink" Target="http://Hotels.com" TargetMode="External"/><Relationship Id="rId6" Type="http://schemas.openxmlformats.org/officeDocument/2006/relationships/hyperlink" Target="https://www.hotels.com/page/giftcards/?intlid=HOME%20%3A%3A%20header_main_section" TargetMode="External"/><Relationship Id="rId7" Type="http://schemas.openxmlformats.org/officeDocument/2006/relationships/hyperlink" Target="http://Hotels.com" TargetMode="External"/><Relationship Id="rId8" Type="http://schemas.openxmlformats.org/officeDocument/2006/relationships/hyperlink" Target="https://hotels.cashstar.com/gift-card/confirmation/" TargetMode="External"/><Relationship Id="rId73" Type="http://schemas.openxmlformats.org/officeDocument/2006/relationships/hyperlink" Target="http://Hotels.com" TargetMode="External"/><Relationship Id="rId72" Type="http://schemas.openxmlformats.org/officeDocument/2006/relationships/hyperlink" Target="https://hotels.cashstar.com/about/decision/" TargetMode="External"/><Relationship Id="rId75" Type="http://schemas.openxmlformats.org/officeDocument/2006/relationships/hyperlink" Target="http://Hotels.com" TargetMode="External"/><Relationship Id="rId74" Type="http://schemas.openxmlformats.org/officeDocument/2006/relationships/hyperlink" Target="http://Hotels.com" TargetMode="External"/><Relationship Id="rId77" Type="http://schemas.openxmlformats.org/officeDocument/2006/relationships/hyperlink" Target="http://Hotels.com" TargetMode="External"/><Relationship Id="rId76" Type="http://schemas.openxmlformats.org/officeDocument/2006/relationships/hyperlink" Target="http://Hotels.com" TargetMode="External"/><Relationship Id="rId79" Type="http://schemas.openxmlformats.org/officeDocument/2006/relationships/hyperlink" Target="http://Hotels.com" TargetMode="External"/><Relationship Id="rId78" Type="http://schemas.openxmlformats.org/officeDocument/2006/relationships/hyperlink" Target="https://hotels.cashstar.com/about/decision/" TargetMode="External"/><Relationship Id="rId71" Type="http://schemas.openxmlformats.org/officeDocument/2006/relationships/hyperlink" Target="http://Hotels.com" TargetMode="External"/><Relationship Id="rId70" Type="http://schemas.openxmlformats.org/officeDocument/2006/relationships/hyperlink" Target="https://hotels.cashstar.com/gift-card/buy/" TargetMode="External"/><Relationship Id="rId62" Type="http://schemas.openxmlformats.org/officeDocument/2006/relationships/hyperlink" Target="http://Hotels.com" TargetMode="External"/><Relationship Id="rId61" Type="http://schemas.openxmlformats.org/officeDocument/2006/relationships/hyperlink" Target="http://Hotels.com" TargetMode="External"/><Relationship Id="rId64" Type="http://schemas.openxmlformats.org/officeDocument/2006/relationships/hyperlink" Target="http://Hotels.com" TargetMode="External"/><Relationship Id="rId63" Type="http://schemas.openxmlformats.org/officeDocument/2006/relationships/hyperlink" Target="http://Hotels.com" TargetMode="External"/><Relationship Id="rId66" Type="http://schemas.openxmlformats.org/officeDocument/2006/relationships/hyperlink" Target="http://Hotels.com" TargetMode="External"/><Relationship Id="rId65" Type="http://schemas.openxmlformats.org/officeDocument/2006/relationships/hyperlink" Target="http://Hotels.com" TargetMode="External"/><Relationship Id="rId68" Type="http://schemas.openxmlformats.org/officeDocument/2006/relationships/hyperlink" Target="http://Hotels.com" TargetMode="External"/><Relationship Id="rId67" Type="http://schemas.openxmlformats.org/officeDocument/2006/relationships/hyperlink" Target="https://hotels.cashstar.com/about/decision/" TargetMode="External"/><Relationship Id="rId60" Type="http://schemas.openxmlformats.org/officeDocument/2006/relationships/hyperlink" Target="http://Hotels.com" TargetMode="External"/><Relationship Id="rId69" Type="http://schemas.openxmlformats.org/officeDocument/2006/relationships/hyperlink" Target="http://Hotels.com" TargetMode="External"/><Relationship Id="rId51" Type="http://schemas.openxmlformats.org/officeDocument/2006/relationships/hyperlink" Target="https://hotels-m.cashstar.com/buy/?locale=en_us" TargetMode="External"/><Relationship Id="rId50" Type="http://schemas.openxmlformats.org/officeDocument/2006/relationships/hyperlink" Target="http://Hotels.com" TargetMode="External"/><Relationship Id="rId53" Type="http://schemas.openxmlformats.org/officeDocument/2006/relationships/hyperlink" Target="https://www.hotels.com/page/giftcards/?pos=HCOM_US&amp;amp;amp;locale=en_US&amp;amp;amp;PSRC=G21&amp;amp;amp;gclid=CM_q-772lNICFVA7gQodJEAA3A&amp;amp;amp;rffrid=G21" TargetMode="External"/><Relationship Id="rId52" Type="http://schemas.openxmlformats.org/officeDocument/2006/relationships/hyperlink" Target="http://Hotels.com" TargetMode="External"/><Relationship Id="rId55" Type="http://schemas.openxmlformats.org/officeDocument/2006/relationships/hyperlink" Target="https://hotels.cashstar.com/about/decision/" TargetMode="External"/><Relationship Id="rId54" Type="http://schemas.openxmlformats.org/officeDocument/2006/relationships/hyperlink" Target="http://Hotels.com" TargetMode="External"/><Relationship Id="rId57" Type="http://schemas.openxmlformats.org/officeDocument/2006/relationships/hyperlink" Target="https://hotels.cashstar.com/about/decision/" TargetMode="External"/><Relationship Id="rId56" Type="http://schemas.openxmlformats.org/officeDocument/2006/relationships/hyperlink" Target="http://Hotels.com" TargetMode="External"/><Relationship Id="rId59" Type="http://schemas.openxmlformats.org/officeDocument/2006/relationships/hyperlink" Target="https://www.hotels.com/page/giftcards/?intlid=HOME%20%3A%3A%20header_main_section" TargetMode="External"/><Relationship Id="rId58" Type="http://schemas.openxmlformats.org/officeDocument/2006/relationships/hyperlink" Target="http://Hotel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</v>
      </c>
      <c r="B1" s="1" t="s">
        <v>5</v>
      </c>
      <c r="C1" s="7" t="s">
        <v>6</v>
      </c>
      <c r="D1" s="9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0</v>
      </c>
      <c r="AC1" s="1" t="s">
        <v>32</v>
      </c>
      <c r="AD1" s="1" t="s">
        <v>33</v>
      </c>
      <c r="AE1" s="14" t="s">
        <v>34</v>
      </c>
      <c r="AF1" s="1" t="s">
        <v>37</v>
      </c>
      <c r="AG1" s="1" t="s">
        <v>38</v>
      </c>
      <c r="AH1" s="1" t="s">
        <v>39</v>
      </c>
      <c r="AI1" s="9" t="s">
        <v>40</v>
      </c>
      <c r="AJ1" s="16" t="s">
        <v>41</v>
      </c>
    </row>
    <row r="2">
      <c r="A2" s="18">
        <v>43386.0</v>
      </c>
      <c r="B2" s="19">
        <f t="shared" ref="B2:B44" si="1">WEEKDAY(A2)</f>
        <v>7</v>
      </c>
      <c r="C2" s="20">
        <v>0.6508912037037037</v>
      </c>
      <c r="D2" s="23" t="s">
        <v>43</v>
      </c>
      <c r="E2" s="25" t="s">
        <v>44</v>
      </c>
      <c r="F2" s="26">
        <v>611.0</v>
      </c>
      <c r="G2" s="27" t="s">
        <v>45</v>
      </c>
      <c r="H2" s="23" t="s">
        <v>46</v>
      </c>
      <c r="I2" s="25">
        <v>500.0</v>
      </c>
      <c r="J2" s="25">
        <v>500.0</v>
      </c>
      <c r="K2" s="23" t="s">
        <v>47</v>
      </c>
      <c r="L2" s="29" t="s">
        <v>48</v>
      </c>
      <c r="M2" s="30" t="s">
        <v>49</v>
      </c>
      <c r="N2" s="29" t="s">
        <v>50</v>
      </c>
      <c r="O2" s="26" t="s">
        <v>51</v>
      </c>
      <c r="P2" s="23" t="s">
        <v>52</v>
      </c>
      <c r="Q2" s="23" t="s">
        <v>53</v>
      </c>
      <c r="R2" s="23" t="s">
        <v>54</v>
      </c>
      <c r="S2" s="26">
        <v>0.1</v>
      </c>
      <c r="T2" s="26">
        <v>0.0</v>
      </c>
      <c r="U2" s="23" t="s">
        <v>55</v>
      </c>
      <c r="V2" s="23" t="s">
        <v>55</v>
      </c>
      <c r="W2" s="26" t="s">
        <v>56</v>
      </c>
      <c r="X2" s="23" t="s">
        <v>57</v>
      </c>
      <c r="Y2" s="23" t="s">
        <v>58</v>
      </c>
      <c r="Z2" s="23" t="s">
        <v>59</v>
      </c>
      <c r="AA2" s="23" t="s">
        <v>59</v>
      </c>
      <c r="AB2" s="13">
        <v>8.0</v>
      </c>
      <c r="AC2" s="26" t="s">
        <v>60</v>
      </c>
      <c r="AD2" s="23" t="s">
        <v>61</v>
      </c>
      <c r="AE2" s="26" t="s">
        <v>62</v>
      </c>
      <c r="AF2" s="26" t="s">
        <v>63</v>
      </c>
      <c r="AG2" s="23" t="s">
        <v>64</v>
      </c>
      <c r="AH2" s="32" t="b">
        <v>0</v>
      </c>
      <c r="AI2" s="33" t="s">
        <v>65</v>
      </c>
      <c r="AJ2" s="34"/>
    </row>
    <row r="3">
      <c r="A3" s="18">
        <v>43387.0</v>
      </c>
      <c r="B3" s="19">
        <f t="shared" si="1"/>
        <v>1</v>
      </c>
      <c r="C3" s="20">
        <v>0.09973379629629629</v>
      </c>
      <c r="D3" s="23" t="s">
        <v>66</v>
      </c>
      <c r="E3" s="25" t="s">
        <v>44</v>
      </c>
      <c r="F3" s="26">
        <v>731.0</v>
      </c>
      <c r="G3" s="27" t="s">
        <v>45</v>
      </c>
      <c r="H3" s="23" t="s">
        <v>54</v>
      </c>
      <c r="I3" s="25">
        <v>100.0</v>
      </c>
      <c r="J3" s="25">
        <v>100.0</v>
      </c>
      <c r="K3" s="23" t="s">
        <v>47</v>
      </c>
      <c r="L3" s="36" t="s">
        <v>67</v>
      </c>
      <c r="M3" s="29" t="s">
        <v>68</v>
      </c>
      <c r="N3" s="29" t="s">
        <v>69</v>
      </c>
      <c r="O3" s="26" t="s">
        <v>67</v>
      </c>
      <c r="P3" s="23" t="s">
        <v>70</v>
      </c>
      <c r="Q3" s="23" t="s">
        <v>71</v>
      </c>
      <c r="R3" s="23" t="s">
        <v>54</v>
      </c>
      <c r="S3" s="26">
        <v>0.1</v>
      </c>
      <c r="T3" s="26">
        <v>0.0</v>
      </c>
      <c r="U3" s="23" t="s">
        <v>72</v>
      </c>
      <c r="V3" s="23" t="s">
        <v>73</v>
      </c>
      <c r="W3" s="26" t="s">
        <v>56</v>
      </c>
      <c r="X3" s="23" t="s">
        <v>74</v>
      </c>
      <c r="Y3" s="23" t="s">
        <v>75</v>
      </c>
      <c r="Z3" s="23" t="s">
        <v>76</v>
      </c>
      <c r="AA3" s="23" t="s">
        <v>76</v>
      </c>
      <c r="AB3" s="13">
        <v>8.0</v>
      </c>
      <c r="AC3" s="26" t="s">
        <v>77</v>
      </c>
      <c r="AD3" s="23" t="s">
        <v>78</v>
      </c>
      <c r="AE3" s="26" t="s">
        <v>79</v>
      </c>
      <c r="AF3" s="26" t="s">
        <v>80</v>
      </c>
      <c r="AG3" s="23" t="s">
        <v>81</v>
      </c>
      <c r="AH3" s="32" t="b">
        <v>0</v>
      </c>
      <c r="AI3" s="33" t="s">
        <v>65</v>
      </c>
      <c r="AJ3" s="34"/>
    </row>
    <row r="4">
      <c r="A4" s="18">
        <v>43382.0</v>
      </c>
      <c r="B4" s="19">
        <f t="shared" si="1"/>
        <v>3</v>
      </c>
      <c r="C4" s="20">
        <v>0.8196296296296296</v>
      </c>
      <c r="D4" s="23" t="s">
        <v>82</v>
      </c>
      <c r="E4" s="25" t="s">
        <v>44</v>
      </c>
      <c r="F4" s="26">
        <v>683.0</v>
      </c>
      <c r="G4" s="27" t="s">
        <v>45</v>
      </c>
      <c r="H4" s="23" t="s">
        <v>54</v>
      </c>
      <c r="I4" s="25">
        <v>100.0</v>
      </c>
      <c r="J4" s="25">
        <v>100.0</v>
      </c>
      <c r="K4" s="23" t="s">
        <v>15</v>
      </c>
      <c r="L4" s="29" t="s">
        <v>83</v>
      </c>
      <c r="M4" s="29" t="s">
        <v>84</v>
      </c>
      <c r="N4" s="29" t="s">
        <v>84</v>
      </c>
      <c r="O4" s="26" t="s">
        <v>83</v>
      </c>
      <c r="P4" s="23" t="s">
        <v>83</v>
      </c>
      <c r="Q4" s="23" t="s">
        <v>71</v>
      </c>
      <c r="R4" s="23" t="s">
        <v>46</v>
      </c>
      <c r="S4" s="26">
        <v>0.1</v>
      </c>
      <c r="T4" s="26">
        <v>0.0</v>
      </c>
      <c r="U4" s="23" t="s">
        <v>85</v>
      </c>
      <c r="V4" s="23" t="s">
        <v>86</v>
      </c>
      <c r="W4" s="26" t="s">
        <v>56</v>
      </c>
      <c r="X4" s="23" t="s">
        <v>87</v>
      </c>
      <c r="Y4" s="23" t="s">
        <v>88</v>
      </c>
      <c r="Z4" s="23" t="s">
        <v>89</v>
      </c>
      <c r="AA4" s="23" t="s">
        <v>89</v>
      </c>
      <c r="AB4" s="13">
        <v>2.0</v>
      </c>
      <c r="AC4" s="26" t="s">
        <v>90</v>
      </c>
      <c r="AD4" s="23" t="s">
        <v>91</v>
      </c>
      <c r="AE4" s="26" t="s">
        <v>92</v>
      </c>
      <c r="AF4" s="26" t="s">
        <v>80</v>
      </c>
      <c r="AG4" s="23" t="s">
        <v>93</v>
      </c>
      <c r="AH4" s="32" t="b">
        <v>0</v>
      </c>
      <c r="AI4" s="33" t="s">
        <v>65</v>
      </c>
      <c r="AJ4" s="34"/>
    </row>
    <row r="5">
      <c r="A5" s="18">
        <v>43383.0</v>
      </c>
      <c r="B5" s="19">
        <f t="shared" si="1"/>
        <v>4</v>
      </c>
      <c r="C5" s="20">
        <v>0.444375</v>
      </c>
      <c r="D5" s="23" t="s">
        <v>94</v>
      </c>
      <c r="E5" s="25" t="s">
        <v>44</v>
      </c>
      <c r="F5" s="26">
        <v>591.0</v>
      </c>
      <c r="G5" s="27" t="s">
        <v>45</v>
      </c>
      <c r="H5" s="23" t="s">
        <v>54</v>
      </c>
      <c r="I5" s="25">
        <v>250.0</v>
      </c>
      <c r="J5" s="25">
        <v>250.0</v>
      </c>
      <c r="K5" s="23" t="s">
        <v>15</v>
      </c>
      <c r="L5" s="29" t="s">
        <v>83</v>
      </c>
      <c r="M5" s="29" t="s">
        <v>84</v>
      </c>
      <c r="N5" s="29" t="s">
        <v>84</v>
      </c>
      <c r="O5" s="26"/>
      <c r="P5" s="23" t="s">
        <v>95</v>
      </c>
      <c r="Q5" s="23" t="s">
        <v>96</v>
      </c>
      <c r="R5" s="23" t="s">
        <v>46</v>
      </c>
      <c r="S5" s="26">
        <v>0.1</v>
      </c>
      <c r="T5" s="26">
        <v>0.0</v>
      </c>
      <c r="U5" s="23" t="s">
        <v>85</v>
      </c>
      <c r="V5" s="23" t="s">
        <v>86</v>
      </c>
      <c r="W5" s="26" t="s">
        <v>56</v>
      </c>
      <c r="X5" s="23" t="s">
        <v>87</v>
      </c>
      <c r="Y5" s="23" t="s">
        <v>88</v>
      </c>
      <c r="Z5" s="23" t="s">
        <v>89</v>
      </c>
      <c r="AA5" s="23" t="s">
        <v>89</v>
      </c>
      <c r="AB5" s="13">
        <v>2.0</v>
      </c>
      <c r="AC5" s="26" t="s">
        <v>97</v>
      </c>
      <c r="AD5" s="23"/>
      <c r="AE5" s="26"/>
      <c r="AF5" s="26" t="s">
        <v>80</v>
      </c>
      <c r="AG5" s="23" t="s">
        <v>93</v>
      </c>
      <c r="AH5" s="32" t="b">
        <v>0</v>
      </c>
      <c r="AI5" s="33" t="s">
        <v>65</v>
      </c>
      <c r="AJ5" s="34"/>
    </row>
    <row r="6">
      <c r="A6" s="18">
        <v>43384.0</v>
      </c>
      <c r="B6" s="19">
        <f t="shared" si="1"/>
        <v>5</v>
      </c>
      <c r="C6" s="20">
        <v>0.24283564814814815</v>
      </c>
      <c r="D6" s="23" t="s">
        <v>98</v>
      </c>
      <c r="E6" s="25" t="s">
        <v>44</v>
      </c>
      <c r="F6" s="26">
        <v>528.0</v>
      </c>
      <c r="G6" s="27" t="s">
        <v>45</v>
      </c>
      <c r="H6" s="23" t="s">
        <v>54</v>
      </c>
      <c r="I6" s="25">
        <v>500.0</v>
      </c>
      <c r="J6" s="25">
        <v>500.0</v>
      </c>
      <c r="K6" s="23" t="s">
        <v>15</v>
      </c>
      <c r="L6" s="29" t="s">
        <v>83</v>
      </c>
      <c r="M6" s="29" t="s">
        <v>84</v>
      </c>
      <c r="N6" s="29" t="s">
        <v>84</v>
      </c>
      <c r="O6" s="26" t="s">
        <v>95</v>
      </c>
      <c r="P6" s="23" t="s">
        <v>95</v>
      </c>
      <c r="Q6" s="23" t="s">
        <v>99</v>
      </c>
      <c r="R6" s="23" t="s">
        <v>46</v>
      </c>
      <c r="S6" s="26">
        <v>0.13</v>
      </c>
      <c r="T6" s="26">
        <v>0.0</v>
      </c>
      <c r="U6" s="23" t="s">
        <v>85</v>
      </c>
      <c r="V6" s="23" t="s">
        <v>86</v>
      </c>
      <c r="W6" s="26" t="s">
        <v>56</v>
      </c>
      <c r="X6" s="23" t="s">
        <v>87</v>
      </c>
      <c r="Y6" s="23" t="s">
        <v>101</v>
      </c>
      <c r="Z6" s="23" t="s">
        <v>102</v>
      </c>
      <c r="AA6" s="23" t="s">
        <v>102</v>
      </c>
      <c r="AB6" s="13">
        <v>323.0</v>
      </c>
      <c r="AC6" s="26" t="s">
        <v>90</v>
      </c>
      <c r="AD6" s="23" t="s">
        <v>103</v>
      </c>
      <c r="AE6" s="26" t="s">
        <v>104</v>
      </c>
      <c r="AF6" s="26" t="s">
        <v>80</v>
      </c>
      <c r="AG6" s="23" t="s">
        <v>93</v>
      </c>
      <c r="AH6" s="32" t="b">
        <v>0</v>
      </c>
      <c r="AI6" s="38" t="s">
        <v>105</v>
      </c>
      <c r="AJ6" s="34"/>
    </row>
    <row r="7">
      <c r="A7" s="18">
        <v>43380.0</v>
      </c>
      <c r="B7" s="19">
        <f t="shared" si="1"/>
        <v>1</v>
      </c>
      <c r="C7" s="20">
        <v>0.8505324074074074</v>
      </c>
      <c r="D7" s="23" t="s">
        <v>106</v>
      </c>
      <c r="E7" s="25" t="s">
        <v>44</v>
      </c>
      <c r="F7" s="26">
        <v>553.0</v>
      </c>
      <c r="G7" s="23" t="s">
        <v>45</v>
      </c>
      <c r="H7" s="23" t="s">
        <v>46</v>
      </c>
      <c r="I7" s="25">
        <v>600.0</v>
      </c>
      <c r="J7" s="25">
        <v>600.0</v>
      </c>
      <c r="K7" s="23" t="s">
        <v>47</v>
      </c>
      <c r="L7" s="29" t="s">
        <v>107</v>
      </c>
      <c r="M7" s="29" t="s">
        <v>108</v>
      </c>
      <c r="N7" s="29" t="s">
        <v>109</v>
      </c>
      <c r="O7" s="26" t="s">
        <v>110</v>
      </c>
      <c r="P7" s="23" t="s">
        <v>111</v>
      </c>
      <c r="Q7" s="23" t="s">
        <v>112</v>
      </c>
      <c r="R7" s="23" t="s">
        <v>54</v>
      </c>
      <c r="S7" s="26">
        <v>0.1</v>
      </c>
      <c r="T7" s="26">
        <v>0.0</v>
      </c>
      <c r="U7" s="23" t="s">
        <v>85</v>
      </c>
      <c r="V7" s="23" t="s">
        <v>113</v>
      </c>
      <c r="W7" s="26" t="s">
        <v>56</v>
      </c>
      <c r="X7" s="23" t="s">
        <v>114</v>
      </c>
      <c r="Y7" s="23" t="s">
        <v>115</v>
      </c>
      <c r="Z7" s="23" t="s">
        <v>116</v>
      </c>
      <c r="AA7" s="23" t="s">
        <v>116</v>
      </c>
      <c r="AB7" s="13">
        <v>0.0</v>
      </c>
      <c r="AC7" s="26" t="s">
        <v>117</v>
      </c>
      <c r="AD7" s="23" t="s">
        <v>118</v>
      </c>
      <c r="AE7" s="40"/>
      <c r="AF7" s="26" t="s">
        <v>80</v>
      </c>
      <c r="AG7" s="23" t="s">
        <v>81</v>
      </c>
      <c r="AH7" s="32" t="b">
        <v>0</v>
      </c>
      <c r="AI7" s="33" t="s">
        <v>65</v>
      </c>
      <c r="AJ7" s="34"/>
    </row>
    <row r="8">
      <c r="A8" s="18">
        <v>43384.0</v>
      </c>
      <c r="B8" s="19">
        <f t="shared" si="1"/>
        <v>5</v>
      </c>
      <c r="C8" s="20">
        <v>0.5495023148148148</v>
      </c>
      <c r="D8" s="23" t="s">
        <v>119</v>
      </c>
      <c r="E8" s="25" t="s">
        <v>44</v>
      </c>
      <c r="F8" s="26">
        <v>528.0</v>
      </c>
      <c r="G8" s="23" t="s">
        <v>120</v>
      </c>
      <c r="H8" s="23" t="s">
        <v>54</v>
      </c>
      <c r="I8" s="25">
        <v>600.0</v>
      </c>
      <c r="J8" s="25">
        <v>600.0</v>
      </c>
      <c r="K8" s="23" t="s">
        <v>47</v>
      </c>
      <c r="L8" s="29" t="s">
        <v>107</v>
      </c>
      <c r="M8" s="29" t="s">
        <v>108</v>
      </c>
      <c r="N8" s="29" t="s">
        <v>109</v>
      </c>
      <c r="O8" s="26" t="s">
        <v>107</v>
      </c>
      <c r="P8" s="23" t="s">
        <v>111</v>
      </c>
      <c r="Q8" s="23" t="s">
        <v>71</v>
      </c>
      <c r="R8" s="23" t="s">
        <v>54</v>
      </c>
      <c r="S8" s="26">
        <v>0.1</v>
      </c>
      <c r="T8" s="26">
        <v>0.0</v>
      </c>
      <c r="U8" s="23" t="s">
        <v>85</v>
      </c>
      <c r="V8" s="23" t="s">
        <v>113</v>
      </c>
      <c r="W8" s="26" t="s">
        <v>56</v>
      </c>
      <c r="X8" s="23" t="s">
        <v>114</v>
      </c>
      <c r="Y8" s="23" t="s">
        <v>115</v>
      </c>
      <c r="Z8" s="23" t="s">
        <v>116</v>
      </c>
      <c r="AA8" s="23" t="s">
        <v>116</v>
      </c>
      <c r="AB8" s="13">
        <v>0.0</v>
      </c>
      <c r="AC8" s="26" t="s">
        <v>117</v>
      </c>
      <c r="AD8" s="23" t="s">
        <v>121</v>
      </c>
      <c r="AE8" s="40"/>
      <c r="AF8" s="26" t="s">
        <v>80</v>
      </c>
      <c r="AG8" s="23" t="s">
        <v>81</v>
      </c>
      <c r="AH8" s="32" t="b">
        <v>0</v>
      </c>
      <c r="AI8" s="34" t="s">
        <v>122</v>
      </c>
      <c r="AJ8" s="34"/>
    </row>
    <row r="9">
      <c r="A9" s="18">
        <v>43384.0</v>
      </c>
      <c r="B9" s="19">
        <f t="shared" si="1"/>
        <v>5</v>
      </c>
      <c r="C9" s="20">
        <v>0.5746296296296296</v>
      </c>
      <c r="D9" s="23" t="s">
        <v>123</v>
      </c>
      <c r="E9" s="25" t="s">
        <v>44</v>
      </c>
      <c r="F9" s="26">
        <v>555.0</v>
      </c>
      <c r="G9" s="23" t="s">
        <v>120</v>
      </c>
      <c r="H9" s="23" t="s">
        <v>54</v>
      </c>
      <c r="I9" s="25">
        <v>600.0</v>
      </c>
      <c r="J9" s="25">
        <v>600.0</v>
      </c>
      <c r="K9" s="23" t="s">
        <v>47</v>
      </c>
      <c r="L9" s="29" t="s">
        <v>107</v>
      </c>
      <c r="M9" s="29" t="s">
        <v>108</v>
      </c>
      <c r="N9" s="29" t="s">
        <v>109</v>
      </c>
      <c r="O9" s="26" t="s">
        <v>107</v>
      </c>
      <c r="P9" s="23" t="s">
        <v>111</v>
      </c>
      <c r="Q9" s="23" t="s">
        <v>71</v>
      </c>
      <c r="R9" s="23" t="s">
        <v>54</v>
      </c>
      <c r="S9" s="26">
        <v>0.1</v>
      </c>
      <c r="T9" s="26">
        <v>0.0</v>
      </c>
      <c r="U9" s="23" t="s">
        <v>85</v>
      </c>
      <c r="V9" s="23" t="s">
        <v>124</v>
      </c>
      <c r="W9" s="26" t="s">
        <v>56</v>
      </c>
      <c r="X9" s="23" t="s">
        <v>114</v>
      </c>
      <c r="Y9" s="23" t="s">
        <v>115</v>
      </c>
      <c r="Z9" s="23" t="s">
        <v>116</v>
      </c>
      <c r="AA9" s="23" t="s">
        <v>116</v>
      </c>
      <c r="AB9" s="13">
        <v>0.0</v>
      </c>
      <c r="AC9" s="26" t="s">
        <v>117</v>
      </c>
      <c r="AD9" s="23" t="s">
        <v>121</v>
      </c>
      <c r="AE9" s="40"/>
      <c r="AF9" s="26" t="s">
        <v>80</v>
      </c>
      <c r="AG9" s="23" t="s">
        <v>81</v>
      </c>
      <c r="AH9" s="32" t="b">
        <v>0</v>
      </c>
      <c r="AI9" s="34" t="s">
        <v>122</v>
      </c>
      <c r="AJ9" s="34"/>
    </row>
    <row r="10">
      <c r="A10" s="18">
        <v>43387.0</v>
      </c>
      <c r="B10" s="19">
        <f t="shared" si="1"/>
        <v>1</v>
      </c>
      <c r="C10" s="20">
        <v>0.713587962962963</v>
      </c>
      <c r="D10" s="23" t="s">
        <v>126</v>
      </c>
      <c r="E10" s="25" t="s">
        <v>44</v>
      </c>
      <c r="F10" s="26">
        <v>575.0</v>
      </c>
      <c r="G10" s="23" t="s">
        <v>45</v>
      </c>
      <c r="H10" s="23" t="s">
        <v>46</v>
      </c>
      <c r="I10" s="25">
        <v>250.0</v>
      </c>
      <c r="J10" s="25">
        <v>250.0</v>
      </c>
      <c r="K10" s="23" t="s">
        <v>15</v>
      </c>
      <c r="L10" s="29" t="s">
        <v>127</v>
      </c>
      <c r="M10" s="29" t="s">
        <v>128</v>
      </c>
      <c r="N10" s="29" t="s">
        <v>128</v>
      </c>
      <c r="O10" s="26" t="s">
        <v>129</v>
      </c>
      <c r="P10" s="23" t="s">
        <v>130</v>
      </c>
      <c r="Q10" s="23" t="s">
        <v>112</v>
      </c>
      <c r="R10" s="23" t="s">
        <v>46</v>
      </c>
      <c r="S10" s="26">
        <v>0.18</v>
      </c>
      <c r="T10" s="26">
        <v>0.0</v>
      </c>
      <c r="U10" s="23" t="s">
        <v>85</v>
      </c>
      <c r="V10" s="23" t="s">
        <v>113</v>
      </c>
      <c r="W10" s="26" t="s">
        <v>56</v>
      </c>
      <c r="X10" s="23" t="s">
        <v>131</v>
      </c>
      <c r="Y10" s="23" t="s">
        <v>132</v>
      </c>
      <c r="Z10" s="23" t="s">
        <v>133</v>
      </c>
      <c r="AA10" s="23" t="s">
        <v>133</v>
      </c>
      <c r="AB10" s="13">
        <v>20.0</v>
      </c>
      <c r="AC10" s="26" t="s">
        <v>134</v>
      </c>
      <c r="AD10" s="23" t="s">
        <v>135</v>
      </c>
      <c r="AE10" s="40"/>
      <c r="AF10" s="26" t="s">
        <v>80</v>
      </c>
      <c r="AG10" s="23" t="s">
        <v>93</v>
      </c>
      <c r="AH10" s="32" t="b">
        <v>0</v>
      </c>
      <c r="AI10" s="33" t="s">
        <v>65</v>
      </c>
      <c r="AJ10" s="34"/>
    </row>
    <row r="11">
      <c r="A11" s="18">
        <v>43387.0</v>
      </c>
      <c r="B11" s="19">
        <f t="shared" si="1"/>
        <v>1</v>
      </c>
      <c r="C11" s="20">
        <v>0.7359375</v>
      </c>
      <c r="D11" s="23" t="s">
        <v>136</v>
      </c>
      <c r="E11" s="25" t="s">
        <v>44</v>
      </c>
      <c r="F11" s="26">
        <v>645.0</v>
      </c>
      <c r="G11" s="23" t="s">
        <v>45</v>
      </c>
      <c r="H11" s="23" t="s">
        <v>54</v>
      </c>
      <c r="I11" s="25">
        <v>100.0</v>
      </c>
      <c r="J11" s="25">
        <v>100.0</v>
      </c>
      <c r="K11" s="23" t="s">
        <v>15</v>
      </c>
      <c r="L11" s="29" t="s">
        <v>137</v>
      </c>
      <c r="M11" s="29" t="s">
        <v>138</v>
      </c>
      <c r="N11" s="29" t="s">
        <v>139</v>
      </c>
      <c r="O11" s="26" t="s">
        <v>140</v>
      </c>
      <c r="P11" s="23" t="s">
        <v>141</v>
      </c>
      <c r="Q11" s="23" t="s">
        <v>121</v>
      </c>
      <c r="R11" s="23" t="s">
        <v>54</v>
      </c>
      <c r="S11" s="26">
        <v>0.21</v>
      </c>
      <c r="T11" s="26">
        <v>0.0</v>
      </c>
      <c r="U11" s="23" t="s">
        <v>85</v>
      </c>
      <c r="V11" s="23" t="s">
        <v>142</v>
      </c>
      <c r="W11" s="26" t="s">
        <v>56</v>
      </c>
      <c r="X11" s="23" t="s">
        <v>143</v>
      </c>
      <c r="Y11" s="23" t="s">
        <v>144</v>
      </c>
      <c r="Z11" s="23" t="s">
        <v>145</v>
      </c>
      <c r="AA11" s="23" t="s">
        <v>145</v>
      </c>
      <c r="AB11" s="13">
        <v>13.0</v>
      </c>
      <c r="AC11" s="26" t="s">
        <v>146</v>
      </c>
      <c r="AD11" s="23" t="s">
        <v>147</v>
      </c>
      <c r="AE11" s="40"/>
      <c r="AF11" s="26" t="s">
        <v>80</v>
      </c>
      <c r="AG11" s="23" t="s">
        <v>93</v>
      </c>
      <c r="AH11" s="32" t="b">
        <v>0</v>
      </c>
      <c r="AI11" s="33" t="s">
        <v>65</v>
      </c>
      <c r="AJ11" s="34"/>
    </row>
    <row r="12">
      <c r="A12" s="18">
        <v>43387.0</v>
      </c>
      <c r="B12" s="19">
        <f t="shared" si="1"/>
        <v>1</v>
      </c>
      <c r="C12" s="20">
        <v>0.737349537037037</v>
      </c>
      <c r="D12" s="23" t="s">
        <v>148</v>
      </c>
      <c r="E12" s="25" t="s">
        <v>44</v>
      </c>
      <c r="F12" s="26">
        <v>663.0</v>
      </c>
      <c r="G12" s="23" t="s">
        <v>45</v>
      </c>
      <c r="H12" s="42" t="s">
        <v>54</v>
      </c>
      <c r="I12" s="25">
        <v>100.0</v>
      </c>
      <c r="J12" s="25">
        <v>100.0</v>
      </c>
      <c r="K12" s="23" t="s">
        <v>15</v>
      </c>
      <c r="L12" s="29" t="s">
        <v>137</v>
      </c>
      <c r="M12" s="29" t="s">
        <v>138</v>
      </c>
      <c r="N12" s="29" t="s">
        <v>139</v>
      </c>
      <c r="O12" s="26" t="s">
        <v>140</v>
      </c>
      <c r="P12" s="23" t="s">
        <v>141</v>
      </c>
      <c r="Q12" s="23" t="s">
        <v>150</v>
      </c>
      <c r="R12" s="23" t="s">
        <v>54</v>
      </c>
      <c r="S12" s="26">
        <v>0.13</v>
      </c>
      <c r="T12" s="26">
        <v>0.0</v>
      </c>
      <c r="U12" s="23" t="s">
        <v>85</v>
      </c>
      <c r="V12" s="23" t="s">
        <v>142</v>
      </c>
      <c r="W12" s="26" t="s">
        <v>56</v>
      </c>
      <c r="X12" s="23" t="s">
        <v>143</v>
      </c>
      <c r="Y12" s="23" t="s">
        <v>144</v>
      </c>
      <c r="Z12" s="23" t="s">
        <v>145</v>
      </c>
      <c r="AA12" s="23" t="s">
        <v>145</v>
      </c>
      <c r="AB12" s="13">
        <v>13.0</v>
      </c>
      <c r="AC12" s="26" t="s">
        <v>146</v>
      </c>
      <c r="AD12" s="23" t="s">
        <v>147</v>
      </c>
      <c r="AE12" s="40"/>
      <c r="AF12" s="26" t="s">
        <v>80</v>
      </c>
      <c r="AG12" s="23" t="s">
        <v>93</v>
      </c>
      <c r="AH12" s="32" t="b">
        <v>0</v>
      </c>
      <c r="AI12" s="38" t="s">
        <v>151</v>
      </c>
      <c r="AJ12" s="34"/>
    </row>
    <row r="13">
      <c r="A13" s="18">
        <v>43340.0</v>
      </c>
      <c r="B13" s="19">
        <f t="shared" si="1"/>
        <v>3</v>
      </c>
      <c r="C13" s="20">
        <v>0.6268287037037037</v>
      </c>
      <c r="D13" s="23" t="s">
        <v>152</v>
      </c>
      <c r="E13" s="25" t="s">
        <v>44</v>
      </c>
      <c r="F13" s="26">
        <v>741.0</v>
      </c>
      <c r="G13" s="23" t="s">
        <v>154</v>
      </c>
      <c r="H13" s="42" t="s">
        <v>54</v>
      </c>
      <c r="I13" s="25">
        <v>100.0</v>
      </c>
      <c r="J13" s="25">
        <v>100.0</v>
      </c>
      <c r="K13" s="23" t="s">
        <v>47</v>
      </c>
      <c r="L13" s="29" t="s">
        <v>155</v>
      </c>
      <c r="M13" s="29" t="s">
        <v>156</v>
      </c>
      <c r="N13" s="29" t="s">
        <v>157</v>
      </c>
      <c r="O13" s="26" t="s">
        <v>158</v>
      </c>
      <c r="P13" s="23" t="s">
        <v>159</v>
      </c>
      <c r="Q13" s="23" t="s">
        <v>121</v>
      </c>
      <c r="R13" s="23" t="s">
        <v>54</v>
      </c>
      <c r="S13" s="26">
        <v>0.1</v>
      </c>
      <c r="T13" s="26">
        <v>0.0</v>
      </c>
      <c r="U13" s="23" t="s">
        <v>160</v>
      </c>
      <c r="V13" s="34"/>
      <c r="W13" s="26" t="s">
        <v>56</v>
      </c>
      <c r="X13" s="23" t="s">
        <v>143</v>
      </c>
      <c r="Y13" s="23" t="s">
        <v>161</v>
      </c>
      <c r="Z13" s="23" t="s">
        <v>162</v>
      </c>
      <c r="AA13" s="23" t="s">
        <v>162</v>
      </c>
      <c r="AB13" s="13">
        <v>25.0</v>
      </c>
      <c r="AC13" s="26" t="s">
        <v>163</v>
      </c>
      <c r="AD13" s="23" t="s">
        <v>164</v>
      </c>
      <c r="AE13" s="40"/>
      <c r="AF13" s="26" t="s">
        <v>63</v>
      </c>
      <c r="AG13" s="23" t="s">
        <v>160</v>
      </c>
      <c r="AH13" s="32" t="b">
        <v>0</v>
      </c>
      <c r="AI13" s="34" t="s">
        <v>122</v>
      </c>
      <c r="AJ13" s="43" t="s">
        <v>165</v>
      </c>
    </row>
    <row r="14">
      <c r="A14" s="18">
        <v>43340.0</v>
      </c>
      <c r="B14" s="19">
        <f t="shared" si="1"/>
        <v>3</v>
      </c>
      <c r="C14" s="20">
        <v>0.6279513888888889</v>
      </c>
      <c r="D14" s="23" t="s">
        <v>166</v>
      </c>
      <c r="E14" s="25" t="s">
        <v>44</v>
      </c>
      <c r="F14" s="26">
        <v>778.0</v>
      </c>
      <c r="G14" s="23" t="s">
        <v>154</v>
      </c>
      <c r="H14" s="42" t="s">
        <v>54</v>
      </c>
      <c r="I14" s="25">
        <v>100.0</v>
      </c>
      <c r="J14" s="25">
        <v>100.0</v>
      </c>
      <c r="K14" s="23" t="s">
        <v>47</v>
      </c>
      <c r="L14" s="29" t="s">
        <v>155</v>
      </c>
      <c r="M14" s="29" t="s">
        <v>156</v>
      </c>
      <c r="N14" s="29" t="s">
        <v>157</v>
      </c>
      <c r="O14" s="26" t="s">
        <v>158</v>
      </c>
      <c r="P14" s="23" t="s">
        <v>159</v>
      </c>
      <c r="Q14" s="23" t="s">
        <v>167</v>
      </c>
      <c r="R14" s="23" t="s">
        <v>54</v>
      </c>
      <c r="S14" s="26">
        <v>0.1</v>
      </c>
      <c r="T14" s="26">
        <v>0.0</v>
      </c>
      <c r="U14" s="23" t="s">
        <v>160</v>
      </c>
      <c r="V14" s="34"/>
      <c r="W14" s="26" t="s">
        <v>56</v>
      </c>
      <c r="X14" s="23" t="s">
        <v>143</v>
      </c>
      <c r="Y14" s="23" t="s">
        <v>161</v>
      </c>
      <c r="Z14" s="23" t="s">
        <v>162</v>
      </c>
      <c r="AA14" s="23" t="s">
        <v>162</v>
      </c>
      <c r="AB14" s="13">
        <v>0.0</v>
      </c>
      <c r="AC14" s="26" t="s">
        <v>163</v>
      </c>
      <c r="AD14" s="23" t="s">
        <v>164</v>
      </c>
      <c r="AE14" s="40"/>
      <c r="AF14" s="26" t="s">
        <v>63</v>
      </c>
      <c r="AG14" s="23" t="s">
        <v>160</v>
      </c>
      <c r="AH14" s="32" t="b">
        <v>0</v>
      </c>
      <c r="AI14" s="34" t="s">
        <v>122</v>
      </c>
      <c r="AJ14" s="43" t="s">
        <v>165</v>
      </c>
    </row>
    <row r="15">
      <c r="A15" s="18">
        <v>43363.0</v>
      </c>
      <c r="B15" s="19">
        <f t="shared" si="1"/>
        <v>5</v>
      </c>
      <c r="C15" s="20">
        <v>0.6756134259259259</v>
      </c>
      <c r="D15" s="23" t="s">
        <v>168</v>
      </c>
      <c r="E15" s="25" t="s">
        <v>44</v>
      </c>
      <c r="F15" s="26">
        <v>751.0</v>
      </c>
      <c r="G15" s="23" t="s">
        <v>45</v>
      </c>
      <c r="H15" s="23" t="s">
        <v>46</v>
      </c>
      <c r="I15" s="25">
        <v>200.0</v>
      </c>
      <c r="J15" s="25">
        <v>200.0</v>
      </c>
      <c r="K15" s="23" t="s">
        <v>47</v>
      </c>
      <c r="L15" s="29" t="s">
        <v>169</v>
      </c>
      <c r="M15" s="29" t="s">
        <v>171</v>
      </c>
      <c r="N15" s="29" t="s">
        <v>172</v>
      </c>
      <c r="O15" s="26" t="s">
        <v>173</v>
      </c>
      <c r="P15" s="23" t="s">
        <v>174</v>
      </c>
      <c r="Q15" s="23" t="s">
        <v>175</v>
      </c>
      <c r="R15" s="23" t="s">
        <v>54</v>
      </c>
      <c r="S15" s="26">
        <v>0.1</v>
      </c>
      <c r="T15" s="26">
        <v>0.0</v>
      </c>
      <c r="U15" s="23" t="s">
        <v>72</v>
      </c>
      <c r="V15" s="23" t="s">
        <v>176</v>
      </c>
      <c r="W15" s="26" t="s">
        <v>56</v>
      </c>
      <c r="X15" s="23" t="s">
        <v>177</v>
      </c>
      <c r="Y15" s="23" t="s">
        <v>178</v>
      </c>
      <c r="Z15" s="23" t="s">
        <v>116</v>
      </c>
      <c r="AA15" s="23" t="s">
        <v>179</v>
      </c>
      <c r="AB15" s="13">
        <v>28.0</v>
      </c>
      <c r="AC15" s="26" t="s">
        <v>180</v>
      </c>
      <c r="AD15" s="23" t="s">
        <v>181</v>
      </c>
      <c r="AE15" s="40"/>
      <c r="AF15" s="26" t="s">
        <v>80</v>
      </c>
      <c r="AG15" s="23" t="s">
        <v>81</v>
      </c>
      <c r="AH15" s="32" t="b">
        <v>0</v>
      </c>
      <c r="AI15" s="33" t="s">
        <v>65</v>
      </c>
      <c r="AJ15" s="34"/>
    </row>
    <row r="16">
      <c r="A16" s="18">
        <v>43378.0</v>
      </c>
      <c r="B16" s="19">
        <f t="shared" si="1"/>
        <v>6</v>
      </c>
      <c r="C16" s="20">
        <v>0.858738425925926</v>
      </c>
      <c r="D16" s="23" t="s">
        <v>182</v>
      </c>
      <c r="E16" s="25" t="s">
        <v>44</v>
      </c>
      <c r="F16" s="26">
        <v>583.0</v>
      </c>
      <c r="G16" s="23" t="s">
        <v>45</v>
      </c>
      <c r="H16" s="23" t="s">
        <v>54</v>
      </c>
      <c r="I16" s="25">
        <v>250.0</v>
      </c>
      <c r="J16" s="25">
        <v>250.0</v>
      </c>
      <c r="K16" s="23" t="s">
        <v>15</v>
      </c>
      <c r="L16" s="29" t="s">
        <v>183</v>
      </c>
      <c r="M16" s="29" t="s">
        <v>184</v>
      </c>
      <c r="N16" s="29" t="s">
        <v>185</v>
      </c>
      <c r="O16" s="26" t="s">
        <v>183</v>
      </c>
      <c r="P16" s="23" t="s">
        <v>186</v>
      </c>
      <c r="Q16" s="23" t="s">
        <v>96</v>
      </c>
      <c r="R16" s="23" t="s">
        <v>54</v>
      </c>
      <c r="S16" s="26">
        <v>0.1</v>
      </c>
      <c r="T16" s="26">
        <v>0.0</v>
      </c>
      <c r="U16" s="23" t="s">
        <v>55</v>
      </c>
      <c r="V16" s="23" t="s">
        <v>55</v>
      </c>
      <c r="W16" s="26" t="s">
        <v>56</v>
      </c>
      <c r="X16" s="23" t="s">
        <v>187</v>
      </c>
      <c r="Y16" s="23" t="s">
        <v>188</v>
      </c>
      <c r="Z16" s="23" t="s">
        <v>189</v>
      </c>
      <c r="AA16" s="23" t="s">
        <v>189</v>
      </c>
      <c r="AB16" s="13">
        <v>6.0</v>
      </c>
      <c r="AC16" s="26" t="s">
        <v>190</v>
      </c>
      <c r="AD16" s="23" t="s">
        <v>191</v>
      </c>
      <c r="AE16" s="26" t="s">
        <v>192</v>
      </c>
      <c r="AF16" s="26" t="s">
        <v>80</v>
      </c>
      <c r="AG16" s="23" t="s">
        <v>193</v>
      </c>
      <c r="AH16" s="32" t="b">
        <v>1</v>
      </c>
      <c r="AI16" s="38" t="s">
        <v>151</v>
      </c>
      <c r="AJ16" s="34"/>
    </row>
    <row r="17">
      <c r="A17" s="18">
        <v>43378.0</v>
      </c>
      <c r="B17" s="19">
        <f t="shared" si="1"/>
        <v>6</v>
      </c>
      <c r="C17" s="20">
        <v>0.8419560185185185</v>
      </c>
      <c r="D17" s="23" t="s">
        <v>194</v>
      </c>
      <c r="E17" s="25" t="s">
        <v>44</v>
      </c>
      <c r="F17" s="26">
        <v>562.0</v>
      </c>
      <c r="G17" s="23" t="s">
        <v>45</v>
      </c>
      <c r="H17" s="23" t="s">
        <v>54</v>
      </c>
      <c r="I17" s="25">
        <v>250.0</v>
      </c>
      <c r="J17" s="25">
        <v>250.0</v>
      </c>
      <c r="K17" s="23" t="s">
        <v>15</v>
      </c>
      <c r="L17" s="29" t="s">
        <v>183</v>
      </c>
      <c r="M17" s="29" t="s">
        <v>184</v>
      </c>
      <c r="N17" s="29" t="s">
        <v>195</v>
      </c>
      <c r="O17" s="26" t="s">
        <v>196</v>
      </c>
      <c r="P17" s="23" t="s">
        <v>186</v>
      </c>
      <c r="Q17" s="23" t="s">
        <v>198</v>
      </c>
      <c r="R17" s="23" t="s">
        <v>54</v>
      </c>
      <c r="S17" s="26">
        <v>0.1</v>
      </c>
      <c r="T17" s="26">
        <v>0.0</v>
      </c>
      <c r="U17" s="23" t="s">
        <v>55</v>
      </c>
      <c r="V17" s="23" t="s">
        <v>55</v>
      </c>
      <c r="W17" s="26" t="s">
        <v>56</v>
      </c>
      <c r="X17" s="23" t="s">
        <v>187</v>
      </c>
      <c r="Y17" s="23" t="s">
        <v>188</v>
      </c>
      <c r="Z17" s="23" t="s">
        <v>189</v>
      </c>
      <c r="AA17" s="23" t="s">
        <v>189</v>
      </c>
      <c r="AB17" s="13">
        <v>6.0</v>
      </c>
      <c r="AC17" s="26" t="s">
        <v>190</v>
      </c>
      <c r="AD17" s="23" t="s">
        <v>191</v>
      </c>
      <c r="AE17" s="26" t="s">
        <v>199</v>
      </c>
      <c r="AF17" s="26" t="s">
        <v>63</v>
      </c>
      <c r="AG17" s="23" t="s">
        <v>193</v>
      </c>
      <c r="AH17" s="32" t="b">
        <v>1</v>
      </c>
      <c r="AI17" s="33" t="s">
        <v>65</v>
      </c>
      <c r="AJ17" s="34"/>
    </row>
    <row r="18">
      <c r="A18" s="18">
        <v>43389.0</v>
      </c>
      <c r="B18" s="19">
        <f t="shared" si="1"/>
        <v>3</v>
      </c>
      <c r="C18" s="20">
        <v>0.5102314814814815</v>
      </c>
      <c r="D18" s="23" t="s">
        <v>200</v>
      </c>
      <c r="E18" s="25" t="s">
        <v>44</v>
      </c>
      <c r="F18" s="26">
        <v>629.0</v>
      </c>
      <c r="G18" s="23" t="s">
        <v>120</v>
      </c>
      <c r="H18" s="23" t="s">
        <v>54</v>
      </c>
      <c r="I18" s="25">
        <v>200.0</v>
      </c>
      <c r="J18" s="25">
        <v>200.0</v>
      </c>
      <c r="K18" s="23" t="s">
        <v>47</v>
      </c>
      <c r="L18" s="29" t="s">
        <v>127</v>
      </c>
      <c r="M18" s="29" t="s">
        <v>128</v>
      </c>
      <c r="N18" s="29" t="s">
        <v>128</v>
      </c>
      <c r="O18" s="26" t="s">
        <v>201</v>
      </c>
      <c r="P18" s="23" t="s">
        <v>202</v>
      </c>
      <c r="Q18" s="23" t="s">
        <v>112</v>
      </c>
      <c r="R18" s="23" t="s">
        <v>46</v>
      </c>
      <c r="S18" s="26">
        <v>0.1</v>
      </c>
      <c r="T18" s="26">
        <v>0.0</v>
      </c>
      <c r="U18" s="23" t="s">
        <v>85</v>
      </c>
      <c r="V18" s="23" t="s">
        <v>113</v>
      </c>
      <c r="W18" s="26" t="s">
        <v>56</v>
      </c>
      <c r="X18" s="23" t="s">
        <v>131</v>
      </c>
      <c r="Y18" s="23" t="s">
        <v>132</v>
      </c>
      <c r="Z18" s="23" t="s">
        <v>133</v>
      </c>
      <c r="AA18" s="23" t="s">
        <v>203</v>
      </c>
      <c r="AB18" s="13">
        <v>7.0</v>
      </c>
      <c r="AC18" s="26" t="s">
        <v>204</v>
      </c>
      <c r="AD18" s="23" t="s">
        <v>121</v>
      </c>
      <c r="AE18" s="40"/>
      <c r="AF18" s="26" t="s">
        <v>80</v>
      </c>
      <c r="AG18" s="23" t="s">
        <v>81</v>
      </c>
      <c r="AH18" s="32" t="b">
        <v>0</v>
      </c>
      <c r="AI18" s="34" t="s">
        <v>122</v>
      </c>
      <c r="AJ18" s="34"/>
    </row>
    <row r="19">
      <c r="A19" s="18">
        <v>43388.0</v>
      </c>
      <c r="B19" s="19">
        <f t="shared" si="1"/>
        <v>2</v>
      </c>
      <c r="C19" s="20">
        <v>0.792962962962963</v>
      </c>
      <c r="D19" s="23" t="s">
        <v>205</v>
      </c>
      <c r="E19" s="25" t="s">
        <v>44</v>
      </c>
      <c r="F19" s="26">
        <v>549.0</v>
      </c>
      <c r="G19" s="23" t="s">
        <v>120</v>
      </c>
      <c r="H19" s="23" t="s">
        <v>54</v>
      </c>
      <c r="I19" s="25">
        <v>100.0</v>
      </c>
      <c r="J19" s="25">
        <v>100.0</v>
      </c>
      <c r="K19" s="23" t="s">
        <v>15</v>
      </c>
      <c r="L19" s="29" t="s">
        <v>127</v>
      </c>
      <c r="M19" s="29" t="s">
        <v>128</v>
      </c>
      <c r="N19" s="29" t="s">
        <v>128</v>
      </c>
      <c r="O19" s="26" t="s">
        <v>129</v>
      </c>
      <c r="P19" s="23" t="s">
        <v>130</v>
      </c>
      <c r="Q19" s="23" t="s">
        <v>121</v>
      </c>
      <c r="R19" s="23" t="s">
        <v>46</v>
      </c>
      <c r="S19" s="26">
        <v>0.6</v>
      </c>
      <c r="T19" s="26">
        <v>0.0</v>
      </c>
      <c r="U19" s="23" t="s">
        <v>85</v>
      </c>
      <c r="V19" s="23" t="s">
        <v>113</v>
      </c>
      <c r="W19" s="26" t="s">
        <v>56</v>
      </c>
      <c r="X19" s="23" t="s">
        <v>206</v>
      </c>
      <c r="Y19" s="23" t="s">
        <v>207</v>
      </c>
      <c r="Z19" s="23" t="s">
        <v>208</v>
      </c>
      <c r="AA19" s="23" t="s">
        <v>208</v>
      </c>
      <c r="AB19" s="13">
        <v>356.0</v>
      </c>
      <c r="AC19" s="26" t="s">
        <v>209</v>
      </c>
      <c r="AD19" s="23" t="s">
        <v>121</v>
      </c>
      <c r="AE19" s="40"/>
      <c r="AF19" s="26" t="s">
        <v>80</v>
      </c>
      <c r="AG19" s="23" t="s">
        <v>93</v>
      </c>
      <c r="AH19" s="32" t="b">
        <v>0</v>
      </c>
      <c r="AI19" s="34" t="s">
        <v>122</v>
      </c>
      <c r="AJ19" s="34"/>
    </row>
    <row r="20">
      <c r="A20" s="18">
        <v>43389.0</v>
      </c>
      <c r="B20" s="19">
        <f t="shared" si="1"/>
        <v>3</v>
      </c>
      <c r="C20" s="20">
        <v>0.5596180555555555</v>
      </c>
      <c r="D20" s="23" t="s">
        <v>210</v>
      </c>
      <c r="E20" s="25" t="s">
        <v>211</v>
      </c>
      <c r="F20" s="26">
        <v>687.0</v>
      </c>
      <c r="G20" s="23" t="s">
        <v>212</v>
      </c>
      <c r="H20" s="23" t="s">
        <v>54</v>
      </c>
      <c r="I20" s="25">
        <v>3000.0</v>
      </c>
      <c r="J20" s="25">
        <v>3000.0</v>
      </c>
      <c r="K20" s="23" t="s">
        <v>47</v>
      </c>
      <c r="L20" s="29" t="s">
        <v>213</v>
      </c>
      <c r="M20" s="29" t="s">
        <v>214</v>
      </c>
      <c r="N20" s="34"/>
      <c r="O20" s="34"/>
      <c r="P20" s="34"/>
      <c r="Q20" s="23" t="s">
        <v>215</v>
      </c>
      <c r="R20" s="23" t="s">
        <v>54</v>
      </c>
      <c r="S20" s="26">
        <v>0.12</v>
      </c>
      <c r="T20" s="26">
        <v>0.0</v>
      </c>
      <c r="U20" s="23" t="s">
        <v>55</v>
      </c>
      <c r="V20" s="23" t="s">
        <v>55</v>
      </c>
      <c r="W20" s="26" t="s">
        <v>56</v>
      </c>
      <c r="X20" s="23" t="s">
        <v>114</v>
      </c>
      <c r="Y20" s="23" t="s">
        <v>216</v>
      </c>
      <c r="Z20" s="23" t="s">
        <v>116</v>
      </c>
      <c r="AA20" s="23" t="s">
        <v>179</v>
      </c>
      <c r="AB20" s="13">
        <v>8.0</v>
      </c>
      <c r="AC20" s="26" t="s">
        <v>217</v>
      </c>
      <c r="AD20" s="34"/>
      <c r="AE20" s="40"/>
      <c r="AF20" s="26" t="s">
        <v>218</v>
      </c>
      <c r="AG20" s="23" t="s">
        <v>64</v>
      </c>
      <c r="AH20" s="32" t="b">
        <v>0</v>
      </c>
      <c r="AI20" s="38" t="s">
        <v>105</v>
      </c>
      <c r="AJ20" s="34"/>
    </row>
    <row r="21">
      <c r="A21" s="18">
        <v>43390.0</v>
      </c>
      <c r="B21" s="19">
        <f t="shared" si="1"/>
        <v>4</v>
      </c>
      <c r="C21" s="20">
        <v>0.807349537037037</v>
      </c>
      <c r="D21" s="23" t="s">
        <v>220</v>
      </c>
      <c r="E21" s="25" t="s">
        <v>221</v>
      </c>
      <c r="F21" s="26">
        <v>699.0</v>
      </c>
      <c r="G21" s="23" t="s">
        <v>212</v>
      </c>
      <c r="H21" s="23" t="s">
        <v>54</v>
      </c>
      <c r="I21" s="25">
        <v>100.0</v>
      </c>
      <c r="J21" s="25">
        <v>100.0</v>
      </c>
      <c r="K21" s="23" t="s">
        <v>15</v>
      </c>
      <c r="L21" s="29" t="s">
        <v>222</v>
      </c>
      <c r="M21" s="29" t="s">
        <v>223</v>
      </c>
      <c r="N21" s="29" t="s">
        <v>224</v>
      </c>
      <c r="O21" s="26" t="s">
        <v>225</v>
      </c>
      <c r="P21" s="23" t="s">
        <v>226</v>
      </c>
      <c r="Q21" s="23" t="s">
        <v>121</v>
      </c>
      <c r="R21" s="23" t="s">
        <v>54</v>
      </c>
      <c r="S21" s="26">
        <v>0.1</v>
      </c>
      <c r="T21" s="26">
        <v>0.0</v>
      </c>
      <c r="U21" s="23" t="s">
        <v>85</v>
      </c>
      <c r="V21" s="23" t="s">
        <v>227</v>
      </c>
      <c r="W21" s="26" t="s">
        <v>56</v>
      </c>
      <c r="X21" s="23" t="s">
        <v>228</v>
      </c>
      <c r="Y21" s="23" t="s">
        <v>229</v>
      </c>
      <c r="Z21" s="23" t="s">
        <v>102</v>
      </c>
      <c r="AA21" s="23" t="s">
        <v>102</v>
      </c>
      <c r="AB21" s="13">
        <v>24.0</v>
      </c>
      <c r="AC21" s="26" t="s">
        <v>230</v>
      </c>
      <c r="AD21" s="23" t="s">
        <v>121</v>
      </c>
      <c r="AE21" s="40"/>
      <c r="AF21" s="26" t="s">
        <v>63</v>
      </c>
      <c r="AG21" s="23" t="s">
        <v>81</v>
      </c>
      <c r="AH21" s="32" t="b">
        <v>0</v>
      </c>
      <c r="AI21" s="33" t="s">
        <v>231</v>
      </c>
      <c r="AJ21" s="34"/>
    </row>
    <row r="22">
      <c r="A22" s="18">
        <v>43390.0</v>
      </c>
      <c r="B22" s="19">
        <f t="shared" si="1"/>
        <v>4</v>
      </c>
      <c r="C22" s="20">
        <v>0.686863425925926</v>
      </c>
      <c r="D22" s="23" t="s">
        <v>232</v>
      </c>
      <c r="E22" s="25" t="s">
        <v>44</v>
      </c>
      <c r="F22" s="26">
        <v>525.0</v>
      </c>
      <c r="G22" s="23" t="s">
        <v>212</v>
      </c>
      <c r="H22" s="23" t="s">
        <v>54</v>
      </c>
      <c r="I22" s="25">
        <v>100.0</v>
      </c>
      <c r="J22" s="25">
        <v>100.0</v>
      </c>
      <c r="K22" s="23" t="s">
        <v>47</v>
      </c>
      <c r="L22" s="29" t="s">
        <v>233</v>
      </c>
      <c r="M22" s="29" t="s">
        <v>234</v>
      </c>
      <c r="N22" s="29" t="s">
        <v>234</v>
      </c>
      <c r="O22" s="34"/>
      <c r="P22" s="23" t="s">
        <v>233</v>
      </c>
      <c r="Q22" s="23" t="s">
        <v>112</v>
      </c>
      <c r="R22" s="23" t="s">
        <v>46</v>
      </c>
      <c r="S22" s="26">
        <v>7.13</v>
      </c>
      <c r="T22" s="26">
        <v>0.0</v>
      </c>
      <c r="U22" s="23" t="s">
        <v>85</v>
      </c>
      <c r="V22" s="23" t="s">
        <v>235</v>
      </c>
      <c r="W22" s="26" t="s">
        <v>56</v>
      </c>
      <c r="X22" s="23" t="s">
        <v>236</v>
      </c>
      <c r="Y22" s="23" t="s">
        <v>237</v>
      </c>
      <c r="Z22" s="23" t="s">
        <v>238</v>
      </c>
      <c r="AA22" s="23" t="s">
        <v>238</v>
      </c>
      <c r="AB22" s="13">
        <v>772.0</v>
      </c>
      <c r="AC22" s="26" t="s">
        <v>239</v>
      </c>
      <c r="AD22" s="23" t="s">
        <v>121</v>
      </c>
      <c r="AE22" s="40"/>
      <c r="AF22" s="26" t="s">
        <v>80</v>
      </c>
      <c r="AG22" s="23" t="s">
        <v>81</v>
      </c>
      <c r="AH22" s="32" t="b">
        <v>0</v>
      </c>
      <c r="AI22" s="33" t="s">
        <v>65</v>
      </c>
      <c r="AJ22" s="34"/>
    </row>
    <row r="23">
      <c r="A23" s="18">
        <v>43390.0</v>
      </c>
      <c r="B23" s="19">
        <f t="shared" si="1"/>
        <v>4</v>
      </c>
      <c r="C23" s="20">
        <v>0.6767013888888889</v>
      </c>
      <c r="D23" s="23" t="s">
        <v>240</v>
      </c>
      <c r="E23" s="25" t="s">
        <v>221</v>
      </c>
      <c r="F23" s="26">
        <v>750.0</v>
      </c>
      <c r="G23" s="23" t="s">
        <v>154</v>
      </c>
      <c r="H23" s="23" t="s">
        <v>54</v>
      </c>
      <c r="I23" s="25">
        <v>50.0</v>
      </c>
      <c r="J23" s="25">
        <v>50.0</v>
      </c>
      <c r="K23" s="23" t="s">
        <v>47</v>
      </c>
      <c r="L23" s="29" t="s">
        <v>241</v>
      </c>
      <c r="M23" s="29" t="s">
        <v>234</v>
      </c>
      <c r="N23" s="29" t="s">
        <v>234</v>
      </c>
      <c r="O23" s="34"/>
      <c r="P23" s="23" t="s">
        <v>241</v>
      </c>
      <c r="Q23" s="23" t="s">
        <v>242</v>
      </c>
      <c r="R23" s="23" t="s">
        <v>46</v>
      </c>
      <c r="S23" s="26">
        <v>0.1</v>
      </c>
      <c r="T23" s="26">
        <v>0.0</v>
      </c>
      <c r="U23" s="23" t="s">
        <v>72</v>
      </c>
      <c r="V23" s="23" t="s">
        <v>243</v>
      </c>
      <c r="W23" s="26" t="s">
        <v>56</v>
      </c>
      <c r="X23" s="23" t="s">
        <v>236</v>
      </c>
      <c r="Y23" s="23" t="s">
        <v>237</v>
      </c>
      <c r="Z23" s="23" t="s">
        <v>238</v>
      </c>
      <c r="AA23" s="23" t="s">
        <v>238</v>
      </c>
      <c r="AB23" s="13">
        <v>317.0</v>
      </c>
      <c r="AC23" s="26" t="s">
        <v>239</v>
      </c>
      <c r="AD23" s="23" t="s">
        <v>244</v>
      </c>
      <c r="AE23" s="40"/>
      <c r="AF23" s="26" t="s">
        <v>80</v>
      </c>
      <c r="AG23" s="23" t="s">
        <v>81</v>
      </c>
      <c r="AH23" s="32" t="b">
        <v>0</v>
      </c>
      <c r="AI23" s="34" t="s">
        <v>122</v>
      </c>
      <c r="AJ23" s="46" t="s">
        <v>245</v>
      </c>
    </row>
    <row r="24">
      <c r="A24" s="18">
        <v>43390.0</v>
      </c>
      <c r="B24" s="19">
        <f t="shared" si="1"/>
        <v>4</v>
      </c>
      <c r="C24" s="20">
        <v>0.4256597222222222</v>
      </c>
      <c r="D24" s="23" t="s">
        <v>246</v>
      </c>
      <c r="E24" s="25" t="s">
        <v>221</v>
      </c>
      <c r="F24" s="26">
        <v>558.0</v>
      </c>
      <c r="G24" s="23" t="s">
        <v>45</v>
      </c>
      <c r="H24" s="23" t="s">
        <v>46</v>
      </c>
      <c r="I24" s="25">
        <v>250.0</v>
      </c>
      <c r="J24" s="25">
        <v>0.0</v>
      </c>
      <c r="K24" s="23" t="s">
        <v>15</v>
      </c>
      <c r="L24" s="29" t="s">
        <v>247</v>
      </c>
      <c r="M24" s="29" t="s">
        <v>248</v>
      </c>
      <c r="N24" s="29" t="s">
        <v>249</v>
      </c>
      <c r="O24" s="26" t="s">
        <v>250</v>
      </c>
      <c r="P24" s="23" t="s">
        <v>251</v>
      </c>
      <c r="Q24" s="23" t="s">
        <v>252</v>
      </c>
      <c r="R24" s="23" t="s">
        <v>54</v>
      </c>
      <c r="S24" s="26">
        <v>1.62</v>
      </c>
      <c r="T24" s="26">
        <v>1.8</v>
      </c>
      <c r="U24" s="23" t="s">
        <v>72</v>
      </c>
      <c r="V24" s="23" t="s">
        <v>253</v>
      </c>
      <c r="W24" s="26" t="s">
        <v>56</v>
      </c>
      <c r="X24" s="34"/>
      <c r="Y24" s="34"/>
      <c r="Z24" s="23" t="s">
        <v>254</v>
      </c>
      <c r="AA24" s="23" t="s">
        <v>255</v>
      </c>
      <c r="AB24" s="13">
        <v>765.0</v>
      </c>
      <c r="AC24" s="26" t="s">
        <v>256</v>
      </c>
      <c r="AD24" s="23" t="s">
        <v>257</v>
      </c>
      <c r="AE24" s="26" t="s">
        <v>258</v>
      </c>
      <c r="AF24" s="26" t="s">
        <v>80</v>
      </c>
      <c r="AG24" s="23" t="s">
        <v>93</v>
      </c>
      <c r="AH24" s="32" t="b">
        <v>0</v>
      </c>
      <c r="AI24" s="33" t="s">
        <v>231</v>
      </c>
      <c r="AJ24" s="34"/>
    </row>
    <row r="25">
      <c r="A25" s="18">
        <v>43390.0</v>
      </c>
      <c r="B25" s="19">
        <f t="shared" si="1"/>
        <v>4</v>
      </c>
      <c r="C25" s="20">
        <v>0.4301157407407407</v>
      </c>
      <c r="D25" s="23" t="s">
        <v>259</v>
      </c>
      <c r="E25" s="25" t="s">
        <v>221</v>
      </c>
      <c r="F25" s="26">
        <v>556.0</v>
      </c>
      <c r="G25" s="23" t="s">
        <v>45</v>
      </c>
      <c r="H25" s="23" t="s">
        <v>46</v>
      </c>
      <c r="I25" s="25">
        <v>250.0</v>
      </c>
      <c r="J25" s="25">
        <v>0.0</v>
      </c>
      <c r="K25" s="23" t="s">
        <v>15</v>
      </c>
      <c r="L25" s="29" t="s">
        <v>247</v>
      </c>
      <c r="M25" s="29" t="s">
        <v>248</v>
      </c>
      <c r="N25" s="29" t="s">
        <v>249</v>
      </c>
      <c r="O25" s="26" t="s">
        <v>250</v>
      </c>
      <c r="P25" s="23" t="s">
        <v>251</v>
      </c>
      <c r="Q25" s="23" t="s">
        <v>260</v>
      </c>
      <c r="R25" s="23" t="s">
        <v>54</v>
      </c>
      <c r="S25" s="26">
        <v>3.28</v>
      </c>
      <c r="T25" s="26">
        <v>1.8</v>
      </c>
      <c r="U25" s="23" t="s">
        <v>72</v>
      </c>
      <c r="V25" s="23" t="s">
        <v>253</v>
      </c>
      <c r="W25" s="26" t="s">
        <v>56</v>
      </c>
      <c r="X25" s="34"/>
      <c r="Y25" s="34"/>
      <c r="Z25" s="23" t="s">
        <v>254</v>
      </c>
      <c r="AA25" s="23" t="s">
        <v>255</v>
      </c>
      <c r="AB25" s="13">
        <v>765.0</v>
      </c>
      <c r="AC25" s="26" t="s">
        <v>256</v>
      </c>
      <c r="AD25" s="23" t="s">
        <v>257</v>
      </c>
      <c r="AE25" s="26" t="s">
        <v>251</v>
      </c>
      <c r="AF25" s="26" t="s">
        <v>80</v>
      </c>
      <c r="AG25" s="23" t="s">
        <v>93</v>
      </c>
      <c r="AH25" s="32" t="b">
        <v>0</v>
      </c>
      <c r="AI25" s="38" t="s">
        <v>151</v>
      </c>
      <c r="AJ25" s="34"/>
    </row>
    <row r="26">
      <c r="A26" s="18">
        <v>43390.0</v>
      </c>
      <c r="B26" s="19">
        <f t="shared" si="1"/>
        <v>4</v>
      </c>
      <c r="C26" s="20">
        <v>0.43310185185185185</v>
      </c>
      <c r="D26" s="23" t="s">
        <v>261</v>
      </c>
      <c r="E26" s="25" t="s">
        <v>221</v>
      </c>
      <c r="F26" s="26">
        <v>616.0</v>
      </c>
      <c r="G26" s="23" t="s">
        <v>45</v>
      </c>
      <c r="H26" s="23" t="s">
        <v>46</v>
      </c>
      <c r="I26" s="25">
        <v>100.0</v>
      </c>
      <c r="J26" s="25">
        <v>0.0</v>
      </c>
      <c r="K26" s="23" t="s">
        <v>15</v>
      </c>
      <c r="L26" s="29" t="s">
        <v>247</v>
      </c>
      <c r="M26" s="29" t="s">
        <v>248</v>
      </c>
      <c r="N26" s="29" t="s">
        <v>249</v>
      </c>
      <c r="O26" s="26" t="s">
        <v>250</v>
      </c>
      <c r="P26" s="23" t="s">
        <v>251</v>
      </c>
      <c r="Q26" s="23" t="s">
        <v>262</v>
      </c>
      <c r="R26" s="23" t="s">
        <v>54</v>
      </c>
      <c r="S26" s="26">
        <v>2.3</v>
      </c>
      <c r="T26" s="26">
        <v>1.8</v>
      </c>
      <c r="U26" s="23" t="s">
        <v>72</v>
      </c>
      <c r="V26" s="23" t="s">
        <v>253</v>
      </c>
      <c r="W26" s="26" t="s">
        <v>56</v>
      </c>
      <c r="X26" s="34"/>
      <c r="Y26" s="34"/>
      <c r="Z26" s="23" t="s">
        <v>254</v>
      </c>
      <c r="AA26" s="23" t="s">
        <v>255</v>
      </c>
      <c r="AB26" s="13">
        <v>765.0</v>
      </c>
      <c r="AC26" s="26" t="s">
        <v>256</v>
      </c>
      <c r="AD26" s="23" t="s">
        <v>257</v>
      </c>
      <c r="AE26" s="26" t="s">
        <v>251</v>
      </c>
      <c r="AF26" s="26" t="s">
        <v>80</v>
      </c>
      <c r="AG26" s="23" t="s">
        <v>93</v>
      </c>
      <c r="AH26" s="32" t="b">
        <v>0</v>
      </c>
      <c r="AI26" s="38" t="s">
        <v>151</v>
      </c>
      <c r="AJ26" s="34"/>
    </row>
    <row r="27">
      <c r="A27" s="18">
        <v>43359.0</v>
      </c>
      <c r="B27" s="19">
        <f t="shared" si="1"/>
        <v>1</v>
      </c>
      <c r="C27" s="20">
        <v>0.8603472222222223</v>
      </c>
      <c r="D27" s="23" t="s">
        <v>263</v>
      </c>
      <c r="E27" s="25" t="s">
        <v>44</v>
      </c>
      <c r="F27" s="26">
        <v>681.0</v>
      </c>
      <c r="G27" s="23" t="s">
        <v>45</v>
      </c>
      <c r="H27" s="23" t="s">
        <v>54</v>
      </c>
      <c r="I27" s="25">
        <v>150.0</v>
      </c>
      <c r="J27" s="25">
        <v>150.0</v>
      </c>
      <c r="K27" s="23" t="s">
        <v>47</v>
      </c>
      <c r="L27" s="29" t="s">
        <v>264</v>
      </c>
      <c r="M27" s="29" t="s">
        <v>265</v>
      </c>
      <c r="N27" s="29" t="s">
        <v>266</v>
      </c>
      <c r="O27" s="26" t="s">
        <v>267</v>
      </c>
      <c r="P27" s="23" t="s">
        <v>268</v>
      </c>
      <c r="Q27" s="23" t="s">
        <v>121</v>
      </c>
      <c r="R27" s="23" t="s">
        <v>54</v>
      </c>
      <c r="S27" s="26">
        <v>0.1</v>
      </c>
      <c r="T27" s="26">
        <v>0.0</v>
      </c>
      <c r="U27" s="23" t="s">
        <v>85</v>
      </c>
      <c r="V27" s="23" t="s">
        <v>269</v>
      </c>
      <c r="W27" s="26" t="s">
        <v>56</v>
      </c>
      <c r="X27" s="23" t="s">
        <v>87</v>
      </c>
      <c r="Y27" s="23" t="s">
        <v>270</v>
      </c>
      <c r="Z27" s="23" t="s">
        <v>271</v>
      </c>
      <c r="AA27" s="23" t="s">
        <v>271</v>
      </c>
      <c r="AB27" s="13">
        <v>5.0</v>
      </c>
      <c r="AC27" s="26" t="s">
        <v>272</v>
      </c>
      <c r="AD27" s="23" t="s">
        <v>273</v>
      </c>
      <c r="AE27" s="40"/>
      <c r="AF27" s="26" t="s">
        <v>80</v>
      </c>
      <c r="AG27" s="23" t="s">
        <v>81</v>
      </c>
      <c r="AH27" s="32" t="b">
        <v>0</v>
      </c>
      <c r="AI27" s="33" t="s">
        <v>65</v>
      </c>
      <c r="AJ27" s="34"/>
    </row>
    <row r="28">
      <c r="A28" s="18">
        <v>43353.0</v>
      </c>
      <c r="B28" s="19">
        <f t="shared" si="1"/>
        <v>2</v>
      </c>
      <c r="C28" s="20">
        <v>0.6843518518518519</v>
      </c>
      <c r="D28" s="23" t="s">
        <v>274</v>
      </c>
      <c r="E28" s="25" t="s">
        <v>44</v>
      </c>
      <c r="F28" s="26">
        <v>759.0</v>
      </c>
      <c r="G28" s="23" t="s">
        <v>45</v>
      </c>
      <c r="H28" s="23" t="s">
        <v>46</v>
      </c>
      <c r="I28" s="25">
        <v>50.0</v>
      </c>
      <c r="J28" s="25">
        <v>50.0</v>
      </c>
      <c r="K28" s="23" t="s">
        <v>47</v>
      </c>
      <c r="L28" s="29" t="s">
        <v>275</v>
      </c>
      <c r="M28" s="29" t="s">
        <v>276</v>
      </c>
      <c r="N28" s="29" t="s">
        <v>277</v>
      </c>
      <c r="O28" s="26" t="s">
        <v>275</v>
      </c>
      <c r="P28" s="23" t="s">
        <v>278</v>
      </c>
      <c r="Q28" s="23" t="s">
        <v>71</v>
      </c>
      <c r="R28" s="23" t="s">
        <v>54</v>
      </c>
      <c r="S28" s="26">
        <v>0.1</v>
      </c>
      <c r="T28" s="26">
        <v>0.0</v>
      </c>
      <c r="U28" s="23" t="s">
        <v>160</v>
      </c>
      <c r="V28" s="34"/>
      <c r="W28" s="26" t="s">
        <v>56</v>
      </c>
      <c r="X28" s="23" t="s">
        <v>279</v>
      </c>
      <c r="Y28" s="23" t="s">
        <v>280</v>
      </c>
      <c r="Z28" s="23" t="s">
        <v>281</v>
      </c>
      <c r="AA28" s="23" t="s">
        <v>281</v>
      </c>
      <c r="AB28" s="13">
        <v>8.0</v>
      </c>
      <c r="AC28" s="26" t="s">
        <v>282</v>
      </c>
      <c r="AD28" s="23" t="s">
        <v>283</v>
      </c>
      <c r="AE28" s="40"/>
      <c r="AF28" s="26" t="s">
        <v>63</v>
      </c>
      <c r="AG28" s="23" t="s">
        <v>160</v>
      </c>
      <c r="AH28" s="32" t="b">
        <v>0</v>
      </c>
      <c r="AI28" s="33" t="s">
        <v>65</v>
      </c>
      <c r="AJ28" s="34"/>
    </row>
    <row r="29">
      <c r="A29" s="18">
        <v>43338.0</v>
      </c>
      <c r="B29" s="19">
        <f t="shared" si="1"/>
        <v>1</v>
      </c>
      <c r="C29" s="20">
        <v>0.6685416666666667</v>
      </c>
      <c r="D29" s="23" t="s">
        <v>284</v>
      </c>
      <c r="E29" s="25" t="s">
        <v>44</v>
      </c>
      <c r="F29" s="26">
        <v>515.0</v>
      </c>
      <c r="G29" s="23" t="s">
        <v>45</v>
      </c>
      <c r="H29" s="23" t="s">
        <v>54</v>
      </c>
      <c r="I29" s="25">
        <v>50.0</v>
      </c>
      <c r="J29" s="25">
        <v>50.0</v>
      </c>
      <c r="K29" s="23" t="s">
        <v>47</v>
      </c>
      <c r="L29" s="29" t="s">
        <v>285</v>
      </c>
      <c r="M29" s="29" t="s">
        <v>286</v>
      </c>
      <c r="N29" s="29" t="s">
        <v>287</v>
      </c>
      <c r="O29" s="26" t="s">
        <v>288</v>
      </c>
      <c r="P29" s="23" t="s">
        <v>289</v>
      </c>
      <c r="Q29" s="23" t="s">
        <v>71</v>
      </c>
      <c r="R29" s="23" t="s">
        <v>54</v>
      </c>
      <c r="S29" s="26">
        <v>2.68</v>
      </c>
      <c r="T29" s="26">
        <v>1.81</v>
      </c>
      <c r="U29" s="23" t="s">
        <v>290</v>
      </c>
      <c r="V29" s="23" t="s">
        <v>290</v>
      </c>
      <c r="W29" s="26" t="s">
        <v>56</v>
      </c>
      <c r="X29" s="23" t="s">
        <v>291</v>
      </c>
      <c r="Y29" s="23" t="s">
        <v>292</v>
      </c>
      <c r="Z29" s="23" t="s">
        <v>116</v>
      </c>
      <c r="AA29" s="23" t="s">
        <v>179</v>
      </c>
      <c r="AB29" s="13">
        <v>608.0</v>
      </c>
      <c r="AC29" s="26" t="s">
        <v>293</v>
      </c>
      <c r="AD29" s="23" t="s">
        <v>294</v>
      </c>
      <c r="AE29" s="40"/>
      <c r="AF29" s="26" t="s">
        <v>80</v>
      </c>
      <c r="AG29" s="23" t="s">
        <v>81</v>
      </c>
      <c r="AH29" s="32" t="b">
        <v>0</v>
      </c>
      <c r="AI29" s="33" t="s">
        <v>65</v>
      </c>
      <c r="AJ29" s="34"/>
    </row>
    <row r="30">
      <c r="A30" s="18">
        <v>43338.0</v>
      </c>
      <c r="B30" s="19">
        <f t="shared" si="1"/>
        <v>1</v>
      </c>
      <c r="C30" s="20">
        <v>0.6854629629629629</v>
      </c>
      <c r="D30" s="23" t="s">
        <v>295</v>
      </c>
      <c r="E30" s="25" t="s">
        <v>44</v>
      </c>
      <c r="F30" s="26">
        <v>530.0</v>
      </c>
      <c r="G30" s="23" t="s">
        <v>212</v>
      </c>
      <c r="H30" s="23" t="s">
        <v>54</v>
      </c>
      <c r="I30" s="25">
        <v>50.0</v>
      </c>
      <c r="J30" s="25">
        <v>50.0</v>
      </c>
      <c r="K30" s="23" t="s">
        <v>47</v>
      </c>
      <c r="L30" s="29" t="s">
        <v>288</v>
      </c>
      <c r="M30" s="29" t="s">
        <v>286</v>
      </c>
      <c r="N30" s="29" t="s">
        <v>287</v>
      </c>
      <c r="O30" s="26" t="s">
        <v>288</v>
      </c>
      <c r="P30" s="23" t="s">
        <v>289</v>
      </c>
      <c r="Q30" s="23" t="s">
        <v>296</v>
      </c>
      <c r="R30" s="23" t="s">
        <v>54</v>
      </c>
      <c r="S30" s="26">
        <v>1.84</v>
      </c>
      <c r="T30" s="26">
        <v>1.81</v>
      </c>
      <c r="U30" s="23" t="s">
        <v>290</v>
      </c>
      <c r="V30" s="23" t="s">
        <v>290</v>
      </c>
      <c r="W30" s="26" t="s">
        <v>56</v>
      </c>
      <c r="X30" s="23" t="s">
        <v>291</v>
      </c>
      <c r="Y30" s="23" t="s">
        <v>292</v>
      </c>
      <c r="Z30" s="23" t="s">
        <v>116</v>
      </c>
      <c r="AA30" s="23" t="s">
        <v>179</v>
      </c>
      <c r="AB30" s="13">
        <v>608.0</v>
      </c>
      <c r="AC30" s="26" t="s">
        <v>293</v>
      </c>
      <c r="AD30" s="23" t="s">
        <v>121</v>
      </c>
      <c r="AE30" s="40"/>
      <c r="AF30" s="26" t="s">
        <v>80</v>
      </c>
      <c r="AG30" s="23" t="s">
        <v>81</v>
      </c>
      <c r="AH30" s="32" t="b">
        <v>0</v>
      </c>
      <c r="AI30" s="33" t="s">
        <v>65</v>
      </c>
      <c r="AJ30" s="34"/>
    </row>
    <row r="31">
      <c r="A31" s="18">
        <v>43338.0</v>
      </c>
      <c r="B31" s="19">
        <f t="shared" si="1"/>
        <v>1</v>
      </c>
      <c r="C31" s="20">
        <v>0.6929166666666666</v>
      </c>
      <c r="D31" s="23" t="s">
        <v>297</v>
      </c>
      <c r="E31" s="25" t="s">
        <v>44</v>
      </c>
      <c r="F31" s="26">
        <v>538.0</v>
      </c>
      <c r="G31" s="23" t="s">
        <v>212</v>
      </c>
      <c r="H31" s="23" t="s">
        <v>54</v>
      </c>
      <c r="I31" s="25">
        <v>50.0</v>
      </c>
      <c r="J31" s="25">
        <v>50.0</v>
      </c>
      <c r="K31" s="23" t="s">
        <v>47</v>
      </c>
      <c r="L31" s="29" t="s">
        <v>288</v>
      </c>
      <c r="M31" s="29" t="s">
        <v>286</v>
      </c>
      <c r="N31" s="29" t="s">
        <v>287</v>
      </c>
      <c r="O31" s="26" t="s">
        <v>288</v>
      </c>
      <c r="P31" s="23" t="s">
        <v>289</v>
      </c>
      <c r="Q31" s="23" t="s">
        <v>296</v>
      </c>
      <c r="R31" s="23" t="s">
        <v>54</v>
      </c>
      <c r="S31" s="26">
        <v>2.85</v>
      </c>
      <c r="T31" s="26">
        <v>1.81</v>
      </c>
      <c r="U31" s="23" t="s">
        <v>290</v>
      </c>
      <c r="V31" s="23" t="s">
        <v>290</v>
      </c>
      <c r="W31" s="26" t="s">
        <v>56</v>
      </c>
      <c r="X31" s="23" t="s">
        <v>291</v>
      </c>
      <c r="Y31" s="23" t="s">
        <v>292</v>
      </c>
      <c r="Z31" s="23" t="s">
        <v>116</v>
      </c>
      <c r="AA31" s="23" t="s">
        <v>179</v>
      </c>
      <c r="AB31" s="13">
        <v>608.0</v>
      </c>
      <c r="AC31" s="26" t="s">
        <v>293</v>
      </c>
      <c r="AD31" s="23" t="s">
        <v>121</v>
      </c>
      <c r="AE31" s="40"/>
      <c r="AF31" s="26" t="s">
        <v>80</v>
      </c>
      <c r="AG31" s="23" t="s">
        <v>81</v>
      </c>
      <c r="AH31" s="32" t="b">
        <v>0</v>
      </c>
      <c r="AI31" s="38" t="s">
        <v>151</v>
      </c>
      <c r="AJ31" s="34"/>
    </row>
    <row r="32">
      <c r="A32" s="18">
        <v>43339.0</v>
      </c>
      <c r="B32" s="19">
        <f t="shared" si="1"/>
        <v>2</v>
      </c>
      <c r="C32" s="20">
        <v>0.8124189814814815</v>
      </c>
      <c r="D32" s="23" t="s">
        <v>298</v>
      </c>
      <c r="E32" s="25" t="s">
        <v>44</v>
      </c>
      <c r="F32" s="26">
        <v>200.0</v>
      </c>
      <c r="G32" s="23" t="s">
        <v>120</v>
      </c>
      <c r="H32" s="23" t="s">
        <v>54</v>
      </c>
      <c r="I32" s="25">
        <v>500.0</v>
      </c>
      <c r="J32" s="25">
        <v>500.0</v>
      </c>
      <c r="K32" s="23" t="s">
        <v>47</v>
      </c>
      <c r="L32" s="29" t="s">
        <v>299</v>
      </c>
      <c r="M32" s="29" t="s">
        <v>300</v>
      </c>
      <c r="N32" s="29" t="s">
        <v>287</v>
      </c>
      <c r="O32" s="26" t="s">
        <v>301</v>
      </c>
      <c r="P32" s="23" t="s">
        <v>302</v>
      </c>
      <c r="Q32" s="23" t="s">
        <v>121</v>
      </c>
      <c r="R32" s="23" t="s">
        <v>54</v>
      </c>
      <c r="S32" s="26">
        <v>99.0</v>
      </c>
      <c r="T32" s="26">
        <v>0.0</v>
      </c>
      <c r="U32" s="23" t="s">
        <v>72</v>
      </c>
      <c r="V32" s="23" t="s">
        <v>303</v>
      </c>
      <c r="W32" s="26" t="s">
        <v>56</v>
      </c>
      <c r="X32" s="23" t="s">
        <v>206</v>
      </c>
      <c r="Y32" s="23" t="s">
        <v>304</v>
      </c>
      <c r="Z32" s="23" t="s">
        <v>116</v>
      </c>
      <c r="AA32" s="23" t="s">
        <v>116</v>
      </c>
      <c r="AB32" s="13">
        <v>2557.0</v>
      </c>
      <c r="AC32" s="26" t="s">
        <v>305</v>
      </c>
      <c r="AD32" s="23" t="s">
        <v>121</v>
      </c>
      <c r="AE32" s="40"/>
      <c r="AF32" s="26" t="s">
        <v>80</v>
      </c>
      <c r="AG32" s="23" t="s">
        <v>306</v>
      </c>
      <c r="AH32" s="32" t="b">
        <v>0</v>
      </c>
      <c r="AI32" s="34" t="s">
        <v>122</v>
      </c>
      <c r="AJ32" s="34"/>
    </row>
    <row r="33">
      <c r="A33" s="18">
        <v>43349.0</v>
      </c>
      <c r="B33" s="19">
        <f t="shared" si="1"/>
        <v>5</v>
      </c>
      <c r="C33" s="20">
        <v>0.9475578703703704</v>
      </c>
      <c r="D33" s="23" t="s">
        <v>307</v>
      </c>
      <c r="E33" s="25" t="s">
        <v>44</v>
      </c>
      <c r="F33" s="26">
        <v>686.0</v>
      </c>
      <c r="G33" s="23" t="s">
        <v>120</v>
      </c>
      <c r="H33" s="23" t="s">
        <v>54</v>
      </c>
      <c r="I33" s="25">
        <v>100.0</v>
      </c>
      <c r="J33" s="25">
        <v>100.0</v>
      </c>
      <c r="K33" s="23" t="s">
        <v>15</v>
      </c>
      <c r="L33" s="29" t="s">
        <v>308</v>
      </c>
      <c r="M33" s="29" t="s">
        <v>309</v>
      </c>
      <c r="N33" s="29" t="s">
        <v>309</v>
      </c>
      <c r="O33" s="26" t="s">
        <v>310</v>
      </c>
      <c r="P33" s="23" t="s">
        <v>311</v>
      </c>
      <c r="Q33" s="23" t="s">
        <v>312</v>
      </c>
      <c r="R33" s="23" t="s">
        <v>46</v>
      </c>
      <c r="S33" s="26">
        <v>0.1</v>
      </c>
      <c r="T33" s="26">
        <v>0.0</v>
      </c>
      <c r="U33" s="23" t="s">
        <v>72</v>
      </c>
      <c r="V33" s="23" t="s">
        <v>313</v>
      </c>
      <c r="W33" s="26" t="s">
        <v>56</v>
      </c>
      <c r="X33" s="23" t="s">
        <v>314</v>
      </c>
      <c r="Y33" s="23" t="s">
        <v>315</v>
      </c>
      <c r="Z33" s="23" t="s">
        <v>59</v>
      </c>
      <c r="AA33" s="23" t="s">
        <v>59</v>
      </c>
      <c r="AB33" s="13">
        <v>1.0</v>
      </c>
      <c r="AC33" s="26" t="s">
        <v>316</v>
      </c>
      <c r="AD33" s="23" t="s">
        <v>121</v>
      </c>
      <c r="AE33" s="40"/>
      <c r="AF33" s="26" t="s">
        <v>80</v>
      </c>
      <c r="AG33" s="23" t="s">
        <v>93</v>
      </c>
      <c r="AH33" s="32" t="b">
        <v>0</v>
      </c>
      <c r="AI33" s="34" t="s">
        <v>122</v>
      </c>
      <c r="AJ33" s="34"/>
    </row>
    <row r="34">
      <c r="A34" s="18">
        <v>43349.0</v>
      </c>
      <c r="B34" s="19">
        <f t="shared" si="1"/>
        <v>5</v>
      </c>
      <c r="C34" s="20">
        <v>0.9490162037037037</v>
      </c>
      <c r="D34" s="23" t="s">
        <v>317</v>
      </c>
      <c r="E34" s="25" t="s">
        <v>44</v>
      </c>
      <c r="F34" s="26">
        <v>685.0</v>
      </c>
      <c r="G34" s="23" t="s">
        <v>120</v>
      </c>
      <c r="H34" s="23" t="s">
        <v>54</v>
      </c>
      <c r="I34" s="25">
        <v>100.0</v>
      </c>
      <c r="J34" s="25">
        <v>100.0</v>
      </c>
      <c r="K34" s="23" t="s">
        <v>15</v>
      </c>
      <c r="L34" s="29" t="s">
        <v>308</v>
      </c>
      <c r="M34" s="29" t="s">
        <v>309</v>
      </c>
      <c r="N34" s="29" t="s">
        <v>309</v>
      </c>
      <c r="O34" s="26" t="s">
        <v>310</v>
      </c>
      <c r="P34" s="23" t="s">
        <v>311</v>
      </c>
      <c r="Q34" s="23" t="s">
        <v>318</v>
      </c>
      <c r="R34" s="23" t="s">
        <v>46</v>
      </c>
      <c r="S34" s="26">
        <v>0.1</v>
      </c>
      <c r="T34" s="26">
        <v>0.0</v>
      </c>
      <c r="U34" s="23" t="s">
        <v>72</v>
      </c>
      <c r="V34" s="23" t="s">
        <v>313</v>
      </c>
      <c r="W34" s="26" t="s">
        <v>56</v>
      </c>
      <c r="X34" s="23" t="s">
        <v>314</v>
      </c>
      <c r="Y34" s="23" t="s">
        <v>315</v>
      </c>
      <c r="Z34" s="23" t="s">
        <v>59</v>
      </c>
      <c r="AA34" s="23" t="s">
        <v>59</v>
      </c>
      <c r="AB34" s="13">
        <v>1.0</v>
      </c>
      <c r="AC34" s="26" t="s">
        <v>316</v>
      </c>
      <c r="AD34" s="23" t="s">
        <v>121</v>
      </c>
      <c r="AE34" s="40"/>
      <c r="AF34" s="26" t="s">
        <v>80</v>
      </c>
      <c r="AG34" s="23" t="s">
        <v>93</v>
      </c>
      <c r="AH34" s="32" t="b">
        <v>0</v>
      </c>
      <c r="AI34" s="34" t="s">
        <v>122</v>
      </c>
      <c r="AJ34" s="34"/>
    </row>
    <row r="35">
      <c r="A35" s="18">
        <v>43342.0</v>
      </c>
      <c r="B35" s="19">
        <f t="shared" si="1"/>
        <v>5</v>
      </c>
      <c r="C35" s="20">
        <v>0.8092592592592592</v>
      </c>
      <c r="D35" s="23" t="s">
        <v>319</v>
      </c>
      <c r="E35" s="25" t="s">
        <v>44</v>
      </c>
      <c r="F35" s="26">
        <v>637.0</v>
      </c>
      <c r="G35" s="23" t="s">
        <v>154</v>
      </c>
      <c r="H35" s="23" t="s">
        <v>54</v>
      </c>
      <c r="I35" s="25">
        <v>100.0</v>
      </c>
      <c r="J35" s="25">
        <v>100.0</v>
      </c>
      <c r="K35" s="23" t="s">
        <v>15</v>
      </c>
      <c r="L35" s="29" t="s">
        <v>308</v>
      </c>
      <c r="M35" s="29" t="s">
        <v>309</v>
      </c>
      <c r="N35" s="29" t="s">
        <v>309</v>
      </c>
      <c r="O35" s="26" t="s">
        <v>320</v>
      </c>
      <c r="P35" s="23" t="s">
        <v>321</v>
      </c>
      <c r="Q35" s="23" t="s">
        <v>322</v>
      </c>
      <c r="R35" s="23" t="s">
        <v>46</v>
      </c>
      <c r="S35" s="26">
        <v>0.1</v>
      </c>
      <c r="T35" s="26">
        <v>0.0</v>
      </c>
      <c r="U35" s="23" t="s">
        <v>72</v>
      </c>
      <c r="V35" s="23" t="s">
        <v>313</v>
      </c>
      <c r="W35" s="26" t="s">
        <v>56</v>
      </c>
      <c r="X35" s="23" t="s">
        <v>314</v>
      </c>
      <c r="Y35" s="23" t="s">
        <v>323</v>
      </c>
      <c r="Z35" s="23" t="s">
        <v>324</v>
      </c>
      <c r="AA35" s="23" t="s">
        <v>324</v>
      </c>
      <c r="AB35" s="13">
        <v>49.0</v>
      </c>
      <c r="AC35" s="26" t="s">
        <v>325</v>
      </c>
      <c r="AD35" s="23" t="s">
        <v>326</v>
      </c>
      <c r="AE35" s="40"/>
      <c r="AF35" s="26" t="s">
        <v>80</v>
      </c>
      <c r="AG35" s="23" t="s">
        <v>93</v>
      </c>
      <c r="AH35" s="32" t="b">
        <v>0</v>
      </c>
      <c r="AI35" s="34" t="s">
        <v>122</v>
      </c>
      <c r="AJ35" s="46" t="s">
        <v>327</v>
      </c>
    </row>
    <row r="36">
      <c r="A36" s="18">
        <v>43364.0</v>
      </c>
      <c r="B36" s="19">
        <f t="shared" si="1"/>
        <v>6</v>
      </c>
      <c r="C36" s="20">
        <v>0.29842592592592593</v>
      </c>
      <c r="D36" s="23" t="s">
        <v>328</v>
      </c>
      <c r="E36" s="25" t="s">
        <v>44</v>
      </c>
      <c r="F36" s="26">
        <v>663.0</v>
      </c>
      <c r="G36" s="23" t="s">
        <v>120</v>
      </c>
      <c r="H36" s="23" t="s">
        <v>54</v>
      </c>
      <c r="I36" s="25">
        <v>100.0</v>
      </c>
      <c r="J36" s="25">
        <v>100.0</v>
      </c>
      <c r="K36" s="23" t="s">
        <v>15</v>
      </c>
      <c r="L36" s="29" t="s">
        <v>308</v>
      </c>
      <c r="M36" s="29" t="s">
        <v>309</v>
      </c>
      <c r="N36" s="29" t="s">
        <v>309</v>
      </c>
      <c r="O36" s="26" t="s">
        <v>310</v>
      </c>
      <c r="P36" s="23" t="s">
        <v>311</v>
      </c>
      <c r="Q36" s="23" t="s">
        <v>112</v>
      </c>
      <c r="R36" s="23" t="s">
        <v>46</v>
      </c>
      <c r="S36" s="26">
        <v>0.1</v>
      </c>
      <c r="T36" s="26">
        <v>0.0</v>
      </c>
      <c r="U36" s="23" t="s">
        <v>72</v>
      </c>
      <c r="V36" s="23" t="s">
        <v>313</v>
      </c>
      <c r="W36" s="26" t="s">
        <v>56</v>
      </c>
      <c r="X36" s="23" t="s">
        <v>314</v>
      </c>
      <c r="Y36" s="23" t="s">
        <v>323</v>
      </c>
      <c r="Z36" s="23" t="s">
        <v>324</v>
      </c>
      <c r="AA36" s="23" t="s">
        <v>324</v>
      </c>
      <c r="AB36" s="13">
        <v>46.0</v>
      </c>
      <c r="AC36" s="26" t="s">
        <v>329</v>
      </c>
      <c r="AD36" s="23" t="s">
        <v>121</v>
      </c>
      <c r="AE36" s="40"/>
      <c r="AF36" s="26" t="s">
        <v>80</v>
      </c>
      <c r="AG36" s="23" t="s">
        <v>93</v>
      </c>
      <c r="AH36" s="32" t="b">
        <v>0</v>
      </c>
      <c r="AI36" s="34" t="s">
        <v>122</v>
      </c>
      <c r="AJ36" s="34"/>
    </row>
    <row r="37">
      <c r="A37" s="18">
        <v>43392.0</v>
      </c>
      <c r="B37" s="19">
        <f t="shared" si="1"/>
        <v>6</v>
      </c>
      <c r="C37" s="20">
        <v>0.6797337962962963</v>
      </c>
      <c r="D37" s="23" t="s">
        <v>330</v>
      </c>
      <c r="E37" s="25" t="s">
        <v>331</v>
      </c>
      <c r="F37" s="26">
        <v>593.0</v>
      </c>
      <c r="G37" s="23" t="s">
        <v>212</v>
      </c>
      <c r="H37" s="23" t="s">
        <v>54</v>
      </c>
      <c r="I37" s="25">
        <v>100.0</v>
      </c>
      <c r="J37" s="25">
        <v>100.0</v>
      </c>
      <c r="K37" s="23" t="s">
        <v>47</v>
      </c>
      <c r="L37" s="29" t="s">
        <v>332</v>
      </c>
      <c r="M37" s="29" t="s">
        <v>333</v>
      </c>
      <c r="N37" s="29" t="s">
        <v>334</v>
      </c>
      <c r="O37" s="26" t="s">
        <v>332</v>
      </c>
      <c r="P37" s="23" t="s">
        <v>335</v>
      </c>
      <c r="Q37" s="23" t="s">
        <v>336</v>
      </c>
      <c r="R37" s="23" t="s">
        <v>54</v>
      </c>
      <c r="S37" s="26">
        <v>0.1</v>
      </c>
      <c r="T37" s="26">
        <v>0.0</v>
      </c>
      <c r="U37" s="23" t="s">
        <v>337</v>
      </c>
      <c r="V37" s="23" t="s">
        <v>331</v>
      </c>
      <c r="W37" s="26" t="s">
        <v>56</v>
      </c>
      <c r="X37" s="23" t="s">
        <v>206</v>
      </c>
      <c r="Y37" s="23" t="s">
        <v>338</v>
      </c>
      <c r="Z37" s="23" t="s">
        <v>339</v>
      </c>
      <c r="AA37" s="23" t="s">
        <v>339</v>
      </c>
      <c r="AB37" s="13">
        <v>0.0</v>
      </c>
      <c r="AC37" s="26" t="s">
        <v>340</v>
      </c>
      <c r="AD37" s="23" t="s">
        <v>121</v>
      </c>
      <c r="AE37" s="40"/>
      <c r="AF37" s="26" t="s">
        <v>80</v>
      </c>
      <c r="AG37" s="23" t="s">
        <v>81</v>
      </c>
      <c r="AH37" s="32" t="b">
        <v>0</v>
      </c>
      <c r="AI37" s="33" t="s">
        <v>231</v>
      </c>
      <c r="AJ37" s="34"/>
    </row>
    <row r="38">
      <c r="A38" s="18">
        <v>43390.0</v>
      </c>
      <c r="B38" s="19">
        <f t="shared" si="1"/>
        <v>4</v>
      </c>
      <c r="C38" s="20">
        <v>0.42019675925925926</v>
      </c>
      <c r="D38" s="23" t="s">
        <v>341</v>
      </c>
      <c r="E38" s="25" t="s">
        <v>331</v>
      </c>
      <c r="F38" s="26">
        <v>591.0</v>
      </c>
      <c r="G38" s="23" t="s">
        <v>45</v>
      </c>
      <c r="H38" s="23" t="s">
        <v>54</v>
      </c>
      <c r="I38" s="25">
        <v>100.0</v>
      </c>
      <c r="J38" s="25">
        <v>0.0</v>
      </c>
      <c r="K38" s="23" t="s">
        <v>47</v>
      </c>
      <c r="L38" s="29" t="s">
        <v>332</v>
      </c>
      <c r="M38" s="29" t="s">
        <v>333</v>
      </c>
      <c r="N38" s="29" t="s">
        <v>334</v>
      </c>
      <c r="O38" s="26" t="s">
        <v>332</v>
      </c>
      <c r="P38" s="23" t="s">
        <v>335</v>
      </c>
      <c r="Q38" s="23" t="s">
        <v>336</v>
      </c>
      <c r="R38" s="23" t="s">
        <v>54</v>
      </c>
      <c r="S38" s="26">
        <v>0.1</v>
      </c>
      <c r="T38" s="26">
        <v>0.0</v>
      </c>
      <c r="U38" s="23" t="s">
        <v>337</v>
      </c>
      <c r="V38" s="23" t="s">
        <v>331</v>
      </c>
      <c r="W38" s="26" t="s">
        <v>56</v>
      </c>
      <c r="X38" s="23" t="s">
        <v>206</v>
      </c>
      <c r="Y38" s="23" t="s">
        <v>338</v>
      </c>
      <c r="Z38" s="23" t="s">
        <v>339</v>
      </c>
      <c r="AA38" s="23" t="s">
        <v>339</v>
      </c>
      <c r="AB38" s="13">
        <v>0.0</v>
      </c>
      <c r="AC38" s="26" t="s">
        <v>340</v>
      </c>
      <c r="AD38" s="23" t="s">
        <v>342</v>
      </c>
      <c r="AE38" s="40"/>
      <c r="AF38" s="26" t="s">
        <v>80</v>
      </c>
      <c r="AG38" s="23" t="s">
        <v>81</v>
      </c>
      <c r="AH38" s="32" t="b">
        <v>0</v>
      </c>
      <c r="AI38" s="33" t="s">
        <v>231</v>
      </c>
      <c r="AJ38" s="34"/>
    </row>
    <row r="39">
      <c r="A39" s="18">
        <v>43392.0</v>
      </c>
      <c r="B39" s="19">
        <f t="shared" si="1"/>
        <v>6</v>
      </c>
      <c r="C39" s="20">
        <v>0.6838425925925926</v>
      </c>
      <c r="D39" s="23" t="s">
        <v>343</v>
      </c>
      <c r="E39" s="25" t="s">
        <v>331</v>
      </c>
      <c r="F39" s="26">
        <v>573.0</v>
      </c>
      <c r="G39" s="23" t="s">
        <v>212</v>
      </c>
      <c r="H39" s="23" t="s">
        <v>54</v>
      </c>
      <c r="I39" s="25">
        <v>400.0</v>
      </c>
      <c r="J39" s="25">
        <v>400.0</v>
      </c>
      <c r="K39" s="23" t="s">
        <v>47</v>
      </c>
      <c r="L39" s="29" t="s">
        <v>332</v>
      </c>
      <c r="M39" s="29" t="s">
        <v>333</v>
      </c>
      <c r="N39" s="29" t="s">
        <v>334</v>
      </c>
      <c r="O39" s="26" t="s">
        <v>332</v>
      </c>
      <c r="P39" s="23" t="s">
        <v>335</v>
      </c>
      <c r="Q39" s="23" t="s">
        <v>344</v>
      </c>
      <c r="R39" s="23" t="s">
        <v>54</v>
      </c>
      <c r="S39" s="26">
        <v>0.17</v>
      </c>
      <c r="T39" s="26">
        <v>0.0</v>
      </c>
      <c r="U39" s="23" t="s">
        <v>337</v>
      </c>
      <c r="V39" s="23" t="s">
        <v>331</v>
      </c>
      <c r="W39" s="26" t="s">
        <v>56</v>
      </c>
      <c r="X39" s="23" t="s">
        <v>206</v>
      </c>
      <c r="Y39" s="23" t="s">
        <v>338</v>
      </c>
      <c r="Z39" s="23" t="s">
        <v>339</v>
      </c>
      <c r="AA39" s="23" t="s">
        <v>339</v>
      </c>
      <c r="AB39" s="13">
        <v>0.0</v>
      </c>
      <c r="AC39" s="26" t="s">
        <v>340</v>
      </c>
      <c r="AD39" s="23" t="s">
        <v>121</v>
      </c>
      <c r="AE39" s="40"/>
      <c r="AF39" s="26" t="s">
        <v>80</v>
      </c>
      <c r="AG39" s="23" t="s">
        <v>81</v>
      </c>
      <c r="AH39" s="32" t="b">
        <v>0</v>
      </c>
      <c r="AI39" s="38" t="s">
        <v>151</v>
      </c>
      <c r="AJ39" s="34"/>
    </row>
    <row r="40">
      <c r="A40" s="18">
        <v>43392.0</v>
      </c>
      <c r="B40" s="19">
        <f t="shared" si="1"/>
        <v>6</v>
      </c>
      <c r="C40" s="20">
        <v>0.9116435185185185</v>
      </c>
      <c r="D40" s="23" t="s">
        <v>345</v>
      </c>
      <c r="E40" s="25" t="s">
        <v>221</v>
      </c>
      <c r="F40" s="26">
        <v>764.0</v>
      </c>
      <c r="G40" s="23" t="s">
        <v>154</v>
      </c>
      <c r="H40" s="23" t="s">
        <v>54</v>
      </c>
      <c r="I40" s="25">
        <v>75.0</v>
      </c>
      <c r="J40" s="25">
        <v>75.0</v>
      </c>
      <c r="K40" s="23" t="s">
        <v>15</v>
      </c>
      <c r="L40" s="29" t="s">
        <v>346</v>
      </c>
      <c r="M40" s="29" t="s">
        <v>347</v>
      </c>
      <c r="N40" s="29" t="s">
        <v>348</v>
      </c>
      <c r="O40" s="26" t="s">
        <v>349</v>
      </c>
      <c r="P40" s="23" t="s">
        <v>350</v>
      </c>
      <c r="Q40" s="23" t="s">
        <v>351</v>
      </c>
      <c r="R40" s="23" t="s">
        <v>54</v>
      </c>
      <c r="S40" s="26">
        <v>0.1</v>
      </c>
      <c r="T40" s="26">
        <v>0.0</v>
      </c>
      <c r="U40" s="23" t="s">
        <v>85</v>
      </c>
      <c r="V40" s="23" t="s">
        <v>352</v>
      </c>
      <c r="W40" s="26" t="s">
        <v>56</v>
      </c>
      <c r="X40" s="23" t="s">
        <v>353</v>
      </c>
      <c r="Y40" s="23" t="s">
        <v>354</v>
      </c>
      <c r="Z40" s="23" t="s">
        <v>355</v>
      </c>
      <c r="AA40" s="23" t="s">
        <v>355</v>
      </c>
      <c r="AB40" s="13">
        <v>47.0</v>
      </c>
      <c r="AC40" s="26" t="s">
        <v>356</v>
      </c>
      <c r="AD40" s="23" t="s">
        <v>357</v>
      </c>
      <c r="AE40" s="26" t="s">
        <v>358</v>
      </c>
      <c r="AF40" s="26" t="s">
        <v>80</v>
      </c>
      <c r="AG40" s="23" t="s">
        <v>93</v>
      </c>
      <c r="AH40" s="32" t="b">
        <v>0</v>
      </c>
      <c r="AI40" s="34" t="s">
        <v>122</v>
      </c>
      <c r="AJ40" s="46" t="s">
        <v>245</v>
      </c>
    </row>
    <row r="41">
      <c r="A41" s="18">
        <v>43396.0</v>
      </c>
      <c r="B41" s="19">
        <f t="shared" si="1"/>
        <v>3</v>
      </c>
      <c r="C41" s="20">
        <v>0.4182060185185185</v>
      </c>
      <c r="D41" s="23" t="s">
        <v>359</v>
      </c>
      <c r="E41" s="25" t="s">
        <v>221</v>
      </c>
      <c r="F41" s="26">
        <v>746.0</v>
      </c>
      <c r="G41" s="23" t="s">
        <v>212</v>
      </c>
      <c r="H41" s="23" t="s">
        <v>54</v>
      </c>
      <c r="I41" s="25">
        <v>75.0</v>
      </c>
      <c r="J41" s="25">
        <v>75.0</v>
      </c>
      <c r="K41" s="23" t="s">
        <v>15</v>
      </c>
      <c r="L41" s="29" t="s">
        <v>346</v>
      </c>
      <c r="M41" s="29" t="s">
        <v>347</v>
      </c>
      <c r="N41" s="29" t="s">
        <v>348</v>
      </c>
      <c r="O41" s="26" t="s">
        <v>349</v>
      </c>
      <c r="P41" s="23" t="s">
        <v>350</v>
      </c>
      <c r="Q41" s="23" t="s">
        <v>351</v>
      </c>
      <c r="R41" s="23" t="s">
        <v>54</v>
      </c>
      <c r="S41" s="26">
        <v>0.13</v>
      </c>
      <c r="T41" s="26">
        <v>0.0</v>
      </c>
      <c r="U41" s="23" t="s">
        <v>85</v>
      </c>
      <c r="V41" s="23" t="s">
        <v>352</v>
      </c>
      <c r="W41" s="26" t="s">
        <v>56</v>
      </c>
      <c r="X41" s="23" t="s">
        <v>353</v>
      </c>
      <c r="Y41" s="23" t="s">
        <v>360</v>
      </c>
      <c r="Z41" s="23" t="s">
        <v>355</v>
      </c>
      <c r="AA41" s="23" t="s">
        <v>355</v>
      </c>
      <c r="AB41" s="13">
        <v>112.0</v>
      </c>
      <c r="AC41" s="26" t="s">
        <v>361</v>
      </c>
      <c r="AD41" s="23" t="s">
        <v>121</v>
      </c>
      <c r="AE41" s="26" t="s">
        <v>362</v>
      </c>
      <c r="AF41" s="26" t="s">
        <v>80</v>
      </c>
      <c r="AG41" s="23" t="s">
        <v>93</v>
      </c>
      <c r="AH41" s="32" t="b">
        <v>0</v>
      </c>
      <c r="AI41" s="38" t="s">
        <v>363</v>
      </c>
      <c r="AJ41" s="34"/>
    </row>
    <row r="42">
      <c r="A42" s="18">
        <v>43396.0</v>
      </c>
      <c r="B42" s="19">
        <f t="shared" si="1"/>
        <v>3</v>
      </c>
      <c r="C42" s="20">
        <v>0.4617939814814815</v>
      </c>
      <c r="D42" s="23" t="s">
        <v>364</v>
      </c>
      <c r="E42" s="25" t="s">
        <v>221</v>
      </c>
      <c r="F42" s="26">
        <v>748.0</v>
      </c>
      <c r="G42" s="23" t="s">
        <v>154</v>
      </c>
      <c r="H42" s="23" t="s">
        <v>54</v>
      </c>
      <c r="I42" s="25">
        <v>50.0</v>
      </c>
      <c r="J42" s="25">
        <v>0.0</v>
      </c>
      <c r="K42" s="23" t="s">
        <v>47</v>
      </c>
      <c r="L42" s="29" t="s">
        <v>365</v>
      </c>
      <c r="M42" s="29" t="s">
        <v>366</v>
      </c>
      <c r="N42" s="29" t="s">
        <v>367</v>
      </c>
      <c r="O42" s="26" t="s">
        <v>365</v>
      </c>
      <c r="P42" s="23" t="s">
        <v>368</v>
      </c>
      <c r="Q42" s="23" t="s">
        <v>242</v>
      </c>
      <c r="R42" s="23" t="s">
        <v>54</v>
      </c>
      <c r="S42" s="26">
        <v>0.1</v>
      </c>
      <c r="T42" s="26">
        <v>0.0</v>
      </c>
      <c r="U42" s="23" t="s">
        <v>72</v>
      </c>
      <c r="V42" s="23" t="s">
        <v>86</v>
      </c>
      <c r="W42" s="26" t="s">
        <v>56</v>
      </c>
      <c r="X42" s="23" t="s">
        <v>369</v>
      </c>
      <c r="Y42" s="23" t="s">
        <v>370</v>
      </c>
      <c r="Z42" s="23" t="s">
        <v>339</v>
      </c>
      <c r="AA42" s="23" t="s">
        <v>339</v>
      </c>
      <c r="AB42" s="13">
        <v>3.0</v>
      </c>
      <c r="AC42" s="26" t="s">
        <v>371</v>
      </c>
      <c r="AD42" s="23" t="s">
        <v>372</v>
      </c>
      <c r="AE42" s="40"/>
      <c r="AF42" s="26" t="s">
        <v>80</v>
      </c>
      <c r="AG42" s="23" t="s">
        <v>81</v>
      </c>
      <c r="AH42" s="32" t="b">
        <v>0</v>
      </c>
      <c r="AI42" s="34" t="s">
        <v>122</v>
      </c>
      <c r="AJ42" s="46" t="s">
        <v>245</v>
      </c>
    </row>
    <row r="43">
      <c r="A43" s="18">
        <v>43395.0</v>
      </c>
      <c r="B43" s="19">
        <f t="shared" si="1"/>
        <v>2</v>
      </c>
      <c r="C43" s="20">
        <v>0.7678587962962963</v>
      </c>
      <c r="D43" s="23" t="s">
        <v>373</v>
      </c>
      <c r="E43" s="25" t="s">
        <v>221</v>
      </c>
      <c r="F43" s="26">
        <v>756.0</v>
      </c>
      <c r="G43" s="23" t="s">
        <v>212</v>
      </c>
      <c r="H43" s="23" t="s">
        <v>54</v>
      </c>
      <c r="I43" s="25">
        <v>50.0</v>
      </c>
      <c r="J43" s="25">
        <v>50.0</v>
      </c>
      <c r="K43" s="23" t="s">
        <v>47</v>
      </c>
      <c r="L43" s="29" t="s">
        <v>374</v>
      </c>
      <c r="M43" s="29" t="s">
        <v>375</v>
      </c>
      <c r="N43" s="29" t="s">
        <v>376</v>
      </c>
      <c r="O43" s="26" t="s">
        <v>377</v>
      </c>
      <c r="P43" s="23" t="s">
        <v>378</v>
      </c>
      <c r="Q43" s="23" t="s">
        <v>379</v>
      </c>
      <c r="R43" s="23" t="s">
        <v>54</v>
      </c>
      <c r="S43" s="26">
        <v>0.1</v>
      </c>
      <c r="T43" s="26">
        <v>0.0</v>
      </c>
      <c r="U43" s="23" t="s">
        <v>72</v>
      </c>
      <c r="V43" s="23" t="s">
        <v>380</v>
      </c>
      <c r="W43" s="26" t="s">
        <v>56</v>
      </c>
      <c r="X43" s="23" t="s">
        <v>381</v>
      </c>
      <c r="Y43" s="23" t="s">
        <v>382</v>
      </c>
      <c r="Z43" s="23" t="s">
        <v>116</v>
      </c>
      <c r="AA43" s="23" t="s">
        <v>179</v>
      </c>
      <c r="AB43" s="13">
        <v>12.0</v>
      </c>
      <c r="AC43" s="26" t="s">
        <v>383</v>
      </c>
      <c r="AD43" s="23" t="s">
        <v>121</v>
      </c>
      <c r="AE43" s="40"/>
      <c r="AF43" s="26" t="s">
        <v>80</v>
      </c>
      <c r="AG43" s="23" t="s">
        <v>81</v>
      </c>
      <c r="AH43" s="32" t="b">
        <v>0</v>
      </c>
      <c r="AI43" s="38" t="s">
        <v>363</v>
      </c>
      <c r="AJ43" s="34"/>
    </row>
    <row r="44">
      <c r="A44" s="18">
        <v>43389.0</v>
      </c>
      <c r="B44" s="48">
        <f t="shared" si="1"/>
        <v>3</v>
      </c>
      <c r="C44" s="20">
        <v>0.6412037037037037</v>
      </c>
      <c r="D44" s="23" t="s">
        <v>384</v>
      </c>
      <c r="E44" s="25" t="s">
        <v>221</v>
      </c>
      <c r="F44" s="26">
        <v>739.0</v>
      </c>
      <c r="G44" s="23" t="s">
        <v>154</v>
      </c>
      <c r="H44" s="23" t="s">
        <v>54</v>
      </c>
      <c r="I44" s="25">
        <v>50.0</v>
      </c>
      <c r="J44" s="25">
        <v>0.0</v>
      </c>
      <c r="K44" s="23" t="s">
        <v>47</v>
      </c>
      <c r="L44" s="29" t="s">
        <v>374</v>
      </c>
      <c r="M44" s="29" t="s">
        <v>375</v>
      </c>
      <c r="N44" s="29" t="s">
        <v>376</v>
      </c>
      <c r="O44" s="26" t="s">
        <v>374</v>
      </c>
      <c r="P44" s="23" t="s">
        <v>378</v>
      </c>
      <c r="Q44" s="23" t="s">
        <v>385</v>
      </c>
      <c r="R44" s="23" t="s">
        <v>54</v>
      </c>
      <c r="S44" s="26">
        <v>0.1</v>
      </c>
      <c r="T44" s="26">
        <v>0.0</v>
      </c>
      <c r="U44" s="23" t="s">
        <v>72</v>
      </c>
      <c r="V44" s="23" t="s">
        <v>386</v>
      </c>
      <c r="W44" s="26" t="s">
        <v>56</v>
      </c>
      <c r="X44" s="23" t="s">
        <v>381</v>
      </c>
      <c r="Y44" s="23" t="s">
        <v>387</v>
      </c>
      <c r="Z44" s="23" t="s">
        <v>116</v>
      </c>
      <c r="AA44" s="23" t="s">
        <v>179</v>
      </c>
      <c r="AB44" s="13">
        <v>9.0</v>
      </c>
      <c r="AC44" s="26" t="s">
        <v>383</v>
      </c>
      <c r="AD44" s="23" t="s">
        <v>388</v>
      </c>
      <c r="AE44" s="40"/>
      <c r="AF44" s="26" t="s">
        <v>80</v>
      </c>
      <c r="AG44" s="23" t="s">
        <v>81</v>
      </c>
      <c r="AH44" s="32" t="b">
        <v>0</v>
      </c>
      <c r="AI44" s="34" t="s">
        <v>122</v>
      </c>
      <c r="AJ44" s="46" t="s">
        <v>245</v>
      </c>
    </row>
    <row r="45">
      <c r="A45" s="18">
        <v>43396.0</v>
      </c>
      <c r="B45" s="29" t="s">
        <v>389</v>
      </c>
      <c r="C45" s="20">
        <v>0.5338657407407408</v>
      </c>
      <c r="D45" s="23" t="s">
        <v>390</v>
      </c>
      <c r="E45" s="25" t="s">
        <v>221</v>
      </c>
      <c r="F45" s="26">
        <v>804.0</v>
      </c>
      <c r="G45" s="23" t="s">
        <v>154</v>
      </c>
      <c r="H45" s="23" t="s">
        <v>54</v>
      </c>
      <c r="I45" s="25">
        <v>100.0</v>
      </c>
      <c r="J45" s="25">
        <v>100.0</v>
      </c>
      <c r="K45" s="23" t="s">
        <v>47</v>
      </c>
      <c r="L45" s="29" t="s">
        <v>391</v>
      </c>
      <c r="M45" s="29" t="s">
        <v>392</v>
      </c>
      <c r="N45" s="29" t="s">
        <v>393</v>
      </c>
      <c r="O45" s="26" t="s">
        <v>394</v>
      </c>
      <c r="P45" s="23" t="s">
        <v>395</v>
      </c>
      <c r="Q45" s="23" t="s">
        <v>396</v>
      </c>
      <c r="R45" s="23" t="s">
        <v>54</v>
      </c>
      <c r="S45" s="26">
        <v>0.1</v>
      </c>
      <c r="T45" s="26">
        <v>0.0</v>
      </c>
      <c r="U45" s="23" t="s">
        <v>85</v>
      </c>
      <c r="V45" s="23" t="s">
        <v>380</v>
      </c>
      <c r="W45" s="26" t="s">
        <v>56</v>
      </c>
      <c r="X45" s="23" t="s">
        <v>177</v>
      </c>
      <c r="Y45" s="23" t="s">
        <v>397</v>
      </c>
      <c r="Z45" s="23" t="s">
        <v>116</v>
      </c>
      <c r="AA45" s="23" t="s">
        <v>116</v>
      </c>
      <c r="AB45" s="13">
        <v>0.0</v>
      </c>
      <c r="AC45" s="26" t="s">
        <v>398</v>
      </c>
      <c r="AD45" s="23" t="s">
        <v>399</v>
      </c>
      <c r="AE45" s="40"/>
      <c r="AF45" s="26" t="s">
        <v>80</v>
      </c>
      <c r="AG45" s="23" t="s">
        <v>81</v>
      </c>
      <c r="AH45" s="32" t="b">
        <v>0</v>
      </c>
      <c r="AI45" s="34" t="s">
        <v>122</v>
      </c>
      <c r="AJ45" s="46" t="s">
        <v>245</v>
      </c>
    </row>
    <row r="46">
      <c r="A46" s="18">
        <v>43396.0</v>
      </c>
      <c r="B46" s="29" t="s">
        <v>389</v>
      </c>
      <c r="C46" s="20">
        <v>0.54875</v>
      </c>
      <c r="D46" s="23" t="s">
        <v>400</v>
      </c>
      <c r="E46" s="25" t="s">
        <v>221</v>
      </c>
      <c r="F46" s="26">
        <v>805.0</v>
      </c>
      <c r="G46" s="23" t="s">
        <v>212</v>
      </c>
      <c r="H46" s="23" t="s">
        <v>54</v>
      </c>
      <c r="I46" s="25">
        <v>100.0</v>
      </c>
      <c r="J46" s="25">
        <v>100.0</v>
      </c>
      <c r="K46" s="23" t="s">
        <v>47</v>
      </c>
      <c r="L46" s="29" t="s">
        <v>391</v>
      </c>
      <c r="M46" s="29" t="s">
        <v>392</v>
      </c>
      <c r="N46" s="29" t="s">
        <v>393</v>
      </c>
      <c r="O46" s="26" t="s">
        <v>394</v>
      </c>
      <c r="P46" s="23" t="s">
        <v>401</v>
      </c>
      <c r="Q46" s="23" t="s">
        <v>396</v>
      </c>
      <c r="R46" s="23" t="s">
        <v>54</v>
      </c>
      <c r="S46" s="26">
        <v>0.1</v>
      </c>
      <c r="T46" s="26">
        <v>0.0</v>
      </c>
      <c r="U46" s="23" t="s">
        <v>85</v>
      </c>
      <c r="V46" s="23" t="s">
        <v>380</v>
      </c>
      <c r="W46" s="26" t="s">
        <v>56</v>
      </c>
      <c r="X46" s="23" t="s">
        <v>177</v>
      </c>
      <c r="Y46" s="23" t="s">
        <v>397</v>
      </c>
      <c r="Z46" s="23" t="s">
        <v>116</v>
      </c>
      <c r="AA46" s="23" t="s">
        <v>116</v>
      </c>
      <c r="AB46" s="13">
        <v>0.0</v>
      </c>
      <c r="AC46" s="26" t="s">
        <v>398</v>
      </c>
      <c r="AD46" s="23" t="s">
        <v>121</v>
      </c>
      <c r="AE46" s="40"/>
      <c r="AF46" s="26" t="s">
        <v>80</v>
      </c>
      <c r="AG46" s="23" t="s">
        <v>81</v>
      </c>
      <c r="AH46" s="32" t="b">
        <v>0</v>
      </c>
      <c r="AI46" s="38" t="s">
        <v>363</v>
      </c>
      <c r="AJ46" s="34"/>
    </row>
    <row r="47">
      <c r="A47" s="18">
        <v>43397.0</v>
      </c>
      <c r="B47" s="29" t="s">
        <v>402</v>
      </c>
      <c r="C47" s="20">
        <v>0.7344097222222222</v>
      </c>
      <c r="D47" s="23" t="s">
        <v>403</v>
      </c>
      <c r="E47" s="25" t="s">
        <v>331</v>
      </c>
      <c r="F47" s="26">
        <v>604.0</v>
      </c>
      <c r="G47" s="23" t="s">
        <v>212</v>
      </c>
      <c r="H47" s="23" t="s">
        <v>54</v>
      </c>
      <c r="I47" s="25">
        <v>500.0</v>
      </c>
      <c r="J47" s="25">
        <v>500.0</v>
      </c>
      <c r="K47" s="23" t="s">
        <v>15</v>
      </c>
      <c r="L47" s="29" t="s">
        <v>404</v>
      </c>
      <c r="M47" s="29" t="s">
        <v>405</v>
      </c>
      <c r="N47" s="29" t="s">
        <v>406</v>
      </c>
      <c r="O47" s="26" t="s">
        <v>407</v>
      </c>
      <c r="P47" s="23" t="s">
        <v>408</v>
      </c>
      <c r="Q47" s="23" t="s">
        <v>409</v>
      </c>
      <c r="R47" s="23" t="s">
        <v>54</v>
      </c>
      <c r="S47" s="26">
        <v>0.1</v>
      </c>
      <c r="T47" s="26">
        <v>0.0</v>
      </c>
      <c r="U47" s="23" t="s">
        <v>55</v>
      </c>
      <c r="V47" s="23" t="s">
        <v>410</v>
      </c>
      <c r="W47" s="26" t="s">
        <v>56</v>
      </c>
      <c r="X47" s="23" t="s">
        <v>411</v>
      </c>
      <c r="Y47" s="23" t="s">
        <v>412</v>
      </c>
      <c r="Z47" s="23" t="s">
        <v>413</v>
      </c>
      <c r="AA47" s="23" t="s">
        <v>413</v>
      </c>
      <c r="AB47" s="13">
        <v>0.0</v>
      </c>
      <c r="AC47" s="26" t="s">
        <v>414</v>
      </c>
      <c r="AD47" s="23" t="s">
        <v>121</v>
      </c>
      <c r="AE47" s="26" t="s">
        <v>415</v>
      </c>
      <c r="AF47" s="26" t="s">
        <v>80</v>
      </c>
      <c r="AG47" s="23" t="s">
        <v>193</v>
      </c>
      <c r="AH47" s="32" t="b">
        <v>0</v>
      </c>
      <c r="AI47" s="33" t="s">
        <v>416</v>
      </c>
      <c r="AJ47" s="34"/>
    </row>
    <row r="48">
      <c r="A48" s="18">
        <v>43397.0</v>
      </c>
      <c r="B48" s="29" t="s">
        <v>402</v>
      </c>
      <c r="C48" s="20">
        <v>0.7384375</v>
      </c>
      <c r="D48" s="23" t="s">
        <v>417</v>
      </c>
      <c r="E48" s="25" t="s">
        <v>331</v>
      </c>
      <c r="F48" s="26">
        <v>562.0</v>
      </c>
      <c r="G48" s="23" t="s">
        <v>45</v>
      </c>
      <c r="H48" s="23" t="s">
        <v>54</v>
      </c>
      <c r="I48" s="25">
        <v>500.0</v>
      </c>
      <c r="J48" s="25">
        <v>500.0</v>
      </c>
      <c r="K48" s="23" t="s">
        <v>15</v>
      </c>
      <c r="L48" s="29" t="s">
        <v>404</v>
      </c>
      <c r="M48" s="29" t="s">
        <v>418</v>
      </c>
      <c r="N48" s="29" t="s">
        <v>406</v>
      </c>
      <c r="O48" s="26" t="s">
        <v>407</v>
      </c>
      <c r="P48" s="23" t="s">
        <v>408</v>
      </c>
      <c r="Q48" s="23" t="s">
        <v>419</v>
      </c>
      <c r="R48" s="23" t="s">
        <v>54</v>
      </c>
      <c r="S48" s="26">
        <v>0.1</v>
      </c>
      <c r="T48" s="26">
        <v>0.0</v>
      </c>
      <c r="U48" s="23" t="s">
        <v>55</v>
      </c>
      <c r="V48" s="23" t="s">
        <v>410</v>
      </c>
      <c r="W48" s="26" t="s">
        <v>56</v>
      </c>
      <c r="X48" s="23" t="s">
        <v>411</v>
      </c>
      <c r="Y48" s="23" t="s">
        <v>412</v>
      </c>
      <c r="Z48" s="23" t="s">
        <v>413</v>
      </c>
      <c r="AA48" s="23" t="s">
        <v>413</v>
      </c>
      <c r="AB48" s="13">
        <v>0.0</v>
      </c>
      <c r="AC48" s="26" t="s">
        <v>414</v>
      </c>
      <c r="AD48" s="23" t="s">
        <v>420</v>
      </c>
      <c r="AE48" s="26" t="s">
        <v>415</v>
      </c>
      <c r="AF48" s="26" t="s">
        <v>80</v>
      </c>
      <c r="AG48" s="23" t="s">
        <v>193</v>
      </c>
      <c r="AH48" s="32" t="b">
        <v>0</v>
      </c>
      <c r="AI48" s="38" t="s">
        <v>151</v>
      </c>
      <c r="AJ48" s="34"/>
    </row>
    <row r="49">
      <c r="A49" s="18">
        <v>43400.0</v>
      </c>
      <c r="B49" s="29" t="s">
        <v>421</v>
      </c>
      <c r="C49" s="20">
        <v>0.4089467592592593</v>
      </c>
      <c r="D49" s="23" t="s">
        <v>422</v>
      </c>
      <c r="E49" s="25" t="s">
        <v>44</v>
      </c>
      <c r="F49" s="26">
        <v>788.0</v>
      </c>
      <c r="G49" s="23" t="s">
        <v>120</v>
      </c>
      <c r="H49" s="23" t="s">
        <v>54</v>
      </c>
      <c r="I49" s="25">
        <v>250.0</v>
      </c>
      <c r="J49" s="25">
        <v>250.0</v>
      </c>
      <c r="K49" s="23" t="s">
        <v>47</v>
      </c>
      <c r="L49" s="29" t="s">
        <v>423</v>
      </c>
      <c r="M49" s="29" t="s">
        <v>424</v>
      </c>
      <c r="N49" s="29" t="s">
        <v>425</v>
      </c>
      <c r="O49" s="26" t="s">
        <v>426</v>
      </c>
      <c r="P49" s="23" t="s">
        <v>427</v>
      </c>
      <c r="Q49" s="23" t="s">
        <v>167</v>
      </c>
      <c r="R49" s="23" t="s">
        <v>54</v>
      </c>
      <c r="S49" s="26">
        <v>0.11</v>
      </c>
      <c r="T49" s="26">
        <v>0.0</v>
      </c>
      <c r="U49" s="23" t="s">
        <v>160</v>
      </c>
      <c r="V49" s="34"/>
      <c r="W49" s="26" t="s">
        <v>56</v>
      </c>
      <c r="X49" s="23" t="s">
        <v>314</v>
      </c>
      <c r="Y49" s="23" t="s">
        <v>428</v>
      </c>
      <c r="Z49" s="23" t="s">
        <v>102</v>
      </c>
      <c r="AA49" s="23" t="s">
        <v>102</v>
      </c>
      <c r="AB49" s="13">
        <v>0.0</v>
      </c>
      <c r="AC49" s="26" t="s">
        <v>429</v>
      </c>
      <c r="AD49" s="23" t="s">
        <v>121</v>
      </c>
      <c r="AE49" s="26" t="s">
        <v>430</v>
      </c>
      <c r="AF49" s="26" t="s">
        <v>80</v>
      </c>
      <c r="AG49" s="23" t="s">
        <v>160</v>
      </c>
      <c r="AH49" s="32" t="b">
        <v>0</v>
      </c>
      <c r="AI49" s="34" t="s">
        <v>122</v>
      </c>
      <c r="AJ49" s="34"/>
    </row>
    <row r="50">
      <c r="A50" s="18">
        <v>43399.0</v>
      </c>
      <c r="B50" s="29" t="s">
        <v>431</v>
      </c>
      <c r="C50" s="20">
        <v>0.8827314814814815</v>
      </c>
      <c r="D50" s="23" t="s">
        <v>432</v>
      </c>
      <c r="E50" s="25" t="s">
        <v>44</v>
      </c>
      <c r="F50" s="26">
        <v>660.0</v>
      </c>
      <c r="G50" s="23" t="s">
        <v>212</v>
      </c>
      <c r="H50" s="23" t="s">
        <v>54</v>
      </c>
      <c r="I50" s="25">
        <v>250.0</v>
      </c>
      <c r="J50" s="25">
        <v>250.0</v>
      </c>
      <c r="K50" s="23" t="s">
        <v>47</v>
      </c>
      <c r="L50" s="29" t="s">
        <v>423</v>
      </c>
      <c r="M50" s="29" t="s">
        <v>424</v>
      </c>
      <c r="N50" s="29" t="s">
        <v>425</v>
      </c>
      <c r="O50" s="26" t="s">
        <v>426</v>
      </c>
      <c r="P50" s="23" t="s">
        <v>427</v>
      </c>
      <c r="Q50" s="23" t="s">
        <v>433</v>
      </c>
      <c r="R50" s="23" t="s">
        <v>54</v>
      </c>
      <c r="S50" s="26">
        <v>0.1</v>
      </c>
      <c r="T50" s="26">
        <v>0.0</v>
      </c>
      <c r="U50" s="23" t="s">
        <v>160</v>
      </c>
      <c r="V50" s="34"/>
      <c r="W50" s="26" t="s">
        <v>56</v>
      </c>
      <c r="X50" s="23" t="s">
        <v>314</v>
      </c>
      <c r="Y50" s="23" t="s">
        <v>428</v>
      </c>
      <c r="Z50" s="23" t="s">
        <v>102</v>
      </c>
      <c r="AA50" s="23" t="s">
        <v>102</v>
      </c>
      <c r="AB50" s="13">
        <v>39.0</v>
      </c>
      <c r="AC50" s="26" t="s">
        <v>429</v>
      </c>
      <c r="AD50" s="23" t="s">
        <v>121</v>
      </c>
      <c r="AE50" s="26" t="s">
        <v>434</v>
      </c>
      <c r="AF50" s="26" t="s">
        <v>80</v>
      </c>
      <c r="AG50" s="23" t="s">
        <v>160</v>
      </c>
      <c r="AH50" s="32" t="b">
        <v>0</v>
      </c>
      <c r="AI50" s="33" t="s">
        <v>65</v>
      </c>
      <c r="AJ50" s="34"/>
    </row>
    <row r="51">
      <c r="A51" s="18">
        <v>43407.0</v>
      </c>
      <c r="B51" s="29" t="s">
        <v>421</v>
      </c>
      <c r="C51" s="20">
        <v>0.9935648148148148</v>
      </c>
      <c r="D51" s="23" t="s">
        <v>435</v>
      </c>
      <c r="E51" s="25" t="s">
        <v>221</v>
      </c>
      <c r="F51" s="26">
        <v>673.0</v>
      </c>
      <c r="G51" s="23" t="s">
        <v>154</v>
      </c>
      <c r="H51" s="23" t="s">
        <v>54</v>
      </c>
      <c r="I51" s="25">
        <v>250.0</v>
      </c>
      <c r="J51" s="25">
        <v>250.0</v>
      </c>
      <c r="K51" s="23" t="s">
        <v>15</v>
      </c>
      <c r="L51" s="29" t="s">
        <v>436</v>
      </c>
      <c r="M51" s="29" t="s">
        <v>437</v>
      </c>
      <c r="N51" s="29" t="s">
        <v>438</v>
      </c>
      <c r="O51" s="26" t="s">
        <v>439</v>
      </c>
      <c r="P51" s="23" t="s">
        <v>440</v>
      </c>
      <c r="Q51" s="23" t="s">
        <v>441</v>
      </c>
      <c r="R51" s="23" t="s">
        <v>54</v>
      </c>
      <c r="S51" s="26">
        <v>0.95</v>
      </c>
      <c r="T51" s="26">
        <v>0.0</v>
      </c>
      <c r="U51" s="23" t="s">
        <v>72</v>
      </c>
      <c r="V51" s="23" t="s">
        <v>253</v>
      </c>
      <c r="W51" s="26" t="s">
        <v>56</v>
      </c>
      <c r="X51" s="23" t="s">
        <v>442</v>
      </c>
      <c r="Y51" s="23" t="s">
        <v>443</v>
      </c>
      <c r="Z51" s="23" t="s">
        <v>102</v>
      </c>
      <c r="AA51" s="23" t="s">
        <v>102</v>
      </c>
      <c r="AB51" s="13">
        <v>2102.0</v>
      </c>
      <c r="AC51" s="26" t="s">
        <v>444</v>
      </c>
      <c r="AD51" s="23" t="s">
        <v>445</v>
      </c>
      <c r="AE51" s="40"/>
      <c r="AF51" s="26" t="s">
        <v>63</v>
      </c>
      <c r="AG51" s="23" t="s">
        <v>93</v>
      </c>
      <c r="AH51" s="32" t="b">
        <v>0</v>
      </c>
      <c r="AI51" s="34" t="s">
        <v>122</v>
      </c>
      <c r="AJ51" s="46" t="s">
        <v>446</v>
      </c>
    </row>
    <row r="52">
      <c r="A52" s="18">
        <v>43407.0</v>
      </c>
      <c r="B52" s="29" t="s">
        <v>421</v>
      </c>
      <c r="C52" s="20">
        <v>0.5912152777777778</v>
      </c>
      <c r="D52" s="23" t="s">
        <v>447</v>
      </c>
      <c r="E52" s="25" t="s">
        <v>221</v>
      </c>
      <c r="F52" s="26">
        <v>727.0</v>
      </c>
      <c r="G52" s="23" t="s">
        <v>154</v>
      </c>
      <c r="H52" s="23" t="s">
        <v>54</v>
      </c>
      <c r="I52" s="25">
        <v>250.0</v>
      </c>
      <c r="J52" s="25">
        <v>250.0</v>
      </c>
      <c r="K52" s="23" t="s">
        <v>15</v>
      </c>
      <c r="L52" s="29" t="s">
        <v>436</v>
      </c>
      <c r="M52" s="29" t="s">
        <v>437</v>
      </c>
      <c r="N52" s="29" t="s">
        <v>438</v>
      </c>
      <c r="O52" s="26" t="s">
        <v>439</v>
      </c>
      <c r="P52" s="23" t="s">
        <v>440</v>
      </c>
      <c r="Q52" s="23" t="s">
        <v>121</v>
      </c>
      <c r="R52" s="23" t="s">
        <v>54</v>
      </c>
      <c r="S52" s="26">
        <v>0.1</v>
      </c>
      <c r="T52" s="26">
        <v>0.0</v>
      </c>
      <c r="U52" s="23" t="s">
        <v>72</v>
      </c>
      <c r="V52" s="23" t="s">
        <v>253</v>
      </c>
      <c r="W52" s="26" t="s">
        <v>56</v>
      </c>
      <c r="X52" s="23" t="s">
        <v>442</v>
      </c>
      <c r="Y52" s="23" t="s">
        <v>443</v>
      </c>
      <c r="Z52" s="23" t="s">
        <v>102</v>
      </c>
      <c r="AA52" s="23" t="s">
        <v>102</v>
      </c>
      <c r="AB52" s="13">
        <v>2102.0</v>
      </c>
      <c r="AC52" s="26" t="s">
        <v>444</v>
      </c>
      <c r="AD52" s="23" t="s">
        <v>445</v>
      </c>
      <c r="AE52" s="40"/>
      <c r="AF52" s="26" t="s">
        <v>63</v>
      </c>
      <c r="AG52" s="23" t="s">
        <v>93</v>
      </c>
      <c r="AH52" s="32" t="b">
        <v>0</v>
      </c>
      <c r="AI52" s="34" t="s">
        <v>122</v>
      </c>
      <c r="AJ52" s="46" t="s">
        <v>446</v>
      </c>
    </row>
    <row r="53">
      <c r="A53" s="49">
        <v>43407.0</v>
      </c>
      <c r="B53" s="34" t="s">
        <v>421</v>
      </c>
      <c r="C53" s="50">
        <v>0.8395601851851852</v>
      </c>
      <c r="D53" s="34" t="s">
        <v>448</v>
      </c>
      <c r="E53" s="51" t="s">
        <v>221</v>
      </c>
      <c r="F53" s="51">
        <v>727.0</v>
      </c>
      <c r="G53" s="34" t="s">
        <v>154</v>
      </c>
      <c r="H53" s="34" t="s">
        <v>54</v>
      </c>
      <c r="I53" s="52">
        <v>250.0</v>
      </c>
      <c r="J53" s="52">
        <v>250.0</v>
      </c>
      <c r="K53" s="34" t="s">
        <v>15</v>
      </c>
      <c r="L53" s="34" t="s">
        <v>436</v>
      </c>
      <c r="M53" s="34" t="s">
        <v>437</v>
      </c>
      <c r="N53" s="34" t="s">
        <v>438</v>
      </c>
      <c r="O53" s="34" t="s">
        <v>439</v>
      </c>
      <c r="P53" s="34" t="s">
        <v>440</v>
      </c>
      <c r="Q53" s="53" t="s">
        <v>441</v>
      </c>
      <c r="R53" s="34" t="s">
        <v>54</v>
      </c>
      <c r="S53" s="51">
        <v>0.1</v>
      </c>
      <c r="T53" s="51">
        <v>0.0</v>
      </c>
      <c r="U53" s="34" t="s">
        <v>72</v>
      </c>
      <c r="V53" s="34" t="s">
        <v>253</v>
      </c>
      <c r="W53" s="34" t="s">
        <v>56</v>
      </c>
      <c r="X53" s="34" t="s">
        <v>442</v>
      </c>
      <c r="Y53" s="34" t="s">
        <v>443</v>
      </c>
      <c r="Z53" s="34" t="s">
        <v>102</v>
      </c>
      <c r="AA53" s="34" t="s">
        <v>102</v>
      </c>
      <c r="AB53" s="51">
        <v>2102.0</v>
      </c>
      <c r="AC53" s="34" t="s">
        <v>444</v>
      </c>
      <c r="AD53" s="34" t="s">
        <v>445</v>
      </c>
      <c r="AE53" s="34"/>
      <c r="AF53" s="34" t="s">
        <v>63</v>
      </c>
      <c r="AG53" s="34" t="s">
        <v>93</v>
      </c>
      <c r="AH53" s="32" t="b">
        <v>0</v>
      </c>
      <c r="AI53" s="34" t="s">
        <v>122</v>
      </c>
      <c r="AJ53" s="46" t="s">
        <v>446</v>
      </c>
    </row>
    <row r="54">
      <c r="A54" s="18">
        <v>43407.0</v>
      </c>
      <c r="B54" s="29" t="s">
        <v>421</v>
      </c>
      <c r="C54" s="20">
        <v>0.9555208333333334</v>
      </c>
      <c r="D54" s="23" t="s">
        <v>449</v>
      </c>
      <c r="E54" s="25" t="s">
        <v>221</v>
      </c>
      <c r="F54" s="26">
        <v>699.0</v>
      </c>
      <c r="G54" s="23" t="s">
        <v>154</v>
      </c>
      <c r="H54" s="23" t="s">
        <v>54</v>
      </c>
      <c r="I54" s="25">
        <v>250.0</v>
      </c>
      <c r="J54" s="25">
        <v>250.0</v>
      </c>
      <c r="K54" s="23" t="s">
        <v>15</v>
      </c>
      <c r="L54" s="29" t="s">
        <v>436</v>
      </c>
      <c r="M54" s="29" t="s">
        <v>437</v>
      </c>
      <c r="N54" s="29" t="s">
        <v>438</v>
      </c>
      <c r="O54" s="26" t="s">
        <v>439</v>
      </c>
      <c r="P54" s="23" t="s">
        <v>440</v>
      </c>
      <c r="Q54" s="23" t="s">
        <v>450</v>
      </c>
      <c r="R54" s="23" t="s">
        <v>54</v>
      </c>
      <c r="S54" s="26">
        <v>0.27</v>
      </c>
      <c r="T54" s="26">
        <v>0.0</v>
      </c>
      <c r="U54" s="23" t="s">
        <v>72</v>
      </c>
      <c r="V54" s="23" t="s">
        <v>253</v>
      </c>
      <c r="W54" s="26" t="s">
        <v>56</v>
      </c>
      <c r="X54" s="23" t="s">
        <v>442</v>
      </c>
      <c r="Y54" s="23" t="s">
        <v>443</v>
      </c>
      <c r="Z54" s="23" t="s">
        <v>102</v>
      </c>
      <c r="AA54" s="23" t="s">
        <v>102</v>
      </c>
      <c r="AB54" s="13">
        <v>2102.0</v>
      </c>
      <c r="AC54" s="26" t="s">
        <v>444</v>
      </c>
      <c r="AD54" s="23" t="s">
        <v>445</v>
      </c>
      <c r="AE54" s="40"/>
      <c r="AF54" s="26" t="s">
        <v>63</v>
      </c>
      <c r="AG54" s="23" t="s">
        <v>93</v>
      </c>
      <c r="AH54" s="32" t="b">
        <v>0</v>
      </c>
      <c r="AI54" s="34" t="s">
        <v>122</v>
      </c>
      <c r="AJ54" s="46" t="s">
        <v>446</v>
      </c>
    </row>
    <row r="55">
      <c r="A55" s="18">
        <v>43407.0</v>
      </c>
      <c r="B55" s="29" t="s">
        <v>421</v>
      </c>
      <c r="C55" s="20">
        <v>0.7214236111111111</v>
      </c>
      <c r="D55" s="23" t="s">
        <v>451</v>
      </c>
      <c r="E55" s="25" t="s">
        <v>221</v>
      </c>
      <c r="F55" s="26">
        <v>734.0</v>
      </c>
      <c r="G55" s="23" t="s">
        <v>154</v>
      </c>
      <c r="H55" s="23" t="s">
        <v>54</v>
      </c>
      <c r="I55" s="25">
        <v>250.0</v>
      </c>
      <c r="J55" s="25">
        <v>250.0</v>
      </c>
      <c r="K55" s="23" t="s">
        <v>15</v>
      </c>
      <c r="L55" s="29" t="s">
        <v>436</v>
      </c>
      <c r="M55" s="29" t="s">
        <v>437</v>
      </c>
      <c r="N55" s="29" t="s">
        <v>438</v>
      </c>
      <c r="O55" s="26" t="s">
        <v>439</v>
      </c>
      <c r="P55" s="23" t="s">
        <v>440</v>
      </c>
      <c r="Q55" s="23" t="s">
        <v>441</v>
      </c>
      <c r="R55" s="23" t="s">
        <v>54</v>
      </c>
      <c r="S55" s="26">
        <v>0.1</v>
      </c>
      <c r="T55" s="26">
        <v>0.0</v>
      </c>
      <c r="U55" s="23" t="s">
        <v>72</v>
      </c>
      <c r="V55" s="23" t="s">
        <v>253</v>
      </c>
      <c r="W55" s="26" t="s">
        <v>56</v>
      </c>
      <c r="X55" s="23" t="s">
        <v>442</v>
      </c>
      <c r="Y55" s="23" t="s">
        <v>443</v>
      </c>
      <c r="Z55" s="23" t="s">
        <v>102</v>
      </c>
      <c r="AA55" s="23" t="s">
        <v>102</v>
      </c>
      <c r="AB55" s="13">
        <v>2102.0</v>
      </c>
      <c r="AC55" s="26" t="s">
        <v>444</v>
      </c>
      <c r="AD55" s="23" t="s">
        <v>445</v>
      </c>
      <c r="AE55" s="40"/>
      <c r="AF55" s="26" t="s">
        <v>63</v>
      </c>
      <c r="AG55" s="23" t="s">
        <v>93</v>
      </c>
      <c r="AH55" s="32" t="b">
        <v>0</v>
      </c>
      <c r="AI55" s="34" t="s">
        <v>122</v>
      </c>
      <c r="AJ55" s="46" t="s">
        <v>446</v>
      </c>
    </row>
    <row r="56">
      <c r="A56" s="18">
        <v>43407.0</v>
      </c>
      <c r="B56" s="29" t="s">
        <v>421</v>
      </c>
      <c r="C56" s="20">
        <v>0.9924421296296296</v>
      </c>
      <c r="D56" s="23" t="s">
        <v>452</v>
      </c>
      <c r="E56" s="25" t="s">
        <v>221</v>
      </c>
      <c r="F56" s="26">
        <v>698.0</v>
      </c>
      <c r="G56" s="23" t="s">
        <v>154</v>
      </c>
      <c r="H56" s="23" t="s">
        <v>54</v>
      </c>
      <c r="I56" s="25">
        <v>250.0</v>
      </c>
      <c r="J56" s="25">
        <v>250.0</v>
      </c>
      <c r="K56" s="23" t="s">
        <v>15</v>
      </c>
      <c r="L56" s="29" t="s">
        <v>436</v>
      </c>
      <c r="M56" s="29" t="s">
        <v>437</v>
      </c>
      <c r="N56" s="29" t="s">
        <v>438</v>
      </c>
      <c r="O56" s="26" t="s">
        <v>439</v>
      </c>
      <c r="P56" s="23" t="s">
        <v>440</v>
      </c>
      <c r="Q56" s="23" t="s">
        <v>441</v>
      </c>
      <c r="R56" s="23" t="s">
        <v>54</v>
      </c>
      <c r="S56" s="26">
        <v>0.61</v>
      </c>
      <c r="T56" s="26">
        <v>0.0</v>
      </c>
      <c r="U56" s="23" t="s">
        <v>72</v>
      </c>
      <c r="V56" s="23" t="s">
        <v>253</v>
      </c>
      <c r="W56" s="26" t="s">
        <v>56</v>
      </c>
      <c r="X56" s="23" t="s">
        <v>442</v>
      </c>
      <c r="Y56" s="23" t="s">
        <v>443</v>
      </c>
      <c r="Z56" s="23" t="s">
        <v>102</v>
      </c>
      <c r="AA56" s="23" t="s">
        <v>102</v>
      </c>
      <c r="AB56" s="13">
        <v>2102.0</v>
      </c>
      <c r="AC56" s="26" t="s">
        <v>444</v>
      </c>
      <c r="AD56" s="23" t="s">
        <v>445</v>
      </c>
      <c r="AE56" s="40"/>
      <c r="AF56" s="26" t="s">
        <v>63</v>
      </c>
      <c r="AG56" s="23" t="s">
        <v>93</v>
      </c>
      <c r="AH56" s="32" t="b">
        <v>0</v>
      </c>
      <c r="AI56" s="34" t="s">
        <v>122</v>
      </c>
      <c r="AJ56" s="46" t="s">
        <v>446</v>
      </c>
    </row>
    <row r="57">
      <c r="A57" s="18">
        <v>43012.0</v>
      </c>
      <c r="B57" s="29" t="s">
        <v>402</v>
      </c>
      <c r="C57" s="20">
        <v>0.7963078703703703</v>
      </c>
      <c r="D57" s="23" t="s">
        <v>453</v>
      </c>
      <c r="E57" s="25" t="s">
        <v>44</v>
      </c>
      <c r="F57" s="26">
        <v>628.0</v>
      </c>
      <c r="G57" s="23" t="s">
        <v>154</v>
      </c>
      <c r="H57" s="23" t="s">
        <v>54</v>
      </c>
      <c r="I57" s="25">
        <v>900.0</v>
      </c>
      <c r="J57" s="25">
        <v>900.0</v>
      </c>
      <c r="K57" s="23" t="s">
        <v>47</v>
      </c>
      <c r="L57" s="29" t="s">
        <v>454</v>
      </c>
      <c r="M57" s="29" t="s">
        <v>455</v>
      </c>
      <c r="N57" s="29" t="s">
        <v>456</v>
      </c>
      <c r="O57" s="26" t="s">
        <v>457</v>
      </c>
      <c r="P57" s="23" t="s">
        <v>458</v>
      </c>
      <c r="Q57" s="23" t="s">
        <v>121</v>
      </c>
      <c r="R57" s="23" t="s">
        <v>54</v>
      </c>
      <c r="S57" s="26">
        <v>3.02</v>
      </c>
      <c r="T57" s="26">
        <v>0.0</v>
      </c>
      <c r="U57" s="23" t="s">
        <v>55</v>
      </c>
      <c r="V57" s="23" t="s">
        <v>55</v>
      </c>
      <c r="W57" s="26" t="s">
        <v>56</v>
      </c>
      <c r="X57" s="23" t="s">
        <v>459</v>
      </c>
      <c r="Y57" s="23" t="s">
        <v>460</v>
      </c>
      <c r="Z57" s="23" t="s">
        <v>59</v>
      </c>
      <c r="AA57" s="23" t="s">
        <v>59</v>
      </c>
      <c r="AB57" s="13">
        <v>985.0</v>
      </c>
      <c r="AC57" s="26" t="s">
        <v>461</v>
      </c>
      <c r="AD57" s="23" t="s">
        <v>462</v>
      </c>
      <c r="AE57" s="40"/>
      <c r="AF57" s="26" t="s">
        <v>63</v>
      </c>
      <c r="AG57" s="23" t="s">
        <v>64</v>
      </c>
      <c r="AH57" s="32" t="b">
        <v>0</v>
      </c>
      <c r="AI57" s="34" t="s">
        <v>122</v>
      </c>
      <c r="AJ57" s="43" t="s">
        <v>463</v>
      </c>
    </row>
    <row r="58">
      <c r="A58" s="18">
        <v>43133.0</v>
      </c>
      <c r="B58" s="29" t="s">
        <v>431</v>
      </c>
      <c r="C58" s="20">
        <v>0.5704976851851852</v>
      </c>
      <c r="D58" s="23" t="s">
        <v>464</v>
      </c>
      <c r="E58" s="25" t="s">
        <v>44</v>
      </c>
      <c r="F58" s="26">
        <v>802.0</v>
      </c>
      <c r="G58" s="23" t="s">
        <v>154</v>
      </c>
      <c r="H58" s="23" t="s">
        <v>54</v>
      </c>
      <c r="I58" s="25">
        <v>500.0</v>
      </c>
      <c r="J58" s="25">
        <v>500.0</v>
      </c>
      <c r="K58" s="23" t="s">
        <v>47</v>
      </c>
      <c r="L58" s="29" t="s">
        <v>454</v>
      </c>
      <c r="M58" s="29" t="s">
        <v>455</v>
      </c>
      <c r="N58" s="29" t="s">
        <v>465</v>
      </c>
      <c r="O58" s="26" t="s">
        <v>457</v>
      </c>
      <c r="P58" s="23" t="s">
        <v>466</v>
      </c>
      <c r="Q58" s="23" t="s">
        <v>121</v>
      </c>
      <c r="R58" s="23" t="s">
        <v>54</v>
      </c>
      <c r="S58" s="26">
        <v>0.1</v>
      </c>
      <c r="T58" s="26">
        <v>0.0</v>
      </c>
      <c r="U58" s="23" t="s">
        <v>160</v>
      </c>
      <c r="V58" s="34"/>
      <c r="W58" s="26" t="s">
        <v>56</v>
      </c>
      <c r="X58" s="23" t="s">
        <v>279</v>
      </c>
      <c r="Y58" s="23" t="s">
        <v>467</v>
      </c>
      <c r="Z58" s="23" t="s">
        <v>116</v>
      </c>
      <c r="AA58" s="23" t="s">
        <v>116</v>
      </c>
      <c r="AB58" s="13">
        <v>3.0</v>
      </c>
      <c r="AC58" s="26" t="s">
        <v>468</v>
      </c>
      <c r="AD58" s="23" t="s">
        <v>469</v>
      </c>
      <c r="AE58" s="40"/>
      <c r="AF58" s="26" t="s">
        <v>63</v>
      </c>
      <c r="AG58" s="23" t="s">
        <v>160</v>
      </c>
      <c r="AH58" s="32" t="b">
        <v>0</v>
      </c>
      <c r="AI58" s="34" t="s">
        <v>122</v>
      </c>
      <c r="AJ58" s="46" t="s">
        <v>470</v>
      </c>
    </row>
    <row r="59">
      <c r="A59" s="18">
        <v>42779.0</v>
      </c>
      <c r="B59" s="29" t="s">
        <v>471</v>
      </c>
      <c r="C59" s="20">
        <v>0.3259490740740741</v>
      </c>
      <c r="D59" s="23" t="s">
        <v>472</v>
      </c>
      <c r="E59" s="25" t="s">
        <v>44</v>
      </c>
      <c r="F59" s="26">
        <v>758.0</v>
      </c>
      <c r="G59" s="23" t="s">
        <v>154</v>
      </c>
      <c r="H59" s="23" t="s">
        <v>54</v>
      </c>
      <c r="I59" s="25">
        <v>300.0</v>
      </c>
      <c r="J59" s="25">
        <v>300.0</v>
      </c>
      <c r="K59" s="23" t="s">
        <v>47</v>
      </c>
      <c r="L59" s="29" t="s">
        <v>454</v>
      </c>
      <c r="M59" s="29" t="s">
        <v>455</v>
      </c>
      <c r="N59" s="29" t="s">
        <v>465</v>
      </c>
      <c r="O59" s="26" t="s">
        <v>457</v>
      </c>
      <c r="P59" s="23" t="s">
        <v>466</v>
      </c>
      <c r="Q59" s="23" t="s">
        <v>71</v>
      </c>
      <c r="R59" s="23" t="s">
        <v>54</v>
      </c>
      <c r="S59" s="26">
        <v>0.1</v>
      </c>
      <c r="T59" s="26">
        <v>0.0</v>
      </c>
      <c r="U59" s="23" t="s">
        <v>55</v>
      </c>
      <c r="V59" s="23" t="s">
        <v>55</v>
      </c>
      <c r="W59" s="26" t="s">
        <v>56</v>
      </c>
      <c r="X59" s="23" t="s">
        <v>279</v>
      </c>
      <c r="Y59" s="23" t="s">
        <v>467</v>
      </c>
      <c r="Z59" s="23" t="s">
        <v>116</v>
      </c>
      <c r="AA59" s="23" t="s">
        <v>116</v>
      </c>
      <c r="AB59" s="13">
        <v>3.0</v>
      </c>
      <c r="AC59" s="26" t="s">
        <v>473</v>
      </c>
      <c r="AD59" s="23" t="s">
        <v>474</v>
      </c>
      <c r="AE59" s="40"/>
      <c r="AF59" s="26" t="s">
        <v>63</v>
      </c>
      <c r="AG59" s="23" t="s">
        <v>64</v>
      </c>
      <c r="AH59" s="32" t="b">
        <v>0</v>
      </c>
      <c r="AI59" s="34" t="s">
        <v>122</v>
      </c>
      <c r="AJ59" s="43" t="s">
        <v>475</v>
      </c>
    </row>
    <row r="60">
      <c r="A60" s="18">
        <v>42562.0</v>
      </c>
      <c r="B60" s="29" t="s">
        <v>471</v>
      </c>
      <c r="C60" s="20">
        <v>0.674525462962963</v>
      </c>
      <c r="D60" s="23" t="s">
        <v>476</v>
      </c>
      <c r="E60" s="25" t="s">
        <v>44</v>
      </c>
      <c r="F60" s="26">
        <v>644.0</v>
      </c>
      <c r="G60" s="34"/>
      <c r="H60" s="23" t="s">
        <v>54</v>
      </c>
      <c r="I60" s="25">
        <v>1000.0</v>
      </c>
      <c r="J60" s="25">
        <v>1000.0</v>
      </c>
      <c r="K60" s="23" t="s">
        <v>47</v>
      </c>
      <c r="L60" s="29" t="s">
        <v>454</v>
      </c>
      <c r="M60" s="29" t="s">
        <v>455</v>
      </c>
      <c r="N60" s="29" t="s">
        <v>477</v>
      </c>
      <c r="O60" s="26" t="s">
        <v>454</v>
      </c>
      <c r="P60" s="23" t="s">
        <v>478</v>
      </c>
      <c r="Q60" s="23" t="s">
        <v>71</v>
      </c>
      <c r="R60" s="23" t="s">
        <v>54</v>
      </c>
      <c r="S60" s="26">
        <v>0.1</v>
      </c>
      <c r="T60" s="26">
        <v>0.0</v>
      </c>
      <c r="U60" s="23" t="s">
        <v>55</v>
      </c>
      <c r="V60" s="23" t="s">
        <v>55</v>
      </c>
      <c r="W60" s="26" t="s">
        <v>56</v>
      </c>
      <c r="X60" s="23" t="s">
        <v>291</v>
      </c>
      <c r="Y60" s="23" t="s">
        <v>479</v>
      </c>
      <c r="Z60" s="23" t="s">
        <v>116</v>
      </c>
      <c r="AA60" s="23" t="s">
        <v>116</v>
      </c>
      <c r="AB60" s="13">
        <v>3.0</v>
      </c>
      <c r="AC60" s="26" t="s">
        <v>480</v>
      </c>
      <c r="AD60" s="23" t="s">
        <v>481</v>
      </c>
      <c r="AE60" s="26" t="s">
        <v>482</v>
      </c>
      <c r="AF60" s="26" t="s">
        <v>80</v>
      </c>
      <c r="AG60" s="23" t="s">
        <v>64</v>
      </c>
      <c r="AH60" s="32" t="b">
        <v>0</v>
      </c>
      <c r="AI60" s="34" t="s">
        <v>122</v>
      </c>
      <c r="AJ60" s="43" t="s">
        <v>483</v>
      </c>
    </row>
    <row r="61">
      <c r="A61" s="18">
        <v>42691.0</v>
      </c>
      <c r="B61" s="29" t="s">
        <v>484</v>
      </c>
      <c r="C61" s="20">
        <v>0.7729166666666667</v>
      </c>
      <c r="D61" s="23" t="s">
        <v>485</v>
      </c>
      <c r="E61" s="25" t="s">
        <v>44</v>
      </c>
      <c r="F61" s="26">
        <v>685.0</v>
      </c>
      <c r="G61" s="23" t="s">
        <v>45</v>
      </c>
      <c r="H61" s="23" t="s">
        <v>54</v>
      </c>
      <c r="I61" s="25">
        <v>1000.0</v>
      </c>
      <c r="J61" s="25">
        <v>1000.0</v>
      </c>
      <c r="K61" s="23" t="s">
        <v>47</v>
      </c>
      <c r="L61" s="29" t="s">
        <v>454</v>
      </c>
      <c r="M61" s="29" t="s">
        <v>455</v>
      </c>
      <c r="N61" s="29" t="s">
        <v>465</v>
      </c>
      <c r="O61" s="26" t="s">
        <v>457</v>
      </c>
      <c r="P61" s="23" t="s">
        <v>466</v>
      </c>
      <c r="Q61" s="23" t="s">
        <v>71</v>
      </c>
      <c r="R61" s="23" t="s">
        <v>54</v>
      </c>
      <c r="S61" s="26">
        <v>0.1</v>
      </c>
      <c r="T61" s="26">
        <v>0.0</v>
      </c>
      <c r="U61" s="23" t="s">
        <v>55</v>
      </c>
      <c r="V61" s="23" t="s">
        <v>55</v>
      </c>
      <c r="W61" s="26" t="s">
        <v>56</v>
      </c>
      <c r="X61" s="23" t="s">
        <v>279</v>
      </c>
      <c r="Y61" s="23" t="s">
        <v>467</v>
      </c>
      <c r="Z61" s="23" t="s">
        <v>116</v>
      </c>
      <c r="AA61" s="23" t="s">
        <v>116</v>
      </c>
      <c r="AB61" s="13">
        <v>3.0</v>
      </c>
      <c r="AC61" s="26" t="s">
        <v>473</v>
      </c>
      <c r="AD61" s="23" t="s">
        <v>486</v>
      </c>
      <c r="AE61" s="40"/>
      <c r="AF61" s="26" t="s">
        <v>63</v>
      </c>
      <c r="AG61" s="23" t="s">
        <v>64</v>
      </c>
      <c r="AH61" s="32" t="b">
        <v>0</v>
      </c>
      <c r="AI61" s="54" t="s">
        <v>487</v>
      </c>
      <c r="AJ61" s="43"/>
    </row>
    <row r="62">
      <c r="A62" s="18">
        <v>43033.0</v>
      </c>
      <c r="B62" s="29" t="s">
        <v>402</v>
      </c>
      <c r="C62" s="20">
        <v>0.7102662037037037</v>
      </c>
      <c r="D62" s="23" t="s">
        <v>488</v>
      </c>
      <c r="E62" s="25" t="s">
        <v>44</v>
      </c>
      <c r="F62" s="26">
        <v>756.0</v>
      </c>
      <c r="G62" s="23" t="s">
        <v>154</v>
      </c>
      <c r="H62" s="23" t="s">
        <v>54</v>
      </c>
      <c r="I62" s="25">
        <v>1500.0</v>
      </c>
      <c r="J62" s="25">
        <v>1500.0</v>
      </c>
      <c r="K62" s="23" t="s">
        <v>47</v>
      </c>
      <c r="L62" s="29" t="s">
        <v>454</v>
      </c>
      <c r="M62" s="29" t="s">
        <v>455</v>
      </c>
      <c r="N62" s="29" t="s">
        <v>465</v>
      </c>
      <c r="O62" s="26" t="s">
        <v>457</v>
      </c>
      <c r="P62" s="23" t="s">
        <v>466</v>
      </c>
      <c r="Q62" s="23" t="s">
        <v>71</v>
      </c>
      <c r="R62" s="23" t="s">
        <v>54</v>
      </c>
      <c r="S62" s="26">
        <v>0.1</v>
      </c>
      <c r="T62" s="26">
        <v>0.0</v>
      </c>
      <c r="U62" s="23" t="s">
        <v>160</v>
      </c>
      <c r="V62" s="34"/>
      <c r="W62" s="26" t="s">
        <v>56</v>
      </c>
      <c r="X62" s="23" t="s">
        <v>279</v>
      </c>
      <c r="Y62" s="23" t="s">
        <v>467</v>
      </c>
      <c r="Z62" s="23" t="s">
        <v>116</v>
      </c>
      <c r="AA62" s="23" t="s">
        <v>116</v>
      </c>
      <c r="AB62" s="13">
        <v>3.0</v>
      </c>
      <c r="AC62" s="26" t="s">
        <v>468</v>
      </c>
      <c r="AD62" s="23" t="s">
        <v>489</v>
      </c>
      <c r="AE62" s="40"/>
      <c r="AF62" s="26" t="s">
        <v>63</v>
      </c>
      <c r="AG62" s="23" t="s">
        <v>160</v>
      </c>
      <c r="AH62" s="32" t="b">
        <v>0</v>
      </c>
      <c r="AI62" s="34" t="s">
        <v>122</v>
      </c>
      <c r="AJ62" s="43" t="s">
        <v>490</v>
      </c>
    </row>
    <row r="63">
      <c r="A63" s="18">
        <v>42788.0</v>
      </c>
      <c r="B63" s="29" t="s">
        <v>402</v>
      </c>
      <c r="C63" s="20">
        <v>0.47172453703703704</v>
      </c>
      <c r="D63" s="23" t="s">
        <v>491</v>
      </c>
      <c r="E63" s="25" t="s">
        <v>44</v>
      </c>
      <c r="F63" s="26">
        <v>663.0</v>
      </c>
      <c r="G63" s="23" t="s">
        <v>45</v>
      </c>
      <c r="H63" s="23" t="s">
        <v>54</v>
      </c>
      <c r="I63" s="25">
        <v>500.0</v>
      </c>
      <c r="J63" s="25">
        <v>500.0</v>
      </c>
      <c r="K63" s="23" t="s">
        <v>47</v>
      </c>
      <c r="L63" s="29" t="s">
        <v>454</v>
      </c>
      <c r="M63" s="29" t="s">
        <v>455</v>
      </c>
      <c r="N63" s="29" t="s">
        <v>477</v>
      </c>
      <c r="O63" s="26" t="s">
        <v>457</v>
      </c>
      <c r="P63" s="23" t="s">
        <v>466</v>
      </c>
      <c r="Q63" s="23" t="s">
        <v>492</v>
      </c>
      <c r="R63" s="23" t="s">
        <v>54</v>
      </c>
      <c r="S63" s="26">
        <v>0.26</v>
      </c>
      <c r="T63" s="26">
        <v>0.0</v>
      </c>
      <c r="U63" s="23" t="s">
        <v>160</v>
      </c>
      <c r="V63" s="34"/>
      <c r="W63" s="26" t="s">
        <v>56</v>
      </c>
      <c r="X63" s="23" t="s">
        <v>493</v>
      </c>
      <c r="Y63" s="23" t="s">
        <v>494</v>
      </c>
      <c r="Z63" s="23" t="s">
        <v>208</v>
      </c>
      <c r="AA63" s="23" t="s">
        <v>208</v>
      </c>
      <c r="AB63" s="13">
        <v>1177.0</v>
      </c>
      <c r="AC63" s="26" t="s">
        <v>495</v>
      </c>
      <c r="AD63" s="23" t="s">
        <v>496</v>
      </c>
      <c r="AE63" s="40"/>
      <c r="AF63" s="26" t="s">
        <v>80</v>
      </c>
      <c r="AG63" s="23" t="s">
        <v>160</v>
      </c>
      <c r="AH63" s="32" t="b">
        <v>0</v>
      </c>
      <c r="AI63" s="54" t="s">
        <v>497</v>
      </c>
      <c r="AJ63" s="43"/>
    </row>
    <row r="64">
      <c r="A64" s="18">
        <v>42788.0</v>
      </c>
      <c r="B64" s="29" t="s">
        <v>402</v>
      </c>
      <c r="C64" s="20">
        <v>0.4734837962962963</v>
      </c>
      <c r="D64" s="23" t="s">
        <v>498</v>
      </c>
      <c r="E64" s="25" t="s">
        <v>44</v>
      </c>
      <c r="F64" s="26">
        <v>663.0</v>
      </c>
      <c r="G64" s="23" t="s">
        <v>45</v>
      </c>
      <c r="H64" s="23" t="s">
        <v>54</v>
      </c>
      <c r="I64" s="25">
        <v>500.0</v>
      </c>
      <c r="J64" s="25">
        <v>500.0</v>
      </c>
      <c r="K64" s="23" t="s">
        <v>47</v>
      </c>
      <c r="L64" s="29" t="s">
        <v>454</v>
      </c>
      <c r="M64" s="29" t="s">
        <v>455</v>
      </c>
      <c r="N64" s="29" t="s">
        <v>477</v>
      </c>
      <c r="O64" s="26" t="s">
        <v>457</v>
      </c>
      <c r="P64" s="23" t="s">
        <v>499</v>
      </c>
      <c r="Q64" s="23" t="s">
        <v>167</v>
      </c>
      <c r="R64" s="23" t="s">
        <v>54</v>
      </c>
      <c r="S64" s="26">
        <v>0.26</v>
      </c>
      <c r="T64" s="26">
        <v>0.0</v>
      </c>
      <c r="U64" s="23" t="s">
        <v>160</v>
      </c>
      <c r="V64" s="34"/>
      <c r="W64" s="26" t="s">
        <v>56</v>
      </c>
      <c r="X64" s="23" t="s">
        <v>493</v>
      </c>
      <c r="Y64" s="23" t="s">
        <v>494</v>
      </c>
      <c r="Z64" s="23" t="s">
        <v>208</v>
      </c>
      <c r="AA64" s="23" t="s">
        <v>208</v>
      </c>
      <c r="AB64" s="13">
        <v>1177.0</v>
      </c>
      <c r="AC64" s="26" t="s">
        <v>495</v>
      </c>
      <c r="AD64" s="23" t="s">
        <v>496</v>
      </c>
      <c r="AE64" s="40"/>
      <c r="AF64" s="26" t="s">
        <v>80</v>
      </c>
      <c r="AG64" s="23" t="s">
        <v>160</v>
      </c>
      <c r="AH64" s="32" t="b">
        <v>0</v>
      </c>
      <c r="AI64" s="54" t="s">
        <v>500</v>
      </c>
      <c r="AJ64" s="43"/>
    </row>
    <row r="65">
      <c r="A65" s="18">
        <v>42900.0</v>
      </c>
      <c r="B65" s="29" t="s">
        <v>402</v>
      </c>
      <c r="C65" s="20">
        <v>0.6036921296296296</v>
      </c>
      <c r="D65" s="23" t="s">
        <v>501</v>
      </c>
      <c r="E65" s="25" t="s">
        <v>44</v>
      </c>
      <c r="F65" s="26">
        <v>649.0</v>
      </c>
      <c r="G65" s="23" t="s">
        <v>45</v>
      </c>
      <c r="H65" s="23" t="s">
        <v>54</v>
      </c>
      <c r="I65" s="25">
        <v>500.0</v>
      </c>
      <c r="J65" s="25">
        <v>500.0</v>
      </c>
      <c r="K65" s="23" t="s">
        <v>47</v>
      </c>
      <c r="L65" s="29" t="s">
        <v>454</v>
      </c>
      <c r="M65" s="29" t="s">
        <v>455</v>
      </c>
      <c r="N65" s="29" t="s">
        <v>477</v>
      </c>
      <c r="O65" s="26" t="s">
        <v>457</v>
      </c>
      <c r="P65" s="23" t="s">
        <v>466</v>
      </c>
      <c r="Q65" s="23" t="s">
        <v>502</v>
      </c>
      <c r="R65" s="23" t="s">
        <v>54</v>
      </c>
      <c r="S65" s="26">
        <v>1.82</v>
      </c>
      <c r="T65" s="26">
        <v>0.0</v>
      </c>
      <c r="U65" s="23" t="s">
        <v>160</v>
      </c>
      <c r="V65" s="34"/>
      <c r="W65" s="26" t="s">
        <v>56</v>
      </c>
      <c r="X65" s="23" t="s">
        <v>279</v>
      </c>
      <c r="Y65" s="23" t="s">
        <v>467</v>
      </c>
      <c r="Z65" s="23" t="s">
        <v>116</v>
      </c>
      <c r="AA65" s="23" t="s">
        <v>116</v>
      </c>
      <c r="AB65" s="13">
        <v>3.0</v>
      </c>
      <c r="AC65" s="26" t="s">
        <v>473</v>
      </c>
      <c r="AD65" s="23" t="s">
        <v>503</v>
      </c>
      <c r="AE65" s="40"/>
      <c r="AF65" s="26" t="s">
        <v>80</v>
      </c>
      <c r="AG65" s="23" t="s">
        <v>160</v>
      </c>
      <c r="AH65" s="32" t="b">
        <v>0</v>
      </c>
      <c r="AI65" s="54" t="s">
        <v>504</v>
      </c>
      <c r="AJ65" s="43"/>
    </row>
    <row r="66">
      <c r="A66" s="18">
        <v>42953.0</v>
      </c>
      <c r="B66" s="29" t="s">
        <v>505</v>
      </c>
      <c r="C66" s="20">
        <v>0.6592592592592592</v>
      </c>
      <c r="D66" s="23" t="s">
        <v>506</v>
      </c>
      <c r="E66" s="25" t="s">
        <v>44</v>
      </c>
      <c r="F66" s="26">
        <v>771.0</v>
      </c>
      <c r="G66" s="23" t="s">
        <v>154</v>
      </c>
      <c r="H66" s="23" t="s">
        <v>54</v>
      </c>
      <c r="I66" s="25">
        <v>1000.0</v>
      </c>
      <c r="J66" s="25">
        <v>1000.0</v>
      </c>
      <c r="K66" s="23" t="s">
        <v>47</v>
      </c>
      <c r="L66" s="29" t="s">
        <v>454</v>
      </c>
      <c r="M66" s="29" t="s">
        <v>455</v>
      </c>
      <c r="N66" s="29" t="s">
        <v>477</v>
      </c>
      <c r="O66" s="26" t="s">
        <v>457</v>
      </c>
      <c r="P66" s="23" t="s">
        <v>466</v>
      </c>
      <c r="Q66" s="23" t="s">
        <v>502</v>
      </c>
      <c r="R66" s="23" t="s">
        <v>54</v>
      </c>
      <c r="S66" s="26">
        <v>0.1</v>
      </c>
      <c r="T66" s="26">
        <v>0.0</v>
      </c>
      <c r="U66" s="23" t="s">
        <v>160</v>
      </c>
      <c r="V66" s="34"/>
      <c r="W66" s="26" t="s">
        <v>56</v>
      </c>
      <c r="X66" s="23" t="s">
        <v>279</v>
      </c>
      <c r="Y66" s="23" t="s">
        <v>467</v>
      </c>
      <c r="Z66" s="23" t="s">
        <v>116</v>
      </c>
      <c r="AA66" s="23" t="s">
        <v>116</v>
      </c>
      <c r="AB66" s="13">
        <v>3.0</v>
      </c>
      <c r="AC66" s="26" t="s">
        <v>473</v>
      </c>
      <c r="AD66" s="23" t="s">
        <v>507</v>
      </c>
      <c r="AE66" s="40"/>
      <c r="AF66" s="26" t="s">
        <v>80</v>
      </c>
      <c r="AG66" s="23" t="s">
        <v>160</v>
      </c>
      <c r="AH66" s="32" t="b">
        <v>0</v>
      </c>
      <c r="AI66" s="34" t="s">
        <v>122</v>
      </c>
      <c r="AJ66" s="43" t="s">
        <v>508</v>
      </c>
    </row>
    <row r="67">
      <c r="A67" s="18">
        <v>42590.0</v>
      </c>
      <c r="B67" s="29" t="s">
        <v>471</v>
      </c>
      <c r="C67" s="20">
        <v>0.304375</v>
      </c>
      <c r="D67" s="23" t="s">
        <v>509</v>
      </c>
      <c r="E67" s="25" t="s">
        <v>44</v>
      </c>
      <c r="F67" s="26">
        <v>751.0</v>
      </c>
      <c r="G67" s="34"/>
      <c r="H67" s="23" t="s">
        <v>54</v>
      </c>
      <c r="I67" s="25">
        <v>200.0</v>
      </c>
      <c r="J67" s="25">
        <v>200.0</v>
      </c>
      <c r="K67" s="23" t="s">
        <v>47</v>
      </c>
      <c r="L67" s="29" t="s">
        <v>454</v>
      </c>
      <c r="M67" s="29" t="s">
        <v>455</v>
      </c>
      <c r="N67" s="29" t="s">
        <v>465</v>
      </c>
      <c r="O67" s="26" t="s">
        <v>457</v>
      </c>
      <c r="P67" s="23" t="s">
        <v>499</v>
      </c>
      <c r="Q67" s="23" t="s">
        <v>71</v>
      </c>
      <c r="R67" s="23" t="s">
        <v>54</v>
      </c>
      <c r="S67" s="26">
        <v>0.1</v>
      </c>
      <c r="T67" s="26">
        <v>0.0</v>
      </c>
      <c r="U67" s="23" t="s">
        <v>55</v>
      </c>
      <c r="V67" s="23" t="s">
        <v>55</v>
      </c>
      <c r="W67" s="26" t="s">
        <v>56</v>
      </c>
      <c r="X67" s="23" t="s">
        <v>291</v>
      </c>
      <c r="Y67" s="23" t="s">
        <v>510</v>
      </c>
      <c r="Z67" s="23" t="s">
        <v>116</v>
      </c>
      <c r="AA67" s="23" t="s">
        <v>116</v>
      </c>
      <c r="AB67" s="13">
        <v>1.0</v>
      </c>
      <c r="AC67" s="26" t="s">
        <v>480</v>
      </c>
      <c r="AD67" s="23" t="s">
        <v>511</v>
      </c>
      <c r="AE67" s="40"/>
      <c r="AF67" s="26" t="s">
        <v>63</v>
      </c>
      <c r="AG67" s="23" t="s">
        <v>64</v>
      </c>
      <c r="AH67" s="32" t="b">
        <v>0</v>
      </c>
      <c r="AI67" s="34" t="s">
        <v>122</v>
      </c>
      <c r="AJ67" s="43" t="s">
        <v>512</v>
      </c>
    </row>
    <row r="68">
      <c r="A68" s="18">
        <v>42733.0</v>
      </c>
      <c r="B68" s="29" t="s">
        <v>484</v>
      </c>
      <c r="C68" s="20">
        <v>0.33133101851851854</v>
      </c>
      <c r="D68" s="23" t="s">
        <v>513</v>
      </c>
      <c r="E68" s="25" t="s">
        <v>44</v>
      </c>
      <c r="F68" s="26">
        <v>838.0</v>
      </c>
      <c r="G68" s="23" t="s">
        <v>154</v>
      </c>
      <c r="H68" s="23" t="s">
        <v>54</v>
      </c>
      <c r="I68" s="25">
        <v>1500.0</v>
      </c>
      <c r="J68" s="25">
        <v>10.0</v>
      </c>
      <c r="K68" s="23" t="s">
        <v>47</v>
      </c>
      <c r="L68" s="29" t="s">
        <v>454</v>
      </c>
      <c r="M68" s="29" t="s">
        <v>455</v>
      </c>
      <c r="N68" s="29" t="s">
        <v>465</v>
      </c>
      <c r="O68" s="26" t="s">
        <v>457</v>
      </c>
      <c r="P68" s="23" t="s">
        <v>466</v>
      </c>
      <c r="Q68" s="23" t="s">
        <v>502</v>
      </c>
      <c r="R68" s="23" t="s">
        <v>54</v>
      </c>
      <c r="S68" s="26">
        <v>0.1</v>
      </c>
      <c r="T68" s="26">
        <v>0.0</v>
      </c>
      <c r="U68" s="23" t="s">
        <v>160</v>
      </c>
      <c r="V68" s="34"/>
      <c r="W68" s="26" t="s">
        <v>56</v>
      </c>
      <c r="X68" s="23" t="s">
        <v>279</v>
      </c>
      <c r="Y68" s="23" t="s">
        <v>467</v>
      </c>
      <c r="Z68" s="23" t="s">
        <v>116</v>
      </c>
      <c r="AA68" s="23" t="s">
        <v>116</v>
      </c>
      <c r="AB68" s="13">
        <v>3.0</v>
      </c>
      <c r="AC68" s="26" t="s">
        <v>473</v>
      </c>
      <c r="AD68" s="23" t="s">
        <v>514</v>
      </c>
      <c r="AE68" s="40"/>
      <c r="AF68" s="26" t="s">
        <v>63</v>
      </c>
      <c r="AG68" s="23" t="s">
        <v>160</v>
      </c>
      <c r="AH68" s="32" t="b">
        <v>0</v>
      </c>
      <c r="AI68" s="34" t="s">
        <v>122</v>
      </c>
      <c r="AJ68" s="43" t="s">
        <v>515</v>
      </c>
    </row>
    <row r="69">
      <c r="A69" s="18">
        <v>42733.0</v>
      </c>
      <c r="B69" s="29" t="s">
        <v>484</v>
      </c>
      <c r="C69" s="20">
        <v>0.30010416666666667</v>
      </c>
      <c r="D69" s="23" t="s">
        <v>516</v>
      </c>
      <c r="E69" s="25" t="s">
        <v>44</v>
      </c>
      <c r="F69" s="26">
        <v>681.0</v>
      </c>
      <c r="G69" s="23" t="s">
        <v>154</v>
      </c>
      <c r="H69" s="23" t="s">
        <v>54</v>
      </c>
      <c r="I69" s="25">
        <v>1500.0</v>
      </c>
      <c r="J69" s="25">
        <v>1500.0</v>
      </c>
      <c r="K69" s="23" t="s">
        <v>47</v>
      </c>
      <c r="L69" s="29" t="s">
        <v>454</v>
      </c>
      <c r="M69" s="29" t="s">
        <v>455</v>
      </c>
      <c r="N69" s="29" t="s">
        <v>465</v>
      </c>
      <c r="O69" s="26" t="s">
        <v>457</v>
      </c>
      <c r="P69" s="23" t="s">
        <v>466</v>
      </c>
      <c r="Q69" s="23" t="s">
        <v>121</v>
      </c>
      <c r="R69" s="23" t="s">
        <v>54</v>
      </c>
      <c r="S69" s="26">
        <v>0.1</v>
      </c>
      <c r="T69" s="26">
        <v>0.0</v>
      </c>
      <c r="U69" s="23" t="s">
        <v>55</v>
      </c>
      <c r="V69" s="23" t="s">
        <v>55</v>
      </c>
      <c r="W69" s="26" t="s">
        <v>56</v>
      </c>
      <c r="X69" s="23" t="s">
        <v>279</v>
      </c>
      <c r="Y69" s="23" t="s">
        <v>467</v>
      </c>
      <c r="Z69" s="23" t="s">
        <v>116</v>
      </c>
      <c r="AA69" s="23" t="s">
        <v>116</v>
      </c>
      <c r="AB69" s="13">
        <v>3.0</v>
      </c>
      <c r="AC69" s="26" t="s">
        <v>473</v>
      </c>
      <c r="AD69" s="23" t="s">
        <v>517</v>
      </c>
      <c r="AE69" s="40"/>
      <c r="AF69" s="26" t="s">
        <v>63</v>
      </c>
      <c r="AG69" s="23" t="s">
        <v>64</v>
      </c>
      <c r="AH69" s="32" t="b">
        <v>0</v>
      </c>
      <c r="AI69" s="34" t="s">
        <v>122</v>
      </c>
      <c r="AJ69" s="43" t="s">
        <v>518</v>
      </c>
    </row>
    <row r="70">
      <c r="A70" s="18">
        <v>42983.0</v>
      </c>
      <c r="B70" s="29" t="s">
        <v>389</v>
      </c>
      <c r="C70" s="20">
        <v>0.9000115740740741</v>
      </c>
      <c r="D70" s="23" t="s">
        <v>519</v>
      </c>
      <c r="E70" s="25" t="s">
        <v>44</v>
      </c>
      <c r="F70" s="26">
        <v>736.0</v>
      </c>
      <c r="G70" s="23" t="s">
        <v>154</v>
      </c>
      <c r="H70" s="23" t="s">
        <v>54</v>
      </c>
      <c r="I70" s="25">
        <v>1000.0</v>
      </c>
      <c r="J70" s="25">
        <v>1000.0</v>
      </c>
      <c r="K70" s="23" t="s">
        <v>47</v>
      </c>
      <c r="L70" s="29" t="s">
        <v>454</v>
      </c>
      <c r="M70" s="29" t="s">
        <v>455</v>
      </c>
      <c r="N70" s="29" t="s">
        <v>456</v>
      </c>
      <c r="O70" s="26" t="s">
        <v>457</v>
      </c>
      <c r="P70" s="23" t="s">
        <v>458</v>
      </c>
      <c r="Q70" s="23" t="s">
        <v>502</v>
      </c>
      <c r="R70" s="23" t="s">
        <v>54</v>
      </c>
      <c r="S70" s="26">
        <v>0.18</v>
      </c>
      <c r="T70" s="26">
        <v>0.0</v>
      </c>
      <c r="U70" s="23" t="s">
        <v>160</v>
      </c>
      <c r="V70" s="34"/>
      <c r="W70" s="26" t="s">
        <v>56</v>
      </c>
      <c r="X70" s="23" t="s">
        <v>279</v>
      </c>
      <c r="Y70" s="23" t="s">
        <v>467</v>
      </c>
      <c r="Z70" s="23" t="s">
        <v>116</v>
      </c>
      <c r="AA70" s="23" t="s">
        <v>116</v>
      </c>
      <c r="AB70" s="13">
        <v>12.0</v>
      </c>
      <c r="AC70" s="26" t="s">
        <v>473</v>
      </c>
      <c r="AD70" s="23" t="s">
        <v>520</v>
      </c>
      <c r="AE70" s="40"/>
      <c r="AF70" s="26" t="s">
        <v>63</v>
      </c>
      <c r="AG70" s="23" t="s">
        <v>160</v>
      </c>
      <c r="AH70" s="32" t="b">
        <v>0</v>
      </c>
      <c r="AI70" s="34" t="s">
        <v>122</v>
      </c>
      <c r="AJ70" s="43" t="s">
        <v>521</v>
      </c>
    </row>
    <row r="71">
      <c r="A71" s="18">
        <v>42785.0</v>
      </c>
      <c r="B71" s="29" t="s">
        <v>505</v>
      </c>
      <c r="C71" s="20">
        <v>0.5354050925925926</v>
      </c>
      <c r="D71" s="23" t="s">
        <v>522</v>
      </c>
      <c r="E71" s="25" t="s">
        <v>44</v>
      </c>
      <c r="F71" s="26">
        <v>727.0</v>
      </c>
      <c r="G71" s="23" t="s">
        <v>154</v>
      </c>
      <c r="H71" s="23" t="s">
        <v>54</v>
      </c>
      <c r="I71" s="25">
        <v>1000.0</v>
      </c>
      <c r="J71" s="25">
        <v>0.17</v>
      </c>
      <c r="K71" s="23" t="s">
        <v>47</v>
      </c>
      <c r="L71" s="29" t="s">
        <v>454</v>
      </c>
      <c r="M71" s="29" t="s">
        <v>455</v>
      </c>
      <c r="N71" s="29" t="s">
        <v>465</v>
      </c>
      <c r="O71" s="26" t="s">
        <v>457</v>
      </c>
      <c r="P71" s="23" t="s">
        <v>466</v>
      </c>
      <c r="Q71" s="23" t="s">
        <v>71</v>
      </c>
      <c r="R71" s="23" t="s">
        <v>54</v>
      </c>
      <c r="S71" s="26">
        <v>0.1</v>
      </c>
      <c r="T71" s="26">
        <v>0.0</v>
      </c>
      <c r="U71" s="23" t="s">
        <v>55</v>
      </c>
      <c r="V71" s="23" t="s">
        <v>55</v>
      </c>
      <c r="W71" s="26" t="s">
        <v>56</v>
      </c>
      <c r="X71" s="23" t="s">
        <v>279</v>
      </c>
      <c r="Y71" s="23" t="s">
        <v>467</v>
      </c>
      <c r="Z71" s="23" t="s">
        <v>116</v>
      </c>
      <c r="AA71" s="23" t="s">
        <v>116</v>
      </c>
      <c r="AB71" s="13">
        <v>3.0</v>
      </c>
      <c r="AC71" s="26" t="s">
        <v>473</v>
      </c>
      <c r="AD71" s="23" t="s">
        <v>474</v>
      </c>
      <c r="AE71" s="40"/>
      <c r="AF71" s="26" t="s">
        <v>63</v>
      </c>
      <c r="AG71" s="23" t="s">
        <v>64</v>
      </c>
      <c r="AH71" s="32" t="b">
        <v>0</v>
      </c>
      <c r="AI71" s="34" t="s">
        <v>122</v>
      </c>
      <c r="AJ71" s="43" t="s">
        <v>523</v>
      </c>
    </row>
    <row r="72">
      <c r="A72" s="18">
        <v>42568.0</v>
      </c>
      <c r="B72" s="29" t="s">
        <v>505</v>
      </c>
      <c r="C72" s="20">
        <v>0.7110532407407407</v>
      </c>
      <c r="D72" s="23" t="s">
        <v>524</v>
      </c>
      <c r="E72" s="25" t="s">
        <v>44</v>
      </c>
      <c r="F72" s="26">
        <v>610.0</v>
      </c>
      <c r="G72" s="23" t="s">
        <v>45</v>
      </c>
      <c r="H72" s="23" t="s">
        <v>54</v>
      </c>
      <c r="I72" s="25">
        <v>1000.0</v>
      </c>
      <c r="J72" s="25">
        <v>1000.0</v>
      </c>
      <c r="K72" s="23" t="s">
        <v>47</v>
      </c>
      <c r="L72" s="29" t="s">
        <v>454</v>
      </c>
      <c r="M72" s="29" t="s">
        <v>455</v>
      </c>
      <c r="N72" s="29" t="s">
        <v>477</v>
      </c>
      <c r="O72" s="26" t="s">
        <v>525</v>
      </c>
      <c r="P72" s="23" t="s">
        <v>478</v>
      </c>
      <c r="Q72" s="23" t="s">
        <v>71</v>
      </c>
      <c r="R72" s="23" t="s">
        <v>54</v>
      </c>
      <c r="S72" s="26">
        <v>0.1</v>
      </c>
      <c r="T72" s="26">
        <v>0.0</v>
      </c>
      <c r="U72" s="23" t="s">
        <v>55</v>
      </c>
      <c r="V72" s="23" t="s">
        <v>55</v>
      </c>
      <c r="W72" s="26" t="s">
        <v>56</v>
      </c>
      <c r="X72" s="23" t="s">
        <v>291</v>
      </c>
      <c r="Y72" s="23" t="s">
        <v>479</v>
      </c>
      <c r="Z72" s="23" t="s">
        <v>116</v>
      </c>
      <c r="AA72" s="23" t="s">
        <v>116</v>
      </c>
      <c r="AB72" s="13">
        <v>3.0</v>
      </c>
      <c r="AC72" s="26" t="s">
        <v>480</v>
      </c>
      <c r="AD72" s="23" t="s">
        <v>526</v>
      </c>
      <c r="AE72" s="26" t="s">
        <v>527</v>
      </c>
      <c r="AF72" s="26" t="s">
        <v>80</v>
      </c>
      <c r="AG72" s="23" t="s">
        <v>64</v>
      </c>
      <c r="AH72" s="32" t="b">
        <v>0</v>
      </c>
      <c r="AI72" s="54" t="s">
        <v>528</v>
      </c>
      <c r="AJ72" s="34"/>
    </row>
    <row r="73">
      <c r="A73" s="18">
        <v>42900.0</v>
      </c>
      <c r="B73" s="29" t="s">
        <v>402</v>
      </c>
      <c r="C73" s="20">
        <v>0.6021180555555555</v>
      </c>
      <c r="D73" s="23" t="s">
        <v>529</v>
      </c>
      <c r="E73" s="25" t="s">
        <v>44</v>
      </c>
      <c r="F73" s="26">
        <v>612.0</v>
      </c>
      <c r="G73" s="23" t="s">
        <v>45</v>
      </c>
      <c r="H73" s="23" t="s">
        <v>54</v>
      </c>
      <c r="I73" s="25">
        <v>2000.0</v>
      </c>
      <c r="J73" s="25">
        <v>2000.0</v>
      </c>
      <c r="K73" s="23" t="s">
        <v>47</v>
      </c>
      <c r="L73" s="29" t="s">
        <v>454</v>
      </c>
      <c r="M73" s="29" t="s">
        <v>455</v>
      </c>
      <c r="N73" s="29" t="s">
        <v>477</v>
      </c>
      <c r="O73" s="26" t="s">
        <v>457</v>
      </c>
      <c r="P73" s="23" t="s">
        <v>466</v>
      </c>
      <c r="Q73" s="23" t="s">
        <v>71</v>
      </c>
      <c r="R73" s="23" t="s">
        <v>54</v>
      </c>
      <c r="S73" s="26">
        <v>1.53</v>
      </c>
      <c r="T73" s="26">
        <v>0.0</v>
      </c>
      <c r="U73" s="23" t="s">
        <v>160</v>
      </c>
      <c r="V73" s="34"/>
      <c r="W73" s="26" t="s">
        <v>56</v>
      </c>
      <c r="X73" s="23" t="s">
        <v>279</v>
      </c>
      <c r="Y73" s="23" t="s">
        <v>467</v>
      </c>
      <c r="Z73" s="23" t="s">
        <v>116</v>
      </c>
      <c r="AA73" s="23" t="s">
        <v>116</v>
      </c>
      <c r="AB73" s="13">
        <v>3.0</v>
      </c>
      <c r="AC73" s="26" t="s">
        <v>473</v>
      </c>
      <c r="AD73" s="23" t="s">
        <v>530</v>
      </c>
      <c r="AE73" s="40"/>
      <c r="AF73" s="26" t="s">
        <v>80</v>
      </c>
      <c r="AG73" s="23" t="s">
        <v>160</v>
      </c>
      <c r="AH73" s="32" t="b">
        <v>0</v>
      </c>
      <c r="AI73" s="54" t="s">
        <v>531</v>
      </c>
      <c r="AJ73" s="34"/>
    </row>
    <row r="74">
      <c r="A74" s="18">
        <v>42788.0</v>
      </c>
      <c r="B74" s="29" t="s">
        <v>402</v>
      </c>
      <c r="C74" s="20">
        <v>0.47511574074074076</v>
      </c>
      <c r="D74" s="23" t="s">
        <v>532</v>
      </c>
      <c r="E74" s="25" t="s">
        <v>44</v>
      </c>
      <c r="F74" s="26">
        <v>654.0</v>
      </c>
      <c r="G74" s="23" t="s">
        <v>45</v>
      </c>
      <c r="H74" s="23" t="s">
        <v>54</v>
      </c>
      <c r="I74" s="25">
        <v>500.0</v>
      </c>
      <c r="J74" s="25">
        <v>500.0</v>
      </c>
      <c r="K74" s="23" t="s">
        <v>15</v>
      </c>
      <c r="L74" s="29" t="s">
        <v>454</v>
      </c>
      <c r="M74" s="29" t="s">
        <v>455</v>
      </c>
      <c r="N74" s="29" t="s">
        <v>477</v>
      </c>
      <c r="O74" s="26" t="s">
        <v>457</v>
      </c>
      <c r="P74" s="23" t="s">
        <v>499</v>
      </c>
      <c r="Q74" s="23" t="s">
        <v>167</v>
      </c>
      <c r="R74" s="23" t="s">
        <v>54</v>
      </c>
      <c r="S74" s="26">
        <v>0.19</v>
      </c>
      <c r="T74" s="26">
        <v>0.0</v>
      </c>
      <c r="U74" s="23" t="s">
        <v>55</v>
      </c>
      <c r="V74" s="23" t="s">
        <v>55</v>
      </c>
      <c r="W74" s="26" t="s">
        <v>56</v>
      </c>
      <c r="X74" s="23" t="s">
        <v>493</v>
      </c>
      <c r="Y74" s="23" t="s">
        <v>494</v>
      </c>
      <c r="Z74" s="23" t="s">
        <v>208</v>
      </c>
      <c r="AA74" s="23" t="s">
        <v>208</v>
      </c>
      <c r="AB74" s="13">
        <v>1177.0</v>
      </c>
      <c r="AC74" s="26" t="s">
        <v>495</v>
      </c>
      <c r="AD74" s="23" t="s">
        <v>496</v>
      </c>
      <c r="AE74" s="40"/>
      <c r="AF74" s="26" t="s">
        <v>80</v>
      </c>
      <c r="AG74" s="23" t="s">
        <v>193</v>
      </c>
      <c r="AH74" s="32" t="b">
        <v>0</v>
      </c>
      <c r="AI74" s="54" t="s">
        <v>533</v>
      </c>
      <c r="AJ74" s="43"/>
    </row>
    <row r="75">
      <c r="A75" s="18">
        <v>42788.0</v>
      </c>
      <c r="B75" s="29" t="s">
        <v>402</v>
      </c>
      <c r="C75" s="20">
        <v>0.47604166666666664</v>
      </c>
      <c r="D75" s="23" t="s">
        <v>534</v>
      </c>
      <c r="E75" s="25" t="s">
        <v>44</v>
      </c>
      <c r="F75" s="26">
        <v>683.0</v>
      </c>
      <c r="G75" s="23" t="s">
        <v>45</v>
      </c>
      <c r="H75" s="23" t="s">
        <v>54</v>
      </c>
      <c r="I75" s="25">
        <v>250.0</v>
      </c>
      <c r="J75" s="25">
        <v>250.0</v>
      </c>
      <c r="K75" s="23" t="s">
        <v>15</v>
      </c>
      <c r="L75" s="29" t="s">
        <v>454</v>
      </c>
      <c r="M75" s="29" t="s">
        <v>455</v>
      </c>
      <c r="N75" s="29" t="s">
        <v>477</v>
      </c>
      <c r="O75" s="26" t="s">
        <v>457</v>
      </c>
      <c r="P75" s="23" t="s">
        <v>499</v>
      </c>
      <c r="Q75" s="23" t="s">
        <v>318</v>
      </c>
      <c r="R75" s="23" t="s">
        <v>54</v>
      </c>
      <c r="S75" s="26">
        <v>0.19</v>
      </c>
      <c r="T75" s="26">
        <v>0.0</v>
      </c>
      <c r="U75" s="23" t="s">
        <v>55</v>
      </c>
      <c r="V75" s="23" t="s">
        <v>55</v>
      </c>
      <c r="W75" s="26" t="s">
        <v>56</v>
      </c>
      <c r="X75" s="23" t="s">
        <v>493</v>
      </c>
      <c r="Y75" s="23" t="s">
        <v>494</v>
      </c>
      <c r="Z75" s="23" t="s">
        <v>208</v>
      </c>
      <c r="AA75" s="23" t="s">
        <v>208</v>
      </c>
      <c r="AB75" s="13">
        <v>1177.0</v>
      </c>
      <c r="AC75" s="26" t="s">
        <v>495</v>
      </c>
      <c r="AD75" s="23" t="s">
        <v>496</v>
      </c>
      <c r="AE75" s="40"/>
      <c r="AF75" s="26" t="s">
        <v>80</v>
      </c>
      <c r="AG75" s="23" t="s">
        <v>193</v>
      </c>
      <c r="AH75" s="32" t="b">
        <v>0</v>
      </c>
      <c r="AI75" s="54" t="s">
        <v>535</v>
      </c>
      <c r="AJ75" s="43"/>
    </row>
    <row r="76">
      <c r="A76" s="18">
        <v>42586.0</v>
      </c>
      <c r="B76" s="29" t="s">
        <v>484</v>
      </c>
      <c r="C76" s="20">
        <v>0.3264236111111111</v>
      </c>
      <c r="D76" s="23" t="s">
        <v>536</v>
      </c>
      <c r="E76" s="25" t="s">
        <v>44</v>
      </c>
      <c r="F76" s="26">
        <v>696.0</v>
      </c>
      <c r="G76" s="34"/>
      <c r="H76" s="23" t="s">
        <v>54</v>
      </c>
      <c r="I76" s="25">
        <v>500.0</v>
      </c>
      <c r="J76" s="25">
        <v>500.0</v>
      </c>
      <c r="K76" s="23" t="s">
        <v>47</v>
      </c>
      <c r="L76" s="29" t="s">
        <v>454</v>
      </c>
      <c r="M76" s="29" t="s">
        <v>455</v>
      </c>
      <c r="N76" s="29" t="s">
        <v>465</v>
      </c>
      <c r="O76" s="26" t="s">
        <v>457</v>
      </c>
      <c r="P76" s="23" t="s">
        <v>466</v>
      </c>
      <c r="Q76" s="23" t="s">
        <v>71</v>
      </c>
      <c r="R76" s="23" t="s">
        <v>54</v>
      </c>
      <c r="S76" s="26">
        <v>0.1</v>
      </c>
      <c r="T76" s="26">
        <v>0.0</v>
      </c>
      <c r="U76" s="23" t="s">
        <v>55</v>
      </c>
      <c r="V76" s="23" t="s">
        <v>55</v>
      </c>
      <c r="W76" s="26" t="s">
        <v>56</v>
      </c>
      <c r="X76" s="23" t="s">
        <v>291</v>
      </c>
      <c r="Y76" s="23" t="s">
        <v>510</v>
      </c>
      <c r="Z76" s="23" t="s">
        <v>116</v>
      </c>
      <c r="AA76" s="23" t="s">
        <v>116</v>
      </c>
      <c r="AB76" s="13">
        <v>1.0</v>
      </c>
      <c r="AC76" s="26" t="s">
        <v>480</v>
      </c>
      <c r="AD76" s="23" t="s">
        <v>537</v>
      </c>
      <c r="AE76" s="40"/>
      <c r="AF76" s="26" t="s">
        <v>63</v>
      </c>
      <c r="AG76" s="23" t="s">
        <v>64</v>
      </c>
      <c r="AH76" s="32" t="b">
        <v>0</v>
      </c>
      <c r="AI76" s="34" t="s">
        <v>122</v>
      </c>
      <c r="AJ76" s="43" t="s">
        <v>538</v>
      </c>
    </row>
    <row r="77">
      <c r="A77" s="18">
        <v>42707.0</v>
      </c>
      <c r="B77" s="29" t="s">
        <v>421</v>
      </c>
      <c r="C77" s="20">
        <v>0.8591087962962963</v>
      </c>
      <c r="D77" s="23" t="s">
        <v>539</v>
      </c>
      <c r="E77" s="25" t="s">
        <v>44</v>
      </c>
      <c r="F77" s="26">
        <v>710.0</v>
      </c>
      <c r="G77" s="23" t="s">
        <v>45</v>
      </c>
      <c r="H77" s="23" t="s">
        <v>54</v>
      </c>
      <c r="I77" s="25">
        <v>500.0</v>
      </c>
      <c r="J77" s="25">
        <v>500.0</v>
      </c>
      <c r="K77" s="23" t="s">
        <v>47</v>
      </c>
      <c r="L77" s="29" t="s">
        <v>454</v>
      </c>
      <c r="M77" s="29" t="s">
        <v>455</v>
      </c>
      <c r="N77" s="29" t="s">
        <v>465</v>
      </c>
      <c r="O77" s="26" t="s">
        <v>457</v>
      </c>
      <c r="P77" s="23" t="s">
        <v>466</v>
      </c>
      <c r="Q77" s="23" t="s">
        <v>71</v>
      </c>
      <c r="R77" s="23" t="s">
        <v>54</v>
      </c>
      <c r="S77" s="26">
        <v>0.1</v>
      </c>
      <c r="T77" s="26">
        <v>0.0</v>
      </c>
      <c r="U77" s="23" t="s">
        <v>55</v>
      </c>
      <c r="V77" s="23" t="s">
        <v>55</v>
      </c>
      <c r="W77" s="26" t="s">
        <v>56</v>
      </c>
      <c r="X77" s="23" t="s">
        <v>279</v>
      </c>
      <c r="Y77" s="23" t="s">
        <v>467</v>
      </c>
      <c r="Z77" s="23" t="s">
        <v>116</v>
      </c>
      <c r="AA77" s="23" t="s">
        <v>116</v>
      </c>
      <c r="AB77" s="13">
        <v>3.0</v>
      </c>
      <c r="AC77" s="26" t="s">
        <v>473</v>
      </c>
      <c r="AD77" s="23" t="s">
        <v>540</v>
      </c>
      <c r="AE77" s="40"/>
      <c r="AF77" s="26" t="s">
        <v>63</v>
      </c>
      <c r="AG77" s="23" t="s">
        <v>64</v>
      </c>
      <c r="AH77" s="32" t="b">
        <v>0</v>
      </c>
      <c r="AI77" s="54" t="s">
        <v>541</v>
      </c>
      <c r="AJ77" s="43"/>
    </row>
    <row r="78">
      <c r="A78" s="18">
        <v>42794.0</v>
      </c>
      <c r="B78" s="29" t="s">
        <v>389</v>
      </c>
      <c r="C78" s="20">
        <v>0.10939814814814815</v>
      </c>
      <c r="D78" s="23" t="s">
        <v>542</v>
      </c>
      <c r="E78" s="25" t="s">
        <v>44</v>
      </c>
      <c r="F78" s="26">
        <v>749.0</v>
      </c>
      <c r="G78" s="23" t="s">
        <v>154</v>
      </c>
      <c r="H78" s="23" t="s">
        <v>54</v>
      </c>
      <c r="I78" s="25">
        <v>500.0</v>
      </c>
      <c r="J78" s="25">
        <v>500.0</v>
      </c>
      <c r="K78" s="23" t="s">
        <v>47</v>
      </c>
      <c r="L78" s="29" t="s">
        <v>454</v>
      </c>
      <c r="M78" s="29" t="s">
        <v>455</v>
      </c>
      <c r="N78" s="29" t="s">
        <v>465</v>
      </c>
      <c r="O78" s="26" t="s">
        <v>457</v>
      </c>
      <c r="P78" s="23" t="s">
        <v>466</v>
      </c>
      <c r="Q78" s="23" t="s">
        <v>71</v>
      </c>
      <c r="R78" s="23" t="s">
        <v>54</v>
      </c>
      <c r="S78" s="26">
        <v>0.14</v>
      </c>
      <c r="T78" s="26">
        <v>0.0</v>
      </c>
      <c r="U78" s="23" t="s">
        <v>160</v>
      </c>
      <c r="V78" s="34"/>
      <c r="W78" s="26" t="s">
        <v>56</v>
      </c>
      <c r="X78" s="23" t="s">
        <v>279</v>
      </c>
      <c r="Y78" s="23" t="s">
        <v>467</v>
      </c>
      <c r="Z78" s="23" t="s">
        <v>116</v>
      </c>
      <c r="AA78" s="23" t="s">
        <v>116</v>
      </c>
      <c r="AB78" s="13">
        <v>3.0</v>
      </c>
      <c r="AC78" s="26" t="s">
        <v>473</v>
      </c>
      <c r="AD78" s="23" t="s">
        <v>543</v>
      </c>
      <c r="AE78" s="40"/>
      <c r="AF78" s="26" t="s">
        <v>63</v>
      </c>
      <c r="AG78" s="23" t="s">
        <v>160</v>
      </c>
      <c r="AH78" s="32" t="b">
        <v>0</v>
      </c>
      <c r="AI78" s="34" t="s">
        <v>122</v>
      </c>
      <c r="AJ78" s="43" t="s">
        <v>544</v>
      </c>
    </row>
    <row r="79">
      <c r="A79" s="18">
        <v>42593.0</v>
      </c>
      <c r="B79" s="29" t="s">
        <v>484</v>
      </c>
      <c r="C79" s="20">
        <v>0.6694444444444444</v>
      </c>
      <c r="D79" s="23" t="s">
        <v>545</v>
      </c>
      <c r="E79" s="25" t="s">
        <v>44</v>
      </c>
      <c r="F79" s="26">
        <v>657.0</v>
      </c>
      <c r="G79" s="34"/>
      <c r="H79" s="23" t="s">
        <v>54</v>
      </c>
      <c r="I79" s="25">
        <v>500.0</v>
      </c>
      <c r="J79" s="25">
        <v>500.0</v>
      </c>
      <c r="K79" s="23" t="s">
        <v>47</v>
      </c>
      <c r="L79" s="29" t="s">
        <v>454</v>
      </c>
      <c r="M79" s="29" t="s">
        <v>455</v>
      </c>
      <c r="N79" s="29" t="s">
        <v>465</v>
      </c>
      <c r="O79" s="26" t="s">
        <v>457</v>
      </c>
      <c r="P79" s="23" t="s">
        <v>466</v>
      </c>
      <c r="Q79" s="23" t="s">
        <v>71</v>
      </c>
      <c r="R79" s="23" t="s">
        <v>54</v>
      </c>
      <c r="S79" s="26">
        <v>0.55</v>
      </c>
      <c r="T79" s="26">
        <v>0.0</v>
      </c>
      <c r="U79" s="23" t="s">
        <v>55</v>
      </c>
      <c r="V79" s="23" t="s">
        <v>55</v>
      </c>
      <c r="W79" s="26" t="s">
        <v>56</v>
      </c>
      <c r="X79" s="23" t="s">
        <v>279</v>
      </c>
      <c r="Y79" s="23" t="s">
        <v>467</v>
      </c>
      <c r="Z79" s="23" t="s">
        <v>116</v>
      </c>
      <c r="AA79" s="23" t="s">
        <v>116</v>
      </c>
      <c r="AB79" s="13">
        <v>1042.0</v>
      </c>
      <c r="AC79" s="26" t="s">
        <v>546</v>
      </c>
      <c r="AD79" s="23" t="s">
        <v>547</v>
      </c>
      <c r="AE79" s="40"/>
      <c r="AF79" s="26" t="s">
        <v>63</v>
      </c>
      <c r="AG79" s="23" t="s">
        <v>64</v>
      </c>
      <c r="AH79" s="32" t="b">
        <v>0</v>
      </c>
      <c r="AI79" s="34" t="s">
        <v>122</v>
      </c>
      <c r="AJ79" s="43" t="s">
        <v>548</v>
      </c>
    </row>
    <row r="80">
      <c r="A80" s="18">
        <v>43023.0</v>
      </c>
      <c r="B80" s="29" t="s">
        <v>505</v>
      </c>
      <c r="C80" s="20">
        <v>0.996087962962963</v>
      </c>
      <c r="D80" s="23" t="s">
        <v>549</v>
      </c>
      <c r="E80" s="25" t="s">
        <v>44</v>
      </c>
      <c r="F80" s="26">
        <v>726.0</v>
      </c>
      <c r="G80" s="23" t="s">
        <v>154</v>
      </c>
      <c r="H80" s="23" t="s">
        <v>54</v>
      </c>
      <c r="I80" s="25">
        <v>1500.0</v>
      </c>
      <c r="J80" s="25">
        <v>1500.0</v>
      </c>
      <c r="K80" s="23" t="s">
        <v>47</v>
      </c>
      <c r="L80" s="29" t="s">
        <v>454</v>
      </c>
      <c r="M80" s="29" t="s">
        <v>455</v>
      </c>
      <c r="N80" s="29" t="s">
        <v>465</v>
      </c>
      <c r="O80" s="26" t="s">
        <v>457</v>
      </c>
      <c r="P80" s="23" t="s">
        <v>466</v>
      </c>
      <c r="Q80" s="23" t="s">
        <v>121</v>
      </c>
      <c r="R80" s="23" t="s">
        <v>54</v>
      </c>
      <c r="S80" s="26">
        <v>0.12</v>
      </c>
      <c r="T80" s="26">
        <v>0.0</v>
      </c>
      <c r="U80" s="23" t="s">
        <v>160</v>
      </c>
      <c r="V80" s="34"/>
      <c r="W80" s="26" t="s">
        <v>56</v>
      </c>
      <c r="X80" s="23" t="s">
        <v>279</v>
      </c>
      <c r="Y80" s="23" t="s">
        <v>467</v>
      </c>
      <c r="Z80" s="23" t="s">
        <v>116</v>
      </c>
      <c r="AA80" s="23" t="s">
        <v>116</v>
      </c>
      <c r="AB80" s="13">
        <v>12.0</v>
      </c>
      <c r="AC80" s="26" t="s">
        <v>468</v>
      </c>
      <c r="AD80" s="23" t="s">
        <v>550</v>
      </c>
      <c r="AE80" s="40"/>
      <c r="AF80" s="26" t="s">
        <v>63</v>
      </c>
      <c r="AG80" s="23" t="s">
        <v>160</v>
      </c>
      <c r="AH80" s="32" t="b">
        <v>0</v>
      </c>
      <c r="AI80" s="34" t="s">
        <v>122</v>
      </c>
      <c r="AJ80" s="43" t="s">
        <v>551</v>
      </c>
    </row>
    <row r="81">
      <c r="A81" s="18">
        <v>43153.0</v>
      </c>
      <c r="B81" s="29" t="s">
        <v>484</v>
      </c>
      <c r="C81" s="20">
        <v>0.4747106481481482</v>
      </c>
      <c r="D81" s="23" t="s">
        <v>552</v>
      </c>
      <c r="E81" s="25" t="s">
        <v>44</v>
      </c>
      <c r="F81" s="26">
        <v>857.0</v>
      </c>
      <c r="G81" s="23" t="s">
        <v>154</v>
      </c>
      <c r="H81" s="23" t="s">
        <v>54</v>
      </c>
      <c r="I81" s="25">
        <v>200.0</v>
      </c>
      <c r="J81" s="25">
        <v>200.0</v>
      </c>
      <c r="K81" s="23" t="s">
        <v>47</v>
      </c>
      <c r="L81" s="29" t="s">
        <v>454</v>
      </c>
      <c r="M81" s="29" t="s">
        <v>455</v>
      </c>
      <c r="N81" s="29" t="s">
        <v>465</v>
      </c>
      <c r="O81" s="26" t="s">
        <v>457</v>
      </c>
      <c r="P81" s="23" t="s">
        <v>466</v>
      </c>
      <c r="Q81" s="23" t="s">
        <v>121</v>
      </c>
      <c r="R81" s="23" t="s">
        <v>54</v>
      </c>
      <c r="S81" s="26">
        <v>0.1</v>
      </c>
      <c r="T81" s="26">
        <v>0.0</v>
      </c>
      <c r="U81" s="23" t="s">
        <v>160</v>
      </c>
      <c r="V81" s="34"/>
      <c r="W81" s="26" t="s">
        <v>56</v>
      </c>
      <c r="X81" s="23" t="s">
        <v>279</v>
      </c>
      <c r="Y81" s="23" t="s">
        <v>467</v>
      </c>
      <c r="Z81" s="23" t="s">
        <v>116</v>
      </c>
      <c r="AA81" s="23" t="s">
        <v>116</v>
      </c>
      <c r="AB81" s="13">
        <v>3.0</v>
      </c>
      <c r="AC81" s="26" t="s">
        <v>468</v>
      </c>
      <c r="AD81" s="23" t="s">
        <v>553</v>
      </c>
      <c r="AE81" s="40"/>
      <c r="AF81" s="26" t="s">
        <v>63</v>
      </c>
      <c r="AG81" s="23" t="s">
        <v>160</v>
      </c>
      <c r="AH81" s="32" t="b">
        <v>0</v>
      </c>
      <c r="AI81" s="34" t="s">
        <v>122</v>
      </c>
      <c r="AJ81" s="46" t="s">
        <v>470</v>
      </c>
    </row>
    <row r="82">
      <c r="A82" s="18">
        <v>43103.0</v>
      </c>
      <c r="B82" s="29" t="s">
        <v>402</v>
      </c>
      <c r="C82" s="20">
        <v>0.4892708333333333</v>
      </c>
      <c r="D82" s="23" t="s">
        <v>554</v>
      </c>
      <c r="E82" s="25" t="s">
        <v>44</v>
      </c>
      <c r="F82" s="26">
        <v>803.0</v>
      </c>
      <c r="G82" s="23" t="s">
        <v>154</v>
      </c>
      <c r="H82" s="23" t="s">
        <v>54</v>
      </c>
      <c r="I82" s="25">
        <v>500.0</v>
      </c>
      <c r="J82" s="25">
        <v>500.0</v>
      </c>
      <c r="K82" s="23" t="s">
        <v>47</v>
      </c>
      <c r="L82" s="29" t="s">
        <v>454</v>
      </c>
      <c r="M82" s="29" t="s">
        <v>455</v>
      </c>
      <c r="N82" s="29" t="s">
        <v>465</v>
      </c>
      <c r="O82" s="26" t="s">
        <v>457</v>
      </c>
      <c r="P82" s="23" t="s">
        <v>466</v>
      </c>
      <c r="Q82" s="23" t="s">
        <v>121</v>
      </c>
      <c r="R82" s="23" t="s">
        <v>54</v>
      </c>
      <c r="S82" s="26">
        <v>0.1</v>
      </c>
      <c r="T82" s="26">
        <v>0.0</v>
      </c>
      <c r="U82" s="23" t="s">
        <v>160</v>
      </c>
      <c r="V82" s="34"/>
      <c r="W82" s="26" t="s">
        <v>56</v>
      </c>
      <c r="X82" s="23" t="s">
        <v>279</v>
      </c>
      <c r="Y82" s="23" t="s">
        <v>467</v>
      </c>
      <c r="Z82" s="23" t="s">
        <v>116</v>
      </c>
      <c r="AA82" s="23" t="s">
        <v>116</v>
      </c>
      <c r="AB82" s="13">
        <v>3.0</v>
      </c>
      <c r="AC82" s="26" t="s">
        <v>468</v>
      </c>
      <c r="AD82" s="23" t="s">
        <v>555</v>
      </c>
      <c r="AE82" s="40"/>
      <c r="AF82" s="26" t="s">
        <v>63</v>
      </c>
      <c r="AG82" s="23" t="s">
        <v>160</v>
      </c>
      <c r="AH82" s="32" t="b">
        <v>0</v>
      </c>
      <c r="AI82" s="34" t="s">
        <v>122</v>
      </c>
      <c r="AJ82" s="43" t="s">
        <v>556</v>
      </c>
    </row>
    <row r="83">
      <c r="A83" s="18">
        <v>42617.0</v>
      </c>
      <c r="B83" s="29" t="s">
        <v>505</v>
      </c>
      <c r="C83" s="20">
        <v>0.08493055555555555</v>
      </c>
      <c r="D83" s="23" t="s">
        <v>557</v>
      </c>
      <c r="E83" s="25" t="s">
        <v>44</v>
      </c>
      <c r="F83" s="26">
        <v>713.0</v>
      </c>
      <c r="G83" s="34"/>
      <c r="H83" s="23" t="s">
        <v>54</v>
      </c>
      <c r="I83" s="25">
        <v>350.0</v>
      </c>
      <c r="J83" s="25">
        <v>350.0</v>
      </c>
      <c r="K83" s="23" t="s">
        <v>47</v>
      </c>
      <c r="L83" s="29" t="s">
        <v>454</v>
      </c>
      <c r="M83" s="29" t="s">
        <v>455</v>
      </c>
      <c r="N83" s="29" t="s">
        <v>465</v>
      </c>
      <c r="O83" s="26" t="s">
        <v>457</v>
      </c>
      <c r="P83" s="23" t="s">
        <v>466</v>
      </c>
      <c r="Q83" s="23" t="s">
        <v>71</v>
      </c>
      <c r="R83" s="23" t="s">
        <v>54</v>
      </c>
      <c r="S83" s="26">
        <v>0.16</v>
      </c>
      <c r="T83" s="26">
        <v>0.0</v>
      </c>
      <c r="U83" s="23" t="s">
        <v>55</v>
      </c>
      <c r="V83" s="23" t="s">
        <v>55</v>
      </c>
      <c r="W83" s="26" t="s">
        <v>56</v>
      </c>
      <c r="X83" s="23" t="s">
        <v>291</v>
      </c>
      <c r="Y83" s="23" t="s">
        <v>558</v>
      </c>
      <c r="Z83" s="23" t="s">
        <v>189</v>
      </c>
      <c r="AA83" s="23" t="s">
        <v>189</v>
      </c>
      <c r="AB83" s="13">
        <v>35.0</v>
      </c>
      <c r="AC83" s="26" t="s">
        <v>559</v>
      </c>
      <c r="AD83" s="23" t="s">
        <v>560</v>
      </c>
      <c r="AE83" s="40"/>
      <c r="AF83" s="26" t="s">
        <v>63</v>
      </c>
      <c r="AG83" s="23" t="s">
        <v>64</v>
      </c>
      <c r="AH83" s="32" t="b">
        <v>0</v>
      </c>
      <c r="AI83" s="34" t="s">
        <v>122</v>
      </c>
      <c r="AJ83" s="43" t="s">
        <v>561</v>
      </c>
    </row>
    <row r="84">
      <c r="A84" s="18">
        <v>42953.0</v>
      </c>
      <c r="B84" s="29" t="s">
        <v>505</v>
      </c>
      <c r="C84" s="20">
        <v>0.657349537037037</v>
      </c>
      <c r="D84" s="23" t="s">
        <v>562</v>
      </c>
      <c r="E84" s="25" t="s">
        <v>44</v>
      </c>
      <c r="F84" s="26">
        <v>762.0</v>
      </c>
      <c r="G84" s="23" t="s">
        <v>154</v>
      </c>
      <c r="H84" s="23" t="s">
        <v>54</v>
      </c>
      <c r="I84" s="25">
        <v>2000.0</v>
      </c>
      <c r="J84" s="25">
        <v>2000.0</v>
      </c>
      <c r="K84" s="23" t="s">
        <v>47</v>
      </c>
      <c r="L84" s="29" t="s">
        <v>454</v>
      </c>
      <c r="M84" s="29" t="s">
        <v>455</v>
      </c>
      <c r="N84" s="29" t="s">
        <v>477</v>
      </c>
      <c r="O84" s="26" t="s">
        <v>457</v>
      </c>
      <c r="P84" s="23" t="s">
        <v>466</v>
      </c>
      <c r="Q84" s="23" t="s">
        <v>121</v>
      </c>
      <c r="R84" s="23" t="s">
        <v>54</v>
      </c>
      <c r="S84" s="26">
        <v>0.1</v>
      </c>
      <c r="T84" s="26">
        <v>0.0</v>
      </c>
      <c r="U84" s="23" t="s">
        <v>160</v>
      </c>
      <c r="V84" s="34"/>
      <c r="W84" s="26" t="s">
        <v>56</v>
      </c>
      <c r="X84" s="23" t="s">
        <v>279</v>
      </c>
      <c r="Y84" s="23" t="s">
        <v>467</v>
      </c>
      <c r="Z84" s="23" t="s">
        <v>116</v>
      </c>
      <c r="AA84" s="23" t="s">
        <v>116</v>
      </c>
      <c r="AB84" s="13">
        <v>3.0</v>
      </c>
      <c r="AC84" s="26" t="s">
        <v>473</v>
      </c>
      <c r="AD84" s="23" t="s">
        <v>507</v>
      </c>
      <c r="AE84" s="40"/>
      <c r="AF84" s="26" t="s">
        <v>80</v>
      </c>
      <c r="AG84" s="23" t="s">
        <v>160</v>
      </c>
      <c r="AH84" s="32" t="b">
        <v>0</v>
      </c>
      <c r="AI84" s="34" t="s">
        <v>122</v>
      </c>
      <c r="AJ84" s="43" t="s">
        <v>563</v>
      </c>
    </row>
    <row r="85">
      <c r="A85" s="18">
        <v>43117.0</v>
      </c>
      <c r="B85" s="29" t="s">
        <v>402</v>
      </c>
      <c r="C85" s="20">
        <v>0.9267476851851851</v>
      </c>
      <c r="D85" s="23" t="s">
        <v>564</v>
      </c>
      <c r="E85" s="25" t="s">
        <v>44</v>
      </c>
      <c r="F85" s="26">
        <v>819.0</v>
      </c>
      <c r="G85" s="23" t="s">
        <v>154</v>
      </c>
      <c r="H85" s="23" t="s">
        <v>54</v>
      </c>
      <c r="I85" s="25">
        <v>300.0</v>
      </c>
      <c r="J85" s="25">
        <v>26.7</v>
      </c>
      <c r="K85" s="23" t="s">
        <v>47</v>
      </c>
      <c r="L85" s="29" t="s">
        <v>454</v>
      </c>
      <c r="M85" s="29" t="s">
        <v>455</v>
      </c>
      <c r="N85" s="29" t="s">
        <v>456</v>
      </c>
      <c r="O85" s="26" t="s">
        <v>457</v>
      </c>
      <c r="P85" s="23" t="s">
        <v>458</v>
      </c>
      <c r="Q85" s="23" t="s">
        <v>121</v>
      </c>
      <c r="R85" s="23" t="s">
        <v>54</v>
      </c>
      <c r="S85" s="26">
        <v>0.1</v>
      </c>
      <c r="T85" s="26">
        <v>0.0</v>
      </c>
      <c r="U85" s="23" t="s">
        <v>160</v>
      </c>
      <c r="V85" s="34"/>
      <c r="W85" s="26" t="s">
        <v>56</v>
      </c>
      <c r="X85" s="23" t="s">
        <v>279</v>
      </c>
      <c r="Y85" s="23" t="s">
        <v>467</v>
      </c>
      <c r="Z85" s="23" t="s">
        <v>116</v>
      </c>
      <c r="AA85" s="23" t="s">
        <v>116</v>
      </c>
      <c r="AB85" s="13">
        <v>3.0</v>
      </c>
      <c r="AC85" s="26" t="s">
        <v>468</v>
      </c>
      <c r="AD85" s="23" t="s">
        <v>565</v>
      </c>
      <c r="AE85" s="40"/>
      <c r="AF85" s="26" t="s">
        <v>63</v>
      </c>
      <c r="AG85" s="23" t="s">
        <v>160</v>
      </c>
      <c r="AH85" s="32" t="b">
        <v>0</v>
      </c>
      <c r="AI85" s="34" t="s">
        <v>122</v>
      </c>
      <c r="AJ85" s="46" t="s">
        <v>470</v>
      </c>
    </row>
    <row r="86">
      <c r="A86" s="18">
        <v>42560.0</v>
      </c>
      <c r="B86" s="29" t="s">
        <v>421</v>
      </c>
      <c r="C86" s="20">
        <v>0.11025462962962963</v>
      </c>
      <c r="D86" s="23" t="s">
        <v>566</v>
      </c>
      <c r="E86" s="25" t="s">
        <v>44</v>
      </c>
      <c r="F86" s="26">
        <v>592.0</v>
      </c>
      <c r="G86" s="23" t="s">
        <v>45</v>
      </c>
      <c r="H86" s="23" t="s">
        <v>54</v>
      </c>
      <c r="I86" s="25">
        <v>500.0</v>
      </c>
      <c r="J86" s="25">
        <v>500.0</v>
      </c>
      <c r="K86" s="23" t="s">
        <v>47</v>
      </c>
      <c r="L86" s="29" t="s">
        <v>454</v>
      </c>
      <c r="M86" s="29" t="s">
        <v>455</v>
      </c>
      <c r="N86" s="29" t="s">
        <v>477</v>
      </c>
      <c r="O86" s="26" t="s">
        <v>457</v>
      </c>
      <c r="P86" s="23" t="s">
        <v>567</v>
      </c>
      <c r="Q86" s="23" t="s">
        <v>53</v>
      </c>
      <c r="R86" s="23" t="s">
        <v>54</v>
      </c>
      <c r="S86" s="26">
        <v>1.49</v>
      </c>
      <c r="T86" s="26">
        <v>0.0</v>
      </c>
      <c r="U86" s="23" t="s">
        <v>55</v>
      </c>
      <c r="V86" s="23" t="s">
        <v>55</v>
      </c>
      <c r="W86" s="26" t="s">
        <v>56</v>
      </c>
      <c r="X86" s="23" t="s">
        <v>568</v>
      </c>
      <c r="Y86" s="23" t="s">
        <v>569</v>
      </c>
      <c r="Z86" s="23" t="s">
        <v>116</v>
      </c>
      <c r="AA86" s="23" t="s">
        <v>116</v>
      </c>
      <c r="AB86" s="13">
        <v>1473.0</v>
      </c>
      <c r="AC86" s="26" t="s">
        <v>570</v>
      </c>
      <c r="AD86" s="23" t="s">
        <v>571</v>
      </c>
      <c r="AE86" s="40"/>
      <c r="AF86" s="26" t="s">
        <v>80</v>
      </c>
      <c r="AG86" s="23" t="s">
        <v>64</v>
      </c>
      <c r="AH86" s="32" t="b">
        <v>0</v>
      </c>
      <c r="AI86" s="54" t="s">
        <v>572</v>
      </c>
      <c r="AJ86" s="34"/>
    </row>
    <row r="87">
      <c r="A87" s="18">
        <v>43129.0</v>
      </c>
      <c r="B87" s="29" t="s">
        <v>471</v>
      </c>
      <c r="C87" s="20">
        <v>0.7297685185185185</v>
      </c>
      <c r="D87" s="23" t="s">
        <v>573</v>
      </c>
      <c r="E87" s="25" t="s">
        <v>44</v>
      </c>
      <c r="F87" s="26">
        <v>804.0</v>
      </c>
      <c r="G87" s="23" t="s">
        <v>154</v>
      </c>
      <c r="H87" s="23" t="s">
        <v>54</v>
      </c>
      <c r="I87" s="25">
        <v>500.0</v>
      </c>
      <c r="J87" s="25">
        <v>6.86</v>
      </c>
      <c r="K87" s="23" t="s">
        <v>47</v>
      </c>
      <c r="L87" s="29" t="s">
        <v>454</v>
      </c>
      <c r="M87" s="29" t="s">
        <v>455</v>
      </c>
      <c r="N87" s="29" t="s">
        <v>465</v>
      </c>
      <c r="O87" s="26" t="s">
        <v>457</v>
      </c>
      <c r="P87" s="23" t="s">
        <v>466</v>
      </c>
      <c r="Q87" s="23" t="s">
        <v>121</v>
      </c>
      <c r="R87" s="23" t="s">
        <v>54</v>
      </c>
      <c r="S87" s="26">
        <v>0.1</v>
      </c>
      <c r="T87" s="26">
        <v>0.0</v>
      </c>
      <c r="U87" s="23" t="s">
        <v>160</v>
      </c>
      <c r="V87" s="34"/>
      <c r="W87" s="26" t="s">
        <v>56</v>
      </c>
      <c r="X87" s="23" t="s">
        <v>279</v>
      </c>
      <c r="Y87" s="23" t="s">
        <v>467</v>
      </c>
      <c r="Z87" s="23" t="s">
        <v>116</v>
      </c>
      <c r="AA87" s="23" t="s">
        <v>116</v>
      </c>
      <c r="AB87" s="13">
        <v>3.0</v>
      </c>
      <c r="AC87" s="26" t="s">
        <v>468</v>
      </c>
      <c r="AD87" s="23" t="s">
        <v>574</v>
      </c>
      <c r="AE87" s="40"/>
      <c r="AF87" s="26" t="s">
        <v>63</v>
      </c>
      <c r="AG87" s="23" t="s">
        <v>160</v>
      </c>
      <c r="AH87" s="32" t="b">
        <v>0</v>
      </c>
      <c r="AI87" s="34" t="s">
        <v>122</v>
      </c>
      <c r="AJ87" s="46" t="s">
        <v>470</v>
      </c>
    </row>
    <row r="88">
      <c r="A88" s="18">
        <v>43170.0</v>
      </c>
      <c r="B88" s="29" t="s">
        <v>505</v>
      </c>
      <c r="C88" s="20">
        <v>0.695150462962963</v>
      </c>
      <c r="D88" s="23" t="s">
        <v>575</v>
      </c>
      <c r="E88" s="25" t="s">
        <v>44</v>
      </c>
      <c r="F88" s="26">
        <v>872.0</v>
      </c>
      <c r="G88" s="23" t="s">
        <v>154</v>
      </c>
      <c r="H88" s="23" t="s">
        <v>54</v>
      </c>
      <c r="I88" s="25">
        <v>100.0</v>
      </c>
      <c r="J88" s="25">
        <v>100.0</v>
      </c>
      <c r="K88" s="23" t="s">
        <v>47</v>
      </c>
      <c r="L88" s="29" t="s">
        <v>454</v>
      </c>
      <c r="M88" s="29" t="s">
        <v>455</v>
      </c>
      <c r="N88" s="29" t="s">
        <v>465</v>
      </c>
      <c r="O88" s="26" t="s">
        <v>457</v>
      </c>
      <c r="P88" s="23" t="s">
        <v>466</v>
      </c>
      <c r="Q88" s="23" t="s">
        <v>121</v>
      </c>
      <c r="R88" s="23" t="s">
        <v>54</v>
      </c>
      <c r="S88" s="26">
        <v>0.14</v>
      </c>
      <c r="T88" s="26">
        <v>0.0</v>
      </c>
      <c r="U88" s="23" t="s">
        <v>160</v>
      </c>
      <c r="V88" s="34"/>
      <c r="W88" s="26" t="s">
        <v>56</v>
      </c>
      <c r="X88" s="23" t="s">
        <v>279</v>
      </c>
      <c r="Y88" s="23" t="s">
        <v>467</v>
      </c>
      <c r="Z88" s="23" t="s">
        <v>116</v>
      </c>
      <c r="AA88" s="23" t="s">
        <v>116</v>
      </c>
      <c r="AB88" s="13">
        <v>12.0</v>
      </c>
      <c r="AC88" s="26" t="s">
        <v>546</v>
      </c>
      <c r="AD88" s="23" t="s">
        <v>576</v>
      </c>
      <c r="AE88" s="40"/>
      <c r="AF88" s="26" t="s">
        <v>63</v>
      </c>
      <c r="AG88" s="23" t="s">
        <v>160</v>
      </c>
      <c r="AH88" s="32" t="b">
        <v>0</v>
      </c>
      <c r="AI88" s="34" t="s">
        <v>122</v>
      </c>
      <c r="AJ88" s="46" t="s">
        <v>470</v>
      </c>
    </row>
    <row r="89">
      <c r="A89" s="55">
        <v>42703.0</v>
      </c>
      <c r="B89" s="56" t="s">
        <v>389</v>
      </c>
      <c r="C89" s="57">
        <v>0.505150462962963</v>
      </c>
      <c r="D89" s="34" t="s">
        <v>577</v>
      </c>
      <c r="E89" s="53" t="s">
        <v>44</v>
      </c>
      <c r="F89" s="51">
        <v>701.0</v>
      </c>
      <c r="G89" s="34" t="s">
        <v>45</v>
      </c>
      <c r="H89" s="34" t="s">
        <v>54</v>
      </c>
      <c r="I89" s="52">
        <v>1000.0</v>
      </c>
      <c r="J89" s="52">
        <v>10.0</v>
      </c>
      <c r="K89" s="34" t="s">
        <v>47</v>
      </c>
      <c r="L89" s="56" t="s">
        <v>454</v>
      </c>
      <c r="M89" s="56" t="s">
        <v>455</v>
      </c>
      <c r="N89" s="56" t="s">
        <v>465</v>
      </c>
      <c r="O89" s="34" t="s">
        <v>457</v>
      </c>
      <c r="P89" s="34" t="s">
        <v>466</v>
      </c>
      <c r="Q89" s="34" t="s">
        <v>121</v>
      </c>
      <c r="R89" s="34" t="s">
        <v>54</v>
      </c>
      <c r="S89" s="51">
        <v>1.22</v>
      </c>
      <c r="T89" s="51">
        <v>0.0</v>
      </c>
      <c r="U89" s="34" t="s">
        <v>55</v>
      </c>
      <c r="V89" s="34" t="s">
        <v>55</v>
      </c>
      <c r="W89" s="34" t="s">
        <v>56</v>
      </c>
      <c r="X89" s="34" t="s">
        <v>291</v>
      </c>
      <c r="Y89" s="34" t="s">
        <v>510</v>
      </c>
      <c r="Z89" s="34" t="s">
        <v>116</v>
      </c>
      <c r="AA89" s="34" t="s">
        <v>116</v>
      </c>
      <c r="AB89" s="58">
        <v>1035.0</v>
      </c>
      <c r="AC89" s="34" t="s">
        <v>578</v>
      </c>
      <c r="AD89" s="34" t="s">
        <v>579</v>
      </c>
      <c r="AE89" s="34"/>
      <c r="AF89" s="34" t="s">
        <v>63</v>
      </c>
      <c r="AG89" s="34" t="s">
        <v>64</v>
      </c>
      <c r="AH89" s="32" t="b">
        <v>0</v>
      </c>
      <c r="AI89" s="54" t="s">
        <v>580</v>
      </c>
      <c r="AJ89" s="43"/>
    </row>
    <row r="90">
      <c r="A90" s="55">
        <v>43056.0</v>
      </c>
      <c r="B90" s="56" t="s">
        <v>431</v>
      </c>
      <c r="C90" s="57">
        <v>0.5543634259259259</v>
      </c>
      <c r="D90" s="34" t="s">
        <v>581</v>
      </c>
      <c r="E90" s="53" t="s">
        <v>44</v>
      </c>
      <c r="F90" s="51">
        <v>794.0</v>
      </c>
      <c r="G90" s="34" t="s">
        <v>154</v>
      </c>
      <c r="H90" s="34" t="s">
        <v>54</v>
      </c>
      <c r="I90" s="52">
        <v>1000.0</v>
      </c>
      <c r="J90" s="52">
        <v>1000.0</v>
      </c>
      <c r="K90" s="34" t="s">
        <v>47</v>
      </c>
      <c r="L90" s="56" t="s">
        <v>454</v>
      </c>
      <c r="M90" s="56" t="s">
        <v>455</v>
      </c>
      <c r="N90" s="56" t="s">
        <v>465</v>
      </c>
      <c r="O90" s="34" t="s">
        <v>457</v>
      </c>
      <c r="P90" s="34" t="s">
        <v>466</v>
      </c>
      <c r="Q90" s="53" t="s">
        <v>502</v>
      </c>
      <c r="R90" s="34" t="s">
        <v>54</v>
      </c>
      <c r="S90" s="51">
        <v>0.1</v>
      </c>
      <c r="T90" s="51">
        <v>0.0</v>
      </c>
      <c r="U90" s="34" t="s">
        <v>160</v>
      </c>
      <c r="V90" s="34"/>
      <c r="W90" s="34" t="s">
        <v>56</v>
      </c>
      <c r="X90" s="34" t="s">
        <v>279</v>
      </c>
      <c r="Y90" s="34" t="s">
        <v>467</v>
      </c>
      <c r="Z90" s="34" t="s">
        <v>116</v>
      </c>
      <c r="AA90" s="34" t="s">
        <v>116</v>
      </c>
      <c r="AB90" s="58">
        <v>3.0</v>
      </c>
      <c r="AC90" s="34" t="s">
        <v>468</v>
      </c>
      <c r="AD90" s="34" t="s">
        <v>582</v>
      </c>
      <c r="AE90" s="34"/>
      <c r="AF90" s="34" t="s">
        <v>63</v>
      </c>
      <c r="AG90" s="34" t="s">
        <v>160</v>
      </c>
      <c r="AH90" s="32" t="b">
        <v>0</v>
      </c>
      <c r="AI90" s="34" t="s">
        <v>122</v>
      </c>
      <c r="AJ90" s="43" t="s">
        <v>583</v>
      </c>
    </row>
    <row r="91">
      <c r="A91" s="55">
        <v>42776.0</v>
      </c>
      <c r="B91" s="56" t="s">
        <v>431</v>
      </c>
      <c r="C91" s="57">
        <v>0.66875</v>
      </c>
      <c r="D91" s="34" t="s">
        <v>584</v>
      </c>
      <c r="E91" s="53" t="s">
        <v>44</v>
      </c>
      <c r="F91" s="51">
        <v>736.0</v>
      </c>
      <c r="G91" s="34" t="s">
        <v>154</v>
      </c>
      <c r="H91" s="34" t="s">
        <v>54</v>
      </c>
      <c r="I91" s="52">
        <v>500.0</v>
      </c>
      <c r="J91" s="52">
        <v>1.75</v>
      </c>
      <c r="K91" s="34" t="s">
        <v>47</v>
      </c>
      <c r="L91" s="56" t="s">
        <v>454</v>
      </c>
      <c r="M91" s="56" t="s">
        <v>455</v>
      </c>
      <c r="N91" s="56" t="s">
        <v>465</v>
      </c>
      <c r="O91" s="34" t="s">
        <v>457</v>
      </c>
      <c r="P91" s="34" t="s">
        <v>466</v>
      </c>
      <c r="Q91" s="53" t="s">
        <v>71</v>
      </c>
      <c r="R91" s="34" t="s">
        <v>54</v>
      </c>
      <c r="S91" s="51">
        <v>0.1</v>
      </c>
      <c r="T91" s="51">
        <v>0.0</v>
      </c>
      <c r="U91" s="34" t="s">
        <v>55</v>
      </c>
      <c r="V91" s="34" t="s">
        <v>55</v>
      </c>
      <c r="W91" s="34" t="s">
        <v>56</v>
      </c>
      <c r="X91" s="34" t="s">
        <v>279</v>
      </c>
      <c r="Y91" s="34" t="s">
        <v>467</v>
      </c>
      <c r="Z91" s="34" t="s">
        <v>116</v>
      </c>
      <c r="AA91" s="34" t="s">
        <v>116</v>
      </c>
      <c r="AB91" s="58">
        <v>3.0</v>
      </c>
      <c r="AC91" s="34" t="s">
        <v>473</v>
      </c>
      <c r="AD91" s="34" t="s">
        <v>585</v>
      </c>
      <c r="AE91" s="34"/>
      <c r="AF91" s="34" t="s">
        <v>63</v>
      </c>
      <c r="AG91" s="34" t="s">
        <v>64</v>
      </c>
      <c r="AH91" s="32" t="b">
        <v>0</v>
      </c>
      <c r="AI91" s="34" t="s">
        <v>122</v>
      </c>
      <c r="AJ91" s="43" t="s">
        <v>475</v>
      </c>
    </row>
    <row r="92">
      <c r="A92" s="55">
        <v>43012.0</v>
      </c>
      <c r="B92" s="56" t="s">
        <v>402</v>
      </c>
      <c r="C92" s="57">
        <v>0.8049768518518519</v>
      </c>
      <c r="D92" s="34" t="s">
        <v>586</v>
      </c>
      <c r="E92" s="53" t="s">
        <v>44</v>
      </c>
      <c r="F92" s="51">
        <v>615.0</v>
      </c>
      <c r="G92" s="34" t="s">
        <v>154</v>
      </c>
      <c r="H92" s="34" t="s">
        <v>54</v>
      </c>
      <c r="I92" s="52">
        <v>600.0</v>
      </c>
      <c r="J92" s="52">
        <v>600.0</v>
      </c>
      <c r="K92" s="34" t="s">
        <v>47</v>
      </c>
      <c r="L92" s="56" t="s">
        <v>454</v>
      </c>
      <c r="M92" s="56" t="s">
        <v>455</v>
      </c>
      <c r="N92" s="56" t="s">
        <v>456</v>
      </c>
      <c r="O92" s="34" t="s">
        <v>457</v>
      </c>
      <c r="P92" s="34" t="s">
        <v>458</v>
      </c>
      <c r="Q92" s="53" t="s">
        <v>502</v>
      </c>
      <c r="R92" s="34" t="s">
        <v>54</v>
      </c>
      <c r="S92" s="51">
        <v>6.71</v>
      </c>
      <c r="T92" s="51">
        <v>0.0</v>
      </c>
      <c r="U92" s="34" t="s">
        <v>85</v>
      </c>
      <c r="V92" s="34" t="s">
        <v>587</v>
      </c>
      <c r="W92" s="34" t="s">
        <v>56</v>
      </c>
      <c r="X92" s="34" t="s">
        <v>459</v>
      </c>
      <c r="Y92" s="34" t="s">
        <v>460</v>
      </c>
      <c r="Z92" s="34" t="s">
        <v>59</v>
      </c>
      <c r="AA92" s="34" t="s">
        <v>59</v>
      </c>
      <c r="AB92" s="58">
        <v>985.0</v>
      </c>
      <c r="AC92" s="34" t="s">
        <v>461</v>
      </c>
      <c r="AD92" s="34" t="s">
        <v>588</v>
      </c>
      <c r="AE92" s="34"/>
      <c r="AF92" s="34" t="s">
        <v>63</v>
      </c>
      <c r="AG92" s="34" t="s">
        <v>81</v>
      </c>
      <c r="AH92" s="32" t="b">
        <v>0</v>
      </c>
      <c r="AI92" s="34" t="s">
        <v>122</v>
      </c>
      <c r="AJ92" s="43" t="s">
        <v>463</v>
      </c>
    </row>
    <row r="93">
      <c r="A93" s="55">
        <v>42983.0</v>
      </c>
      <c r="B93" s="56" t="s">
        <v>389</v>
      </c>
      <c r="C93" s="57">
        <v>0.8985532407407407</v>
      </c>
      <c r="D93" s="34" t="s">
        <v>589</v>
      </c>
      <c r="E93" s="53" t="s">
        <v>44</v>
      </c>
      <c r="F93" s="51">
        <v>708.0</v>
      </c>
      <c r="G93" s="34" t="s">
        <v>154</v>
      </c>
      <c r="H93" s="34" t="s">
        <v>54</v>
      </c>
      <c r="I93" s="52">
        <v>2000.0</v>
      </c>
      <c r="J93" s="52">
        <v>2000.0</v>
      </c>
      <c r="K93" s="34" t="s">
        <v>47</v>
      </c>
      <c r="L93" s="56" t="s">
        <v>454</v>
      </c>
      <c r="M93" s="56" t="s">
        <v>455</v>
      </c>
      <c r="N93" s="56" t="s">
        <v>456</v>
      </c>
      <c r="O93" s="34" t="s">
        <v>457</v>
      </c>
      <c r="P93" s="34" t="s">
        <v>458</v>
      </c>
      <c r="Q93" s="53" t="s">
        <v>71</v>
      </c>
      <c r="R93" s="34" t="s">
        <v>54</v>
      </c>
      <c r="S93" s="51">
        <v>0.15</v>
      </c>
      <c r="T93" s="51">
        <v>0.0</v>
      </c>
      <c r="U93" s="34" t="s">
        <v>55</v>
      </c>
      <c r="V93" s="34" t="s">
        <v>55</v>
      </c>
      <c r="W93" s="34" t="s">
        <v>56</v>
      </c>
      <c r="X93" s="34" t="s">
        <v>279</v>
      </c>
      <c r="Y93" s="34" t="s">
        <v>467</v>
      </c>
      <c r="Z93" s="34" t="s">
        <v>116</v>
      </c>
      <c r="AA93" s="34" t="s">
        <v>116</v>
      </c>
      <c r="AB93" s="58">
        <v>12.0</v>
      </c>
      <c r="AC93" s="34" t="s">
        <v>473</v>
      </c>
      <c r="AD93" s="34" t="s">
        <v>520</v>
      </c>
      <c r="AE93" s="34"/>
      <c r="AF93" s="34" t="s">
        <v>63</v>
      </c>
      <c r="AG93" s="34" t="s">
        <v>64</v>
      </c>
      <c r="AH93" s="32" t="b">
        <v>0</v>
      </c>
      <c r="AI93" s="34" t="s">
        <v>122</v>
      </c>
      <c r="AJ93" s="43" t="s">
        <v>590</v>
      </c>
    </row>
    <row r="94">
      <c r="A94" s="55">
        <v>42575.0</v>
      </c>
      <c r="B94" s="56" t="s">
        <v>505</v>
      </c>
      <c r="C94" s="57">
        <v>0.7983449074074074</v>
      </c>
      <c r="D94" s="34" t="s">
        <v>591</v>
      </c>
      <c r="E94" s="53" t="s">
        <v>44</v>
      </c>
      <c r="F94" s="51">
        <v>702.0</v>
      </c>
      <c r="G94" s="34"/>
      <c r="H94" s="34" t="s">
        <v>54</v>
      </c>
      <c r="I94" s="52">
        <v>500.0</v>
      </c>
      <c r="J94" s="52">
        <v>500.0</v>
      </c>
      <c r="K94" s="34" t="s">
        <v>47</v>
      </c>
      <c r="L94" s="56" t="s">
        <v>454</v>
      </c>
      <c r="M94" s="56" t="s">
        <v>455</v>
      </c>
      <c r="N94" s="56" t="s">
        <v>477</v>
      </c>
      <c r="O94" s="34" t="s">
        <v>457</v>
      </c>
      <c r="P94" s="34" t="s">
        <v>499</v>
      </c>
      <c r="Q94" s="53" t="s">
        <v>71</v>
      </c>
      <c r="R94" s="34" t="s">
        <v>54</v>
      </c>
      <c r="S94" s="51">
        <v>0.1</v>
      </c>
      <c r="T94" s="51">
        <v>0.0</v>
      </c>
      <c r="U94" s="34" t="s">
        <v>55</v>
      </c>
      <c r="V94" s="34" t="s">
        <v>55</v>
      </c>
      <c r="W94" s="34" t="s">
        <v>56</v>
      </c>
      <c r="X94" s="34" t="s">
        <v>291</v>
      </c>
      <c r="Y94" s="34" t="s">
        <v>479</v>
      </c>
      <c r="Z94" s="34" t="s">
        <v>116</v>
      </c>
      <c r="AA94" s="34" t="s">
        <v>116</v>
      </c>
      <c r="AB94" s="58">
        <v>1.0</v>
      </c>
      <c r="AC94" s="34" t="s">
        <v>480</v>
      </c>
      <c r="AD94" s="34" t="s">
        <v>592</v>
      </c>
      <c r="AE94" s="34"/>
      <c r="AF94" s="34" t="s">
        <v>80</v>
      </c>
      <c r="AG94" s="34" t="s">
        <v>64</v>
      </c>
      <c r="AH94" s="32" t="b">
        <v>0</v>
      </c>
      <c r="AI94" s="34" t="s">
        <v>122</v>
      </c>
      <c r="AJ94" s="43" t="s">
        <v>593</v>
      </c>
    </row>
    <row r="95">
      <c r="A95" s="55">
        <v>43242.0</v>
      </c>
      <c r="B95" s="56" t="s">
        <v>389</v>
      </c>
      <c r="C95" s="57">
        <v>0.670150462962963</v>
      </c>
      <c r="D95" s="34" t="s">
        <v>594</v>
      </c>
      <c r="E95" s="53" t="s">
        <v>44</v>
      </c>
      <c r="F95" s="51">
        <v>781.0</v>
      </c>
      <c r="G95" s="34" t="s">
        <v>154</v>
      </c>
      <c r="H95" s="34" t="s">
        <v>54</v>
      </c>
      <c r="I95" s="52">
        <v>500.0</v>
      </c>
      <c r="J95" s="52">
        <v>500.0</v>
      </c>
      <c r="K95" s="34" t="s">
        <v>47</v>
      </c>
      <c r="L95" s="56" t="s">
        <v>454</v>
      </c>
      <c r="M95" s="56" t="s">
        <v>455</v>
      </c>
      <c r="N95" s="56" t="s">
        <v>456</v>
      </c>
      <c r="O95" s="34" t="s">
        <v>457</v>
      </c>
      <c r="P95" s="34" t="s">
        <v>458</v>
      </c>
      <c r="Q95" s="34" t="s">
        <v>121</v>
      </c>
      <c r="R95" s="34" t="s">
        <v>54</v>
      </c>
      <c r="S95" s="51">
        <v>0.13</v>
      </c>
      <c r="T95" s="51">
        <v>0.0</v>
      </c>
      <c r="U95" s="34" t="s">
        <v>160</v>
      </c>
      <c r="V95" s="34"/>
      <c r="W95" s="34" t="s">
        <v>56</v>
      </c>
      <c r="X95" s="34" t="s">
        <v>279</v>
      </c>
      <c r="Y95" s="34" t="s">
        <v>467</v>
      </c>
      <c r="Z95" s="34" t="s">
        <v>116</v>
      </c>
      <c r="AA95" s="34" t="s">
        <v>116</v>
      </c>
      <c r="AB95" s="58">
        <v>3.0</v>
      </c>
      <c r="AC95" s="34" t="s">
        <v>468</v>
      </c>
      <c r="AD95" s="34" t="s">
        <v>595</v>
      </c>
      <c r="AE95" s="34"/>
      <c r="AF95" s="34" t="s">
        <v>63</v>
      </c>
      <c r="AG95" s="34" t="s">
        <v>160</v>
      </c>
      <c r="AH95" s="32" t="b">
        <v>0</v>
      </c>
      <c r="AI95" s="34" t="s">
        <v>122</v>
      </c>
      <c r="AJ95" s="46" t="s">
        <v>596</v>
      </c>
    </row>
    <row r="96">
      <c r="A96" s="55">
        <v>42653.0</v>
      </c>
      <c r="B96" s="56" t="s">
        <v>471</v>
      </c>
      <c r="C96" s="57">
        <v>0.3645023148148148</v>
      </c>
      <c r="D96" s="34" t="s">
        <v>597</v>
      </c>
      <c r="E96" s="53" t="s">
        <v>44</v>
      </c>
      <c r="F96" s="51">
        <v>705.0</v>
      </c>
      <c r="G96" s="34" t="s">
        <v>45</v>
      </c>
      <c r="H96" s="34" t="s">
        <v>54</v>
      </c>
      <c r="I96" s="52">
        <v>500.0</v>
      </c>
      <c r="J96" s="52">
        <v>500.0</v>
      </c>
      <c r="K96" s="34" t="s">
        <v>47</v>
      </c>
      <c r="L96" s="56" t="s">
        <v>454</v>
      </c>
      <c r="M96" s="56" t="s">
        <v>455</v>
      </c>
      <c r="N96" s="56" t="s">
        <v>465</v>
      </c>
      <c r="O96" s="34" t="s">
        <v>457</v>
      </c>
      <c r="P96" s="34" t="s">
        <v>466</v>
      </c>
      <c r="Q96" s="53" t="s">
        <v>71</v>
      </c>
      <c r="R96" s="34" t="s">
        <v>54</v>
      </c>
      <c r="S96" s="51">
        <v>0.1</v>
      </c>
      <c r="T96" s="51">
        <v>0.0</v>
      </c>
      <c r="U96" s="34" t="s">
        <v>55</v>
      </c>
      <c r="V96" s="34" t="s">
        <v>55</v>
      </c>
      <c r="W96" s="34" t="s">
        <v>56</v>
      </c>
      <c r="X96" s="34" t="s">
        <v>279</v>
      </c>
      <c r="Y96" s="34" t="s">
        <v>598</v>
      </c>
      <c r="Z96" s="34" t="s">
        <v>116</v>
      </c>
      <c r="AA96" s="34" t="s">
        <v>116</v>
      </c>
      <c r="AB96" s="58">
        <v>3.0</v>
      </c>
      <c r="AC96" s="34" t="s">
        <v>473</v>
      </c>
      <c r="AD96" s="34" t="s">
        <v>599</v>
      </c>
      <c r="AE96" s="34"/>
      <c r="AF96" s="34" t="s">
        <v>63</v>
      </c>
      <c r="AG96" s="34" t="s">
        <v>64</v>
      </c>
      <c r="AH96" s="32" t="b">
        <v>0</v>
      </c>
      <c r="AI96" s="54" t="s">
        <v>600</v>
      </c>
      <c r="AJ96" s="43"/>
    </row>
    <row r="97">
      <c r="A97" s="55">
        <v>42744.0</v>
      </c>
      <c r="B97" s="56" t="s">
        <v>471</v>
      </c>
      <c r="C97" s="57">
        <v>0.7044328703703704</v>
      </c>
      <c r="D97" s="34" t="s">
        <v>601</v>
      </c>
      <c r="E97" s="53" t="s">
        <v>44</v>
      </c>
      <c r="F97" s="51">
        <v>660.0</v>
      </c>
      <c r="G97" s="34" t="s">
        <v>154</v>
      </c>
      <c r="H97" s="34" t="s">
        <v>54</v>
      </c>
      <c r="I97" s="52">
        <v>500.0</v>
      </c>
      <c r="J97" s="52">
        <v>500.0</v>
      </c>
      <c r="K97" s="34" t="s">
        <v>47</v>
      </c>
      <c r="L97" s="56" t="s">
        <v>454</v>
      </c>
      <c r="M97" s="56" t="s">
        <v>455</v>
      </c>
      <c r="N97" s="56" t="s">
        <v>465</v>
      </c>
      <c r="O97" s="34" t="s">
        <v>457</v>
      </c>
      <c r="P97" s="34" t="s">
        <v>466</v>
      </c>
      <c r="Q97" s="34" t="s">
        <v>121</v>
      </c>
      <c r="R97" s="34" t="s">
        <v>54</v>
      </c>
      <c r="S97" s="51">
        <v>1.85</v>
      </c>
      <c r="T97" s="51">
        <v>0.0</v>
      </c>
      <c r="U97" s="34" t="s">
        <v>55</v>
      </c>
      <c r="V97" s="34" t="s">
        <v>55</v>
      </c>
      <c r="W97" s="34" t="s">
        <v>56</v>
      </c>
      <c r="X97" s="34" t="s">
        <v>314</v>
      </c>
      <c r="Y97" s="34" t="s">
        <v>602</v>
      </c>
      <c r="Z97" s="34" t="s">
        <v>116</v>
      </c>
      <c r="AA97" s="34" t="s">
        <v>179</v>
      </c>
      <c r="AB97" s="58">
        <v>1053.0</v>
      </c>
      <c r="AC97" s="34" t="s">
        <v>603</v>
      </c>
      <c r="AD97" s="34" t="s">
        <v>511</v>
      </c>
      <c r="AE97" s="34"/>
      <c r="AF97" s="34" t="s">
        <v>63</v>
      </c>
      <c r="AG97" s="34" t="s">
        <v>64</v>
      </c>
      <c r="AH97" s="32" t="b">
        <v>0</v>
      </c>
      <c r="AI97" s="34" t="s">
        <v>122</v>
      </c>
      <c r="AJ97" s="43" t="s">
        <v>604</v>
      </c>
    </row>
    <row r="98">
      <c r="A98" s="55">
        <v>43166.0</v>
      </c>
      <c r="B98" s="56" t="s">
        <v>402</v>
      </c>
      <c r="C98" s="57">
        <v>0.48204861111111114</v>
      </c>
      <c r="D98" s="34" t="s">
        <v>605</v>
      </c>
      <c r="E98" s="53" t="s">
        <v>44</v>
      </c>
      <c r="F98" s="51">
        <v>792.0</v>
      </c>
      <c r="G98" s="34" t="s">
        <v>154</v>
      </c>
      <c r="H98" s="34" t="s">
        <v>54</v>
      </c>
      <c r="I98" s="52">
        <v>1500.0</v>
      </c>
      <c r="J98" s="52">
        <v>1500.0</v>
      </c>
      <c r="K98" s="34" t="s">
        <v>47</v>
      </c>
      <c r="L98" s="56" t="s">
        <v>454</v>
      </c>
      <c r="M98" s="56" t="s">
        <v>455</v>
      </c>
      <c r="N98" s="56" t="s">
        <v>465</v>
      </c>
      <c r="O98" s="34" t="s">
        <v>457</v>
      </c>
      <c r="P98" s="34" t="s">
        <v>466</v>
      </c>
      <c r="Q98" s="53" t="s">
        <v>71</v>
      </c>
      <c r="R98" s="34" t="s">
        <v>54</v>
      </c>
      <c r="S98" s="51">
        <v>0.1</v>
      </c>
      <c r="T98" s="51">
        <v>0.0</v>
      </c>
      <c r="U98" s="34" t="s">
        <v>160</v>
      </c>
      <c r="V98" s="34"/>
      <c r="W98" s="34" t="s">
        <v>56</v>
      </c>
      <c r="X98" s="34" t="s">
        <v>279</v>
      </c>
      <c r="Y98" s="34" t="s">
        <v>467</v>
      </c>
      <c r="Z98" s="34" t="s">
        <v>116</v>
      </c>
      <c r="AA98" s="34" t="s">
        <v>116</v>
      </c>
      <c r="AB98" s="58">
        <v>3.0</v>
      </c>
      <c r="AC98" s="34" t="s">
        <v>468</v>
      </c>
      <c r="AD98" s="34" t="s">
        <v>606</v>
      </c>
      <c r="AE98" s="34"/>
      <c r="AF98" s="34" t="s">
        <v>63</v>
      </c>
      <c r="AG98" s="34" t="s">
        <v>160</v>
      </c>
      <c r="AH98" s="32" t="b">
        <v>0</v>
      </c>
      <c r="AI98" s="34" t="s">
        <v>122</v>
      </c>
      <c r="AJ98" s="46" t="s">
        <v>607</v>
      </c>
    </row>
    <row r="99">
      <c r="A99" s="55">
        <v>42930.0</v>
      </c>
      <c r="B99" s="56" t="s">
        <v>431</v>
      </c>
      <c r="C99" s="57">
        <v>0.06814814814814815</v>
      </c>
      <c r="D99" s="34" t="s">
        <v>608</v>
      </c>
      <c r="E99" s="53" t="s">
        <v>44</v>
      </c>
      <c r="F99" s="51">
        <v>669.0</v>
      </c>
      <c r="G99" s="34" t="s">
        <v>154</v>
      </c>
      <c r="H99" s="34" t="s">
        <v>54</v>
      </c>
      <c r="I99" s="52">
        <v>400.0</v>
      </c>
      <c r="J99" s="52">
        <v>400.0</v>
      </c>
      <c r="K99" s="34" t="s">
        <v>47</v>
      </c>
      <c r="L99" s="56" t="s">
        <v>454</v>
      </c>
      <c r="M99" s="56" t="s">
        <v>455</v>
      </c>
      <c r="N99" s="56" t="s">
        <v>465</v>
      </c>
      <c r="O99" s="34" t="s">
        <v>457</v>
      </c>
      <c r="P99" s="34" t="s">
        <v>466</v>
      </c>
      <c r="Q99" s="34" t="s">
        <v>121</v>
      </c>
      <c r="R99" s="34" t="s">
        <v>54</v>
      </c>
      <c r="S99" s="51">
        <v>6.38</v>
      </c>
      <c r="T99" s="51">
        <v>0.0</v>
      </c>
      <c r="U99" s="34" t="s">
        <v>160</v>
      </c>
      <c r="V99" s="34"/>
      <c r="W99" s="34" t="s">
        <v>56</v>
      </c>
      <c r="X99" s="34" t="s">
        <v>609</v>
      </c>
      <c r="Y99" s="34" t="s">
        <v>610</v>
      </c>
      <c r="Z99" s="34" t="s">
        <v>59</v>
      </c>
      <c r="AA99" s="34" t="s">
        <v>59</v>
      </c>
      <c r="AB99" s="58">
        <v>1425.0</v>
      </c>
      <c r="AC99" s="34" t="s">
        <v>611</v>
      </c>
      <c r="AD99" s="34" t="s">
        <v>612</v>
      </c>
      <c r="AE99" s="34"/>
      <c r="AF99" s="34" t="s">
        <v>63</v>
      </c>
      <c r="AG99" s="34" t="s">
        <v>160</v>
      </c>
      <c r="AH99" s="32" t="b">
        <v>0</v>
      </c>
      <c r="AI99" s="34" t="s">
        <v>122</v>
      </c>
      <c r="AJ99" s="43" t="s">
        <v>613</v>
      </c>
    </row>
    <row r="100">
      <c r="A100" s="55">
        <v>43146.0</v>
      </c>
      <c r="B100" s="56" t="s">
        <v>484</v>
      </c>
      <c r="C100" s="57">
        <v>0.3854513888888889</v>
      </c>
      <c r="D100" s="34" t="s">
        <v>614</v>
      </c>
      <c r="E100" s="53" t="s">
        <v>44</v>
      </c>
      <c r="F100" s="51">
        <v>786.0</v>
      </c>
      <c r="G100" s="34" t="s">
        <v>154</v>
      </c>
      <c r="H100" s="34" t="s">
        <v>54</v>
      </c>
      <c r="I100" s="52">
        <v>1500.0</v>
      </c>
      <c r="J100" s="52">
        <v>1500.0</v>
      </c>
      <c r="K100" s="34" t="s">
        <v>47</v>
      </c>
      <c r="L100" s="56" t="s">
        <v>454</v>
      </c>
      <c r="M100" s="56" t="s">
        <v>455</v>
      </c>
      <c r="N100" s="56" t="s">
        <v>465</v>
      </c>
      <c r="O100" s="34" t="s">
        <v>457</v>
      </c>
      <c r="P100" s="34" t="s">
        <v>466</v>
      </c>
      <c r="Q100" s="34" t="s">
        <v>121</v>
      </c>
      <c r="R100" s="34" t="s">
        <v>54</v>
      </c>
      <c r="S100" s="51">
        <v>0.1</v>
      </c>
      <c r="T100" s="51">
        <v>0.0</v>
      </c>
      <c r="U100" s="34" t="s">
        <v>160</v>
      </c>
      <c r="V100" s="34"/>
      <c r="W100" s="34" t="s">
        <v>56</v>
      </c>
      <c r="X100" s="34" t="s">
        <v>279</v>
      </c>
      <c r="Y100" s="34" t="s">
        <v>467</v>
      </c>
      <c r="Z100" s="34" t="s">
        <v>116</v>
      </c>
      <c r="AA100" s="34" t="s">
        <v>116</v>
      </c>
      <c r="AB100" s="58">
        <v>3.0</v>
      </c>
      <c r="AC100" s="34" t="s">
        <v>468</v>
      </c>
      <c r="AD100" s="34" t="s">
        <v>615</v>
      </c>
      <c r="AE100" s="34"/>
      <c r="AF100" s="34" t="s">
        <v>63</v>
      </c>
      <c r="AG100" s="34" t="s">
        <v>160</v>
      </c>
      <c r="AH100" s="32" t="b">
        <v>0</v>
      </c>
      <c r="AI100" s="34" t="s">
        <v>122</v>
      </c>
      <c r="AJ100" s="46" t="s">
        <v>607</v>
      </c>
    </row>
    <row r="101">
      <c r="A101" s="55">
        <v>43242.0</v>
      </c>
      <c r="B101" s="56" t="s">
        <v>389</v>
      </c>
      <c r="C101" s="57">
        <v>0.4089236111111111</v>
      </c>
      <c r="D101" s="34" t="s">
        <v>616</v>
      </c>
      <c r="E101" s="53" t="s">
        <v>44</v>
      </c>
      <c r="F101" s="51">
        <v>787.0</v>
      </c>
      <c r="G101" s="34" t="s">
        <v>154</v>
      </c>
      <c r="H101" s="34" t="s">
        <v>54</v>
      </c>
      <c r="I101" s="52">
        <v>500.0</v>
      </c>
      <c r="J101" s="52">
        <v>500.0</v>
      </c>
      <c r="K101" s="34" t="s">
        <v>47</v>
      </c>
      <c r="L101" s="56" t="s">
        <v>454</v>
      </c>
      <c r="M101" s="56" t="s">
        <v>455</v>
      </c>
      <c r="N101" s="56" t="s">
        <v>465</v>
      </c>
      <c r="O101" s="34" t="s">
        <v>457</v>
      </c>
      <c r="P101" s="34" t="s">
        <v>466</v>
      </c>
      <c r="Q101" s="34" t="s">
        <v>121</v>
      </c>
      <c r="R101" s="34" t="s">
        <v>54</v>
      </c>
      <c r="S101" s="51">
        <v>0.14</v>
      </c>
      <c r="T101" s="51">
        <v>0.0</v>
      </c>
      <c r="U101" s="34" t="s">
        <v>160</v>
      </c>
      <c r="V101" s="34"/>
      <c r="W101" s="34" t="s">
        <v>56</v>
      </c>
      <c r="X101" s="34" t="s">
        <v>279</v>
      </c>
      <c r="Y101" s="34" t="s">
        <v>467</v>
      </c>
      <c r="Z101" s="34" t="s">
        <v>116</v>
      </c>
      <c r="AA101" s="34" t="s">
        <v>116</v>
      </c>
      <c r="AB101" s="58">
        <v>3.0</v>
      </c>
      <c r="AC101" s="34" t="s">
        <v>468</v>
      </c>
      <c r="AD101" s="34" t="s">
        <v>617</v>
      </c>
      <c r="AE101" s="34"/>
      <c r="AF101" s="34" t="s">
        <v>63</v>
      </c>
      <c r="AG101" s="34" t="s">
        <v>160</v>
      </c>
      <c r="AH101" s="32" t="b">
        <v>0</v>
      </c>
      <c r="AI101" s="34" t="s">
        <v>122</v>
      </c>
      <c r="AJ101" s="46" t="s">
        <v>618</v>
      </c>
    </row>
    <row r="102">
      <c r="A102" s="55">
        <v>43117.0</v>
      </c>
      <c r="B102" s="56" t="s">
        <v>402</v>
      </c>
      <c r="C102" s="57">
        <v>0.9340740740740741</v>
      </c>
      <c r="D102" s="34" t="s">
        <v>619</v>
      </c>
      <c r="E102" s="53" t="s">
        <v>44</v>
      </c>
      <c r="F102" s="51">
        <v>786.0</v>
      </c>
      <c r="G102" s="34" t="s">
        <v>154</v>
      </c>
      <c r="H102" s="34" t="s">
        <v>54</v>
      </c>
      <c r="I102" s="52">
        <v>400.0</v>
      </c>
      <c r="J102" s="52">
        <v>400.0</v>
      </c>
      <c r="K102" s="34" t="s">
        <v>47</v>
      </c>
      <c r="L102" s="56" t="s">
        <v>454</v>
      </c>
      <c r="M102" s="56" t="s">
        <v>455</v>
      </c>
      <c r="N102" s="56" t="s">
        <v>456</v>
      </c>
      <c r="O102" s="34" t="s">
        <v>457</v>
      </c>
      <c r="P102" s="34" t="s">
        <v>458</v>
      </c>
      <c r="Q102" s="53" t="s">
        <v>502</v>
      </c>
      <c r="R102" s="34" t="s">
        <v>54</v>
      </c>
      <c r="S102" s="51">
        <v>0.1</v>
      </c>
      <c r="T102" s="51">
        <v>0.0</v>
      </c>
      <c r="U102" s="34" t="s">
        <v>85</v>
      </c>
      <c r="V102" s="34" t="s">
        <v>587</v>
      </c>
      <c r="W102" s="34" t="s">
        <v>56</v>
      </c>
      <c r="X102" s="34" t="s">
        <v>279</v>
      </c>
      <c r="Y102" s="34" t="s">
        <v>467</v>
      </c>
      <c r="Z102" s="34" t="s">
        <v>116</v>
      </c>
      <c r="AA102" s="34" t="s">
        <v>116</v>
      </c>
      <c r="AB102" s="58">
        <v>3.0</v>
      </c>
      <c r="AC102" s="34" t="s">
        <v>468</v>
      </c>
      <c r="AD102" s="34" t="s">
        <v>565</v>
      </c>
      <c r="AE102" s="34"/>
      <c r="AF102" s="34" t="s">
        <v>63</v>
      </c>
      <c r="AG102" s="34" t="s">
        <v>81</v>
      </c>
      <c r="AH102" s="32" t="b">
        <v>0</v>
      </c>
      <c r="AI102" s="34" t="s">
        <v>122</v>
      </c>
      <c r="AJ102" s="46" t="s">
        <v>470</v>
      </c>
    </row>
    <row r="103">
      <c r="A103" s="55">
        <v>43183.0</v>
      </c>
      <c r="B103" s="56" t="s">
        <v>421</v>
      </c>
      <c r="C103" s="57">
        <v>0.7612384259259259</v>
      </c>
      <c r="D103" s="34" t="s">
        <v>620</v>
      </c>
      <c r="E103" s="53" t="s">
        <v>44</v>
      </c>
      <c r="F103" s="51">
        <v>783.0</v>
      </c>
      <c r="G103" s="34" t="s">
        <v>154</v>
      </c>
      <c r="H103" s="34" t="s">
        <v>54</v>
      </c>
      <c r="I103" s="52">
        <v>1000.0</v>
      </c>
      <c r="J103" s="52">
        <v>1000.0</v>
      </c>
      <c r="K103" s="34" t="s">
        <v>47</v>
      </c>
      <c r="L103" s="56" t="s">
        <v>454</v>
      </c>
      <c r="M103" s="56" t="s">
        <v>455</v>
      </c>
      <c r="N103" s="56" t="s">
        <v>456</v>
      </c>
      <c r="O103" s="34" t="s">
        <v>457</v>
      </c>
      <c r="P103" s="34" t="s">
        <v>458</v>
      </c>
      <c r="Q103" s="34" t="s">
        <v>121</v>
      </c>
      <c r="R103" s="34" t="s">
        <v>54</v>
      </c>
      <c r="S103" s="51">
        <v>0.1</v>
      </c>
      <c r="T103" s="51">
        <v>0.0</v>
      </c>
      <c r="U103" s="34" t="s">
        <v>160</v>
      </c>
      <c r="V103" s="34"/>
      <c r="W103" s="34" t="s">
        <v>56</v>
      </c>
      <c r="X103" s="34" t="s">
        <v>279</v>
      </c>
      <c r="Y103" s="34" t="s">
        <v>467</v>
      </c>
      <c r="Z103" s="34" t="s">
        <v>116</v>
      </c>
      <c r="AA103" s="34" t="s">
        <v>116</v>
      </c>
      <c r="AB103" s="58">
        <v>3.0</v>
      </c>
      <c r="AC103" s="34" t="s">
        <v>468</v>
      </c>
      <c r="AD103" s="34" t="s">
        <v>621</v>
      </c>
      <c r="AE103" s="34"/>
      <c r="AF103" s="34" t="s">
        <v>63</v>
      </c>
      <c r="AG103" s="34" t="s">
        <v>160</v>
      </c>
      <c r="AH103" s="32" t="b">
        <v>0</v>
      </c>
      <c r="AI103" s="34" t="s">
        <v>122</v>
      </c>
      <c r="AJ103" s="46" t="s">
        <v>596</v>
      </c>
    </row>
    <row r="104">
      <c r="A104" s="55">
        <v>43088.0</v>
      </c>
      <c r="B104" s="56" t="s">
        <v>389</v>
      </c>
      <c r="C104" s="57">
        <v>0.6868402777777778</v>
      </c>
      <c r="D104" s="34" t="s">
        <v>622</v>
      </c>
      <c r="E104" s="53" t="s">
        <v>44</v>
      </c>
      <c r="F104" s="51">
        <v>713.0</v>
      </c>
      <c r="G104" s="34" t="s">
        <v>45</v>
      </c>
      <c r="H104" s="34" t="s">
        <v>54</v>
      </c>
      <c r="I104" s="52">
        <v>1200.0</v>
      </c>
      <c r="J104" s="52">
        <v>1200.0</v>
      </c>
      <c r="K104" s="34" t="s">
        <v>47</v>
      </c>
      <c r="L104" s="56" t="s">
        <v>454</v>
      </c>
      <c r="M104" s="56" t="s">
        <v>455</v>
      </c>
      <c r="N104" s="56" t="s">
        <v>477</v>
      </c>
      <c r="O104" s="34" t="s">
        <v>457</v>
      </c>
      <c r="P104" s="34" t="s">
        <v>466</v>
      </c>
      <c r="Q104" s="34" t="s">
        <v>121</v>
      </c>
      <c r="R104" s="34" t="s">
        <v>54</v>
      </c>
      <c r="S104" s="51">
        <v>0.1</v>
      </c>
      <c r="T104" s="51">
        <v>0.0</v>
      </c>
      <c r="U104" s="34" t="s">
        <v>55</v>
      </c>
      <c r="V104" s="34" t="s">
        <v>55</v>
      </c>
      <c r="W104" s="34" t="s">
        <v>56</v>
      </c>
      <c r="X104" s="34" t="s">
        <v>279</v>
      </c>
      <c r="Y104" s="34" t="s">
        <v>467</v>
      </c>
      <c r="Z104" s="34" t="s">
        <v>116</v>
      </c>
      <c r="AA104" s="34" t="s">
        <v>116</v>
      </c>
      <c r="AB104" s="58">
        <v>3.0</v>
      </c>
      <c r="AC104" s="34" t="s">
        <v>468</v>
      </c>
      <c r="AD104" s="34" t="s">
        <v>623</v>
      </c>
      <c r="AE104" s="34"/>
      <c r="AF104" s="34" t="s">
        <v>80</v>
      </c>
      <c r="AG104" s="34" t="s">
        <v>64</v>
      </c>
      <c r="AH104" s="32" t="b">
        <v>0</v>
      </c>
      <c r="AI104" s="54" t="s">
        <v>624</v>
      </c>
      <c r="AJ104" s="34"/>
    </row>
    <row r="105">
      <c r="A105" s="55">
        <v>43083.0</v>
      </c>
      <c r="B105" s="56" t="s">
        <v>484</v>
      </c>
      <c r="C105" s="57">
        <v>0.8346990740740741</v>
      </c>
      <c r="D105" s="34" t="s">
        <v>625</v>
      </c>
      <c r="E105" s="53" t="s">
        <v>44</v>
      </c>
      <c r="F105" s="51">
        <v>802.0</v>
      </c>
      <c r="G105" s="34" t="s">
        <v>154</v>
      </c>
      <c r="H105" s="34" t="s">
        <v>54</v>
      </c>
      <c r="I105" s="52">
        <v>500.0</v>
      </c>
      <c r="J105" s="52">
        <v>500.0</v>
      </c>
      <c r="K105" s="34" t="s">
        <v>47</v>
      </c>
      <c r="L105" s="56" t="s">
        <v>454</v>
      </c>
      <c r="M105" s="56" t="s">
        <v>455</v>
      </c>
      <c r="N105" s="56" t="s">
        <v>465</v>
      </c>
      <c r="O105" s="34" t="s">
        <v>457</v>
      </c>
      <c r="P105" s="34" t="s">
        <v>466</v>
      </c>
      <c r="Q105" s="34" t="s">
        <v>121</v>
      </c>
      <c r="R105" s="34" t="s">
        <v>54</v>
      </c>
      <c r="S105" s="51">
        <v>0.1</v>
      </c>
      <c r="T105" s="51">
        <v>0.0</v>
      </c>
      <c r="U105" s="34" t="s">
        <v>160</v>
      </c>
      <c r="V105" s="34"/>
      <c r="W105" s="34" t="s">
        <v>56</v>
      </c>
      <c r="X105" s="34" t="s">
        <v>279</v>
      </c>
      <c r="Y105" s="34" t="s">
        <v>467</v>
      </c>
      <c r="Z105" s="34" t="s">
        <v>116</v>
      </c>
      <c r="AA105" s="34" t="s">
        <v>116</v>
      </c>
      <c r="AB105" s="58">
        <v>3.0</v>
      </c>
      <c r="AC105" s="34" t="s">
        <v>468</v>
      </c>
      <c r="AD105" s="34" t="s">
        <v>626</v>
      </c>
      <c r="AE105" s="34"/>
      <c r="AF105" s="34" t="s">
        <v>63</v>
      </c>
      <c r="AG105" s="34" t="s">
        <v>160</v>
      </c>
      <c r="AH105" s="32" t="b">
        <v>0</v>
      </c>
      <c r="AI105" s="34" t="s">
        <v>122</v>
      </c>
      <c r="AJ105" s="43" t="s">
        <v>627</v>
      </c>
    </row>
    <row r="106">
      <c r="A106" s="55">
        <v>43182.0</v>
      </c>
      <c r="B106" s="56" t="s">
        <v>431</v>
      </c>
      <c r="C106" s="57">
        <v>0.4146990740740741</v>
      </c>
      <c r="D106" s="34" t="s">
        <v>628</v>
      </c>
      <c r="E106" s="53" t="s">
        <v>44</v>
      </c>
      <c r="F106" s="51">
        <v>785.0</v>
      </c>
      <c r="G106" s="34" t="s">
        <v>154</v>
      </c>
      <c r="H106" s="34" t="s">
        <v>54</v>
      </c>
      <c r="I106" s="52">
        <v>2000.0</v>
      </c>
      <c r="J106" s="52">
        <v>2000.0</v>
      </c>
      <c r="K106" s="34" t="s">
        <v>47</v>
      </c>
      <c r="L106" s="56" t="s">
        <v>454</v>
      </c>
      <c r="M106" s="56" t="s">
        <v>455</v>
      </c>
      <c r="N106" s="56" t="s">
        <v>465</v>
      </c>
      <c r="O106" s="34" t="s">
        <v>457</v>
      </c>
      <c r="P106" s="34" t="s">
        <v>466</v>
      </c>
      <c r="Q106" s="34" t="s">
        <v>121</v>
      </c>
      <c r="R106" s="34" t="s">
        <v>54</v>
      </c>
      <c r="S106" s="51">
        <v>0.1</v>
      </c>
      <c r="T106" s="51">
        <v>0.0</v>
      </c>
      <c r="U106" s="34" t="s">
        <v>160</v>
      </c>
      <c r="V106" s="34"/>
      <c r="W106" s="34" t="s">
        <v>56</v>
      </c>
      <c r="X106" s="34" t="s">
        <v>279</v>
      </c>
      <c r="Y106" s="34" t="s">
        <v>467</v>
      </c>
      <c r="Z106" s="34" t="s">
        <v>116</v>
      </c>
      <c r="AA106" s="34" t="s">
        <v>116</v>
      </c>
      <c r="AB106" s="58">
        <v>3.0</v>
      </c>
      <c r="AC106" s="34" t="s">
        <v>468</v>
      </c>
      <c r="AD106" s="34" t="s">
        <v>629</v>
      </c>
      <c r="AE106" s="34"/>
      <c r="AF106" s="34" t="s">
        <v>63</v>
      </c>
      <c r="AG106" s="34" t="s">
        <v>160</v>
      </c>
      <c r="AH106" s="32" t="b">
        <v>0</v>
      </c>
      <c r="AI106" s="34" t="s">
        <v>122</v>
      </c>
      <c r="AJ106" s="46" t="s">
        <v>607</v>
      </c>
    </row>
    <row r="107">
      <c r="A107" s="55">
        <v>43286.0</v>
      </c>
      <c r="B107" s="56" t="s">
        <v>484</v>
      </c>
      <c r="C107" s="57">
        <v>0.9172337962962963</v>
      </c>
      <c r="D107" s="34" t="s">
        <v>630</v>
      </c>
      <c r="E107" s="53" t="s">
        <v>44</v>
      </c>
      <c r="F107" s="51">
        <v>776.0</v>
      </c>
      <c r="G107" s="34" t="s">
        <v>154</v>
      </c>
      <c r="H107" s="34" t="s">
        <v>54</v>
      </c>
      <c r="I107" s="52">
        <v>500.0</v>
      </c>
      <c r="J107" s="52">
        <v>500.0</v>
      </c>
      <c r="K107" s="34" t="s">
        <v>47</v>
      </c>
      <c r="L107" s="56" t="s">
        <v>454</v>
      </c>
      <c r="M107" s="56" t="s">
        <v>455</v>
      </c>
      <c r="N107" s="56" t="s">
        <v>465</v>
      </c>
      <c r="O107" s="34" t="s">
        <v>457</v>
      </c>
      <c r="P107" s="34" t="s">
        <v>466</v>
      </c>
      <c r="Q107" s="34" t="s">
        <v>121</v>
      </c>
      <c r="R107" s="34" t="s">
        <v>54</v>
      </c>
      <c r="S107" s="51">
        <v>0.11</v>
      </c>
      <c r="T107" s="51">
        <v>0.0</v>
      </c>
      <c r="U107" s="34" t="s">
        <v>160</v>
      </c>
      <c r="V107" s="34"/>
      <c r="W107" s="34" t="s">
        <v>56</v>
      </c>
      <c r="X107" s="34" t="s">
        <v>609</v>
      </c>
      <c r="Y107" s="34" t="s">
        <v>610</v>
      </c>
      <c r="Z107" s="34" t="s">
        <v>59</v>
      </c>
      <c r="AA107" s="34" t="s">
        <v>59</v>
      </c>
      <c r="AB107" s="58">
        <v>1428.0</v>
      </c>
      <c r="AC107" s="34" t="s">
        <v>631</v>
      </c>
      <c r="AD107" s="34" t="s">
        <v>632</v>
      </c>
      <c r="AE107" s="34"/>
      <c r="AF107" s="34" t="s">
        <v>63</v>
      </c>
      <c r="AG107" s="34" t="s">
        <v>160</v>
      </c>
      <c r="AH107" s="32" t="b">
        <v>0</v>
      </c>
      <c r="AI107" s="34" t="s">
        <v>122</v>
      </c>
      <c r="AJ107" s="46" t="s">
        <v>618</v>
      </c>
    </row>
    <row r="108">
      <c r="A108" s="55">
        <v>43160.0</v>
      </c>
      <c r="B108" s="56" t="s">
        <v>484</v>
      </c>
      <c r="C108" s="57">
        <v>0.45927083333333335</v>
      </c>
      <c r="D108" s="34" t="s">
        <v>633</v>
      </c>
      <c r="E108" s="53" t="s">
        <v>44</v>
      </c>
      <c r="F108" s="51">
        <v>803.0</v>
      </c>
      <c r="G108" s="34" t="s">
        <v>154</v>
      </c>
      <c r="H108" s="34" t="s">
        <v>54</v>
      </c>
      <c r="I108" s="52">
        <v>500.0</v>
      </c>
      <c r="J108" s="52">
        <v>500.0</v>
      </c>
      <c r="K108" s="34" t="s">
        <v>47</v>
      </c>
      <c r="L108" s="56" t="s">
        <v>454</v>
      </c>
      <c r="M108" s="56" t="s">
        <v>455</v>
      </c>
      <c r="N108" s="56" t="s">
        <v>465</v>
      </c>
      <c r="O108" s="34" t="s">
        <v>457</v>
      </c>
      <c r="P108" s="34" t="s">
        <v>466</v>
      </c>
      <c r="Q108" s="34" t="s">
        <v>121</v>
      </c>
      <c r="R108" s="34" t="s">
        <v>54</v>
      </c>
      <c r="S108" s="51">
        <v>0.1</v>
      </c>
      <c r="T108" s="51">
        <v>0.0</v>
      </c>
      <c r="U108" s="34" t="s">
        <v>160</v>
      </c>
      <c r="V108" s="34"/>
      <c r="W108" s="34" t="s">
        <v>56</v>
      </c>
      <c r="X108" s="34" t="s">
        <v>279</v>
      </c>
      <c r="Y108" s="34" t="s">
        <v>467</v>
      </c>
      <c r="Z108" s="34" t="s">
        <v>116</v>
      </c>
      <c r="AA108" s="34" t="s">
        <v>116</v>
      </c>
      <c r="AB108" s="58">
        <v>3.0</v>
      </c>
      <c r="AC108" s="34" t="s">
        <v>468</v>
      </c>
      <c r="AD108" s="34" t="s">
        <v>634</v>
      </c>
      <c r="AE108" s="34"/>
      <c r="AF108" s="34" t="s">
        <v>63</v>
      </c>
      <c r="AG108" s="34" t="s">
        <v>160</v>
      </c>
      <c r="AH108" s="32" t="b">
        <v>0</v>
      </c>
      <c r="AI108" s="34" t="s">
        <v>122</v>
      </c>
      <c r="AJ108" s="46" t="s">
        <v>470</v>
      </c>
    </row>
    <row r="109">
      <c r="A109" s="55">
        <v>42838.0</v>
      </c>
      <c r="B109" s="56" t="s">
        <v>484</v>
      </c>
      <c r="C109" s="57">
        <v>0.9084606481481482</v>
      </c>
      <c r="D109" s="34" t="s">
        <v>635</v>
      </c>
      <c r="E109" s="53" t="s">
        <v>44</v>
      </c>
      <c r="F109" s="51">
        <v>710.0</v>
      </c>
      <c r="G109" s="34" t="s">
        <v>154</v>
      </c>
      <c r="H109" s="34" t="s">
        <v>54</v>
      </c>
      <c r="I109" s="52">
        <v>1000.0</v>
      </c>
      <c r="J109" s="52">
        <v>1000.0</v>
      </c>
      <c r="K109" s="34" t="s">
        <v>47</v>
      </c>
      <c r="L109" s="56" t="s">
        <v>454</v>
      </c>
      <c r="M109" s="56" t="s">
        <v>455</v>
      </c>
      <c r="N109" s="56" t="s">
        <v>465</v>
      </c>
      <c r="O109" s="34" t="s">
        <v>457</v>
      </c>
      <c r="P109" s="34" t="s">
        <v>466</v>
      </c>
      <c r="Q109" s="34" t="s">
        <v>121</v>
      </c>
      <c r="R109" s="34" t="s">
        <v>54</v>
      </c>
      <c r="S109" s="51">
        <v>0.49</v>
      </c>
      <c r="T109" s="51">
        <v>0.0</v>
      </c>
      <c r="U109" s="34" t="s">
        <v>160</v>
      </c>
      <c r="V109" s="34"/>
      <c r="W109" s="34" t="s">
        <v>56</v>
      </c>
      <c r="X109" s="34" t="s">
        <v>291</v>
      </c>
      <c r="Y109" s="34" t="s">
        <v>636</v>
      </c>
      <c r="Z109" s="34" t="s">
        <v>116</v>
      </c>
      <c r="AA109" s="34" t="s">
        <v>637</v>
      </c>
      <c r="AB109" s="58">
        <v>1054.0</v>
      </c>
      <c r="AC109" s="34" t="s">
        <v>638</v>
      </c>
      <c r="AD109" s="34" t="s">
        <v>639</v>
      </c>
      <c r="AE109" s="34"/>
      <c r="AF109" s="34" t="s">
        <v>63</v>
      </c>
      <c r="AG109" s="34" t="s">
        <v>160</v>
      </c>
      <c r="AH109" s="32" t="b">
        <v>0</v>
      </c>
      <c r="AI109" s="34" t="s">
        <v>122</v>
      </c>
      <c r="AJ109" s="43" t="s">
        <v>640</v>
      </c>
    </row>
    <row r="110">
      <c r="A110" s="55">
        <v>43350.0</v>
      </c>
      <c r="B110" s="56" t="s">
        <v>431</v>
      </c>
      <c r="C110" s="57">
        <v>0.5298842592592593</v>
      </c>
      <c r="D110" s="34" t="s">
        <v>641</v>
      </c>
      <c r="E110" s="53" t="s">
        <v>44</v>
      </c>
      <c r="F110" s="51">
        <v>785.0</v>
      </c>
      <c r="G110" s="34" t="s">
        <v>45</v>
      </c>
      <c r="H110" s="34" t="s">
        <v>54</v>
      </c>
      <c r="I110" s="52">
        <v>2000.0</v>
      </c>
      <c r="J110" s="52">
        <v>13.52</v>
      </c>
      <c r="K110" s="34" t="s">
        <v>47</v>
      </c>
      <c r="L110" s="56" t="s">
        <v>454</v>
      </c>
      <c r="M110" s="56" t="s">
        <v>455</v>
      </c>
      <c r="N110" s="56" t="s">
        <v>465</v>
      </c>
      <c r="O110" s="34" t="s">
        <v>457</v>
      </c>
      <c r="P110" s="34" t="s">
        <v>466</v>
      </c>
      <c r="Q110" s="34" t="s">
        <v>121</v>
      </c>
      <c r="R110" s="34" t="s">
        <v>54</v>
      </c>
      <c r="S110" s="51">
        <v>0.1</v>
      </c>
      <c r="T110" s="51">
        <v>0.0</v>
      </c>
      <c r="U110" s="34" t="s">
        <v>160</v>
      </c>
      <c r="V110" s="34"/>
      <c r="W110" s="34" t="s">
        <v>56</v>
      </c>
      <c r="X110" s="34" t="s">
        <v>279</v>
      </c>
      <c r="Y110" s="34" t="s">
        <v>467</v>
      </c>
      <c r="Z110" s="34" t="s">
        <v>116</v>
      </c>
      <c r="AA110" s="34" t="s">
        <v>116</v>
      </c>
      <c r="AB110" s="58">
        <v>0.0</v>
      </c>
      <c r="AC110" s="34" t="s">
        <v>468</v>
      </c>
      <c r="AD110" s="34" t="s">
        <v>617</v>
      </c>
      <c r="AE110" s="34"/>
      <c r="AF110" s="34" t="s">
        <v>63</v>
      </c>
      <c r="AG110" s="34" t="s">
        <v>160</v>
      </c>
      <c r="AH110" s="32" t="b">
        <v>0</v>
      </c>
      <c r="AI110" s="33" t="s">
        <v>65</v>
      </c>
      <c r="AJ110" s="34"/>
    </row>
    <row r="111">
      <c r="A111" s="49">
        <v>43258.0</v>
      </c>
      <c r="B111" s="34" t="s">
        <v>484</v>
      </c>
      <c r="C111" s="50">
        <v>0.40427083333333336</v>
      </c>
      <c r="D111" s="34" t="s">
        <v>642</v>
      </c>
      <c r="E111" s="53" t="s">
        <v>44</v>
      </c>
      <c r="F111" s="51">
        <v>708.0</v>
      </c>
      <c r="G111" s="34" t="s">
        <v>45</v>
      </c>
      <c r="H111" s="34" t="s">
        <v>54</v>
      </c>
      <c r="I111" s="52">
        <v>1000.0</v>
      </c>
      <c r="J111" s="52">
        <v>1000.0</v>
      </c>
      <c r="K111" s="34" t="s">
        <v>47</v>
      </c>
      <c r="L111" s="34" t="s">
        <v>454</v>
      </c>
      <c r="M111" s="34" t="s">
        <v>455</v>
      </c>
      <c r="N111" s="34" t="s">
        <v>465</v>
      </c>
      <c r="O111" s="34" t="s">
        <v>457</v>
      </c>
      <c r="P111" s="34" t="s">
        <v>466</v>
      </c>
      <c r="Q111" s="34" t="s">
        <v>121</v>
      </c>
      <c r="R111" s="34" t="s">
        <v>54</v>
      </c>
      <c r="S111" s="51">
        <v>0.1</v>
      </c>
      <c r="T111" s="51">
        <v>0.0</v>
      </c>
      <c r="U111" s="34" t="s">
        <v>160</v>
      </c>
      <c r="V111" s="34"/>
      <c r="W111" s="34" t="s">
        <v>56</v>
      </c>
      <c r="X111" s="34" t="s">
        <v>279</v>
      </c>
      <c r="Y111" s="34" t="s">
        <v>467</v>
      </c>
      <c r="Z111" s="34" t="s">
        <v>116</v>
      </c>
      <c r="AA111" s="34" t="s">
        <v>116</v>
      </c>
      <c r="AB111" s="51">
        <v>12.0</v>
      </c>
      <c r="AC111" s="34" t="s">
        <v>546</v>
      </c>
      <c r="AD111" s="34" t="s">
        <v>617</v>
      </c>
      <c r="AE111" s="34"/>
      <c r="AF111" s="34" t="s">
        <v>63</v>
      </c>
      <c r="AG111" s="34" t="s">
        <v>160</v>
      </c>
      <c r="AH111" s="32" t="b">
        <v>0</v>
      </c>
      <c r="AI111" s="33" t="s">
        <v>416</v>
      </c>
      <c r="AJ111" s="34"/>
    </row>
    <row r="112">
      <c r="A112" s="55">
        <v>43110.0</v>
      </c>
      <c r="B112" s="56" t="s">
        <v>402</v>
      </c>
      <c r="C112" s="57">
        <v>0.4944675925925926</v>
      </c>
      <c r="D112" s="34" t="s">
        <v>643</v>
      </c>
      <c r="E112" s="53" t="s">
        <v>44</v>
      </c>
      <c r="F112" s="51">
        <v>803.0</v>
      </c>
      <c r="G112" s="34" t="s">
        <v>154</v>
      </c>
      <c r="H112" s="34" t="s">
        <v>54</v>
      </c>
      <c r="I112" s="52">
        <v>500.0</v>
      </c>
      <c r="J112" s="52">
        <v>500.0</v>
      </c>
      <c r="K112" s="34" t="s">
        <v>47</v>
      </c>
      <c r="L112" s="56" t="s">
        <v>454</v>
      </c>
      <c r="M112" s="56" t="s">
        <v>455</v>
      </c>
      <c r="N112" s="56" t="s">
        <v>465</v>
      </c>
      <c r="O112" s="34" t="s">
        <v>457</v>
      </c>
      <c r="P112" s="34" t="s">
        <v>466</v>
      </c>
      <c r="Q112" s="34" t="s">
        <v>121</v>
      </c>
      <c r="R112" s="34" t="s">
        <v>54</v>
      </c>
      <c r="S112" s="51">
        <v>0.1</v>
      </c>
      <c r="T112" s="51">
        <v>0.0</v>
      </c>
      <c r="U112" s="34" t="s">
        <v>160</v>
      </c>
      <c r="V112" s="34"/>
      <c r="W112" s="34" t="s">
        <v>56</v>
      </c>
      <c r="X112" s="34" t="s">
        <v>279</v>
      </c>
      <c r="Y112" s="34" t="s">
        <v>467</v>
      </c>
      <c r="Z112" s="34" t="s">
        <v>116</v>
      </c>
      <c r="AA112" s="34" t="s">
        <v>116</v>
      </c>
      <c r="AB112" s="58">
        <v>3.0</v>
      </c>
      <c r="AC112" s="34" t="s">
        <v>468</v>
      </c>
      <c r="AD112" s="34" t="s">
        <v>644</v>
      </c>
      <c r="AE112" s="34"/>
      <c r="AF112" s="34" t="s">
        <v>63</v>
      </c>
      <c r="AG112" s="34" t="s">
        <v>160</v>
      </c>
      <c r="AH112" s="32" t="b">
        <v>0</v>
      </c>
      <c r="AI112" s="34" t="s">
        <v>122</v>
      </c>
      <c r="AJ112" s="43" t="s">
        <v>556</v>
      </c>
    </row>
    <row r="113">
      <c r="A113" s="55">
        <v>43329.0</v>
      </c>
      <c r="B113" s="56" t="s">
        <v>431</v>
      </c>
      <c r="C113" s="57">
        <v>0.47305555555555556</v>
      </c>
      <c r="D113" s="34" t="s">
        <v>645</v>
      </c>
      <c r="E113" s="53" t="s">
        <v>44</v>
      </c>
      <c r="F113" s="51">
        <v>785.0</v>
      </c>
      <c r="G113" s="34" t="s">
        <v>45</v>
      </c>
      <c r="H113" s="34" t="s">
        <v>54</v>
      </c>
      <c r="I113" s="52">
        <v>2000.0</v>
      </c>
      <c r="J113" s="52">
        <v>2000.0</v>
      </c>
      <c r="K113" s="34" t="s">
        <v>47</v>
      </c>
      <c r="L113" s="56" t="s">
        <v>454</v>
      </c>
      <c r="M113" s="56" t="s">
        <v>455</v>
      </c>
      <c r="N113" s="56" t="s">
        <v>465</v>
      </c>
      <c r="O113" s="34" t="s">
        <v>457</v>
      </c>
      <c r="P113" s="34" t="s">
        <v>466</v>
      </c>
      <c r="Q113" s="34" t="s">
        <v>121</v>
      </c>
      <c r="R113" s="34" t="s">
        <v>54</v>
      </c>
      <c r="S113" s="51">
        <v>0.1</v>
      </c>
      <c r="T113" s="51">
        <v>0.0</v>
      </c>
      <c r="U113" s="34" t="s">
        <v>160</v>
      </c>
      <c r="V113" s="34"/>
      <c r="W113" s="34" t="s">
        <v>56</v>
      </c>
      <c r="X113" s="34" t="s">
        <v>279</v>
      </c>
      <c r="Y113" s="34" t="s">
        <v>467</v>
      </c>
      <c r="Z113" s="34" t="s">
        <v>116</v>
      </c>
      <c r="AA113" s="34" t="s">
        <v>116</v>
      </c>
      <c r="AB113" s="58">
        <v>3.0</v>
      </c>
      <c r="AC113" s="34" t="s">
        <v>468</v>
      </c>
      <c r="AD113" s="34" t="s">
        <v>617</v>
      </c>
      <c r="AE113" s="34"/>
      <c r="AF113" s="34" t="s">
        <v>63</v>
      </c>
      <c r="AG113" s="34" t="s">
        <v>160</v>
      </c>
      <c r="AH113" s="32" t="b">
        <v>0</v>
      </c>
      <c r="AI113" s="33" t="s">
        <v>65</v>
      </c>
      <c r="AJ113" s="34"/>
    </row>
    <row r="114">
      <c r="A114" s="55">
        <v>43206.0</v>
      </c>
      <c r="B114" s="56" t="s">
        <v>471</v>
      </c>
      <c r="C114" s="57">
        <v>0.38957175925925924</v>
      </c>
      <c r="D114" s="34" t="s">
        <v>646</v>
      </c>
      <c r="E114" s="53" t="s">
        <v>44</v>
      </c>
      <c r="F114" s="51">
        <v>802.0</v>
      </c>
      <c r="G114" s="34" t="s">
        <v>154</v>
      </c>
      <c r="H114" s="34" t="s">
        <v>54</v>
      </c>
      <c r="I114" s="52">
        <v>1500.0</v>
      </c>
      <c r="J114" s="52">
        <v>1.54</v>
      </c>
      <c r="K114" s="34" t="s">
        <v>47</v>
      </c>
      <c r="L114" s="56" t="s">
        <v>454</v>
      </c>
      <c r="M114" s="56" t="s">
        <v>455</v>
      </c>
      <c r="N114" s="56" t="s">
        <v>465</v>
      </c>
      <c r="O114" s="34" t="s">
        <v>457</v>
      </c>
      <c r="P114" s="34" t="s">
        <v>466</v>
      </c>
      <c r="Q114" s="34" t="s">
        <v>121</v>
      </c>
      <c r="R114" s="34" t="s">
        <v>54</v>
      </c>
      <c r="S114" s="51">
        <v>0.1</v>
      </c>
      <c r="T114" s="51">
        <v>0.0</v>
      </c>
      <c r="U114" s="34" t="s">
        <v>160</v>
      </c>
      <c r="V114" s="34"/>
      <c r="W114" s="34" t="s">
        <v>56</v>
      </c>
      <c r="X114" s="34" t="s">
        <v>279</v>
      </c>
      <c r="Y114" s="34" t="s">
        <v>467</v>
      </c>
      <c r="Z114" s="34" t="s">
        <v>116</v>
      </c>
      <c r="AA114" s="34" t="s">
        <v>116</v>
      </c>
      <c r="AB114" s="58">
        <v>3.0</v>
      </c>
      <c r="AC114" s="34" t="s">
        <v>468</v>
      </c>
      <c r="AD114" s="34" t="s">
        <v>617</v>
      </c>
      <c r="AE114" s="34"/>
      <c r="AF114" s="34" t="s">
        <v>63</v>
      </c>
      <c r="AG114" s="34" t="s">
        <v>160</v>
      </c>
      <c r="AH114" s="32" t="b">
        <v>0</v>
      </c>
      <c r="AI114" s="34" t="s">
        <v>122</v>
      </c>
      <c r="AJ114" s="46" t="s">
        <v>596</v>
      </c>
    </row>
    <row r="115">
      <c r="A115" s="55">
        <v>43266.0</v>
      </c>
      <c r="B115" s="56" t="s">
        <v>431</v>
      </c>
      <c r="C115" s="57">
        <v>0.6340046296296297</v>
      </c>
      <c r="D115" s="34" t="s">
        <v>647</v>
      </c>
      <c r="E115" s="53" t="s">
        <v>44</v>
      </c>
      <c r="F115" s="51">
        <v>785.0</v>
      </c>
      <c r="G115" s="34" t="s">
        <v>154</v>
      </c>
      <c r="H115" s="34" t="s">
        <v>54</v>
      </c>
      <c r="I115" s="52">
        <v>2000.0</v>
      </c>
      <c r="J115" s="52">
        <v>2000.0</v>
      </c>
      <c r="K115" s="34" t="s">
        <v>47</v>
      </c>
      <c r="L115" s="56" t="s">
        <v>454</v>
      </c>
      <c r="M115" s="56" t="s">
        <v>455</v>
      </c>
      <c r="N115" s="56" t="s">
        <v>465</v>
      </c>
      <c r="O115" s="34" t="s">
        <v>457</v>
      </c>
      <c r="P115" s="34" t="s">
        <v>466</v>
      </c>
      <c r="Q115" s="34" t="s">
        <v>121</v>
      </c>
      <c r="R115" s="34" t="s">
        <v>54</v>
      </c>
      <c r="S115" s="51">
        <v>0.1</v>
      </c>
      <c r="T115" s="51">
        <v>0.0</v>
      </c>
      <c r="U115" s="34" t="s">
        <v>160</v>
      </c>
      <c r="V115" s="34"/>
      <c r="W115" s="34" t="s">
        <v>56</v>
      </c>
      <c r="X115" s="34" t="s">
        <v>279</v>
      </c>
      <c r="Y115" s="34" t="s">
        <v>467</v>
      </c>
      <c r="Z115" s="34" t="s">
        <v>116</v>
      </c>
      <c r="AA115" s="34" t="s">
        <v>116</v>
      </c>
      <c r="AB115" s="58">
        <v>3.0</v>
      </c>
      <c r="AC115" s="34" t="s">
        <v>468</v>
      </c>
      <c r="AD115" s="34" t="s">
        <v>617</v>
      </c>
      <c r="AE115" s="34"/>
      <c r="AF115" s="34" t="s">
        <v>63</v>
      </c>
      <c r="AG115" s="34" t="s">
        <v>160</v>
      </c>
      <c r="AH115" s="32" t="b">
        <v>0</v>
      </c>
      <c r="AI115" s="34" t="s">
        <v>122</v>
      </c>
      <c r="AJ115" s="46" t="s">
        <v>607</v>
      </c>
    </row>
    <row r="116">
      <c r="A116" s="55">
        <v>42598.0</v>
      </c>
      <c r="B116" s="56" t="s">
        <v>389</v>
      </c>
      <c r="C116" s="57">
        <v>0.45003472222222224</v>
      </c>
      <c r="D116" s="34" t="s">
        <v>648</v>
      </c>
      <c r="E116" s="53" t="s">
        <v>44</v>
      </c>
      <c r="F116" s="51">
        <v>689.0</v>
      </c>
      <c r="G116" s="34"/>
      <c r="H116" s="34" t="s">
        <v>54</v>
      </c>
      <c r="I116" s="52">
        <v>800.0</v>
      </c>
      <c r="J116" s="52">
        <v>0.9</v>
      </c>
      <c r="K116" s="34" t="s">
        <v>47</v>
      </c>
      <c r="L116" s="56" t="s">
        <v>454</v>
      </c>
      <c r="M116" s="56" t="s">
        <v>455</v>
      </c>
      <c r="N116" s="56" t="s">
        <v>465</v>
      </c>
      <c r="O116" s="34" t="s">
        <v>457</v>
      </c>
      <c r="P116" s="34" t="s">
        <v>466</v>
      </c>
      <c r="Q116" s="53" t="s">
        <v>71</v>
      </c>
      <c r="R116" s="34" t="s">
        <v>54</v>
      </c>
      <c r="S116" s="51">
        <v>0.1</v>
      </c>
      <c r="T116" s="51">
        <v>0.0</v>
      </c>
      <c r="U116" s="34" t="s">
        <v>55</v>
      </c>
      <c r="V116" s="34" t="s">
        <v>55</v>
      </c>
      <c r="W116" s="34" t="s">
        <v>56</v>
      </c>
      <c r="X116" s="34" t="s">
        <v>291</v>
      </c>
      <c r="Y116" s="34" t="s">
        <v>510</v>
      </c>
      <c r="Z116" s="34" t="s">
        <v>116</v>
      </c>
      <c r="AA116" s="34" t="s">
        <v>116</v>
      </c>
      <c r="AB116" s="58">
        <v>1.0</v>
      </c>
      <c r="AC116" s="34" t="s">
        <v>480</v>
      </c>
      <c r="AD116" s="34" t="s">
        <v>649</v>
      </c>
      <c r="AE116" s="34"/>
      <c r="AF116" s="34" t="s">
        <v>63</v>
      </c>
      <c r="AG116" s="34" t="s">
        <v>64</v>
      </c>
      <c r="AH116" s="32" t="b">
        <v>0</v>
      </c>
      <c r="AI116" s="34" t="s">
        <v>122</v>
      </c>
      <c r="AJ116" s="43" t="s">
        <v>650</v>
      </c>
    </row>
    <row r="117">
      <c r="A117" s="55">
        <v>43385.0</v>
      </c>
      <c r="B117" s="56" t="s">
        <v>431</v>
      </c>
      <c r="C117" s="57">
        <v>0.4399884259259259</v>
      </c>
      <c r="D117" s="34" t="s">
        <v>651</v>
      </c>
      <c r="E117" s="53" t="s">
        <v>44</v>
      </c>
      <c r="F117" s="51">
        <v>821.0</v>
      </c>
      <c r="G117" s="34" t="s">
        <v>154</v>
      </c>
      <c r="H117" s="34" t="s">
        <v>54</v>
      </c>
      <c r="I117" s="52">
        <v>500.0</v>
      </c>
      <c r="J117" s="52">
        <v>40.2</v>
      </c>
      <c r="K117" s="34" t="s">
        <v>47</v>
      </c>
      <c r="L117" s="56" t="s">
        <v>454</v>
      </c>
      <c r="M117" s="56" t="s">
        <v>455</v>
      </c>
      <c r="N117" s="56" t="s">
        <v>465</v>
      </c>
      <c r="O117" s="34" t="s">
        <v>457</v>
      </c>
      <c r="P117" s="34" t="s">
        <v>466</v>
      </c>
      <c r="Q117" s="53" t="s">
        <v>652</v>
      </c>
      <c r="R117" s="34" t="s">
        <v>54</v>
      </c>
      <c r="S117" s="51">
        <v>0.1</v>
      </c>
      <c r="T117" s="51">
        <v>0.0</v>
      </c>
      <c r="U117" s="34" t="s">
        <v>160</v>
      </c>
      <c r="V117" s="34"/>
      <c r="W117" s="34" t="s">
        <v>56</v>
      </c>
      <c r="X117" s="34" t="s">
        <v>279</v>
      </c>
      <c r="Y117" s="34" t="s">
        <v>467</v>
      </c>
      <c r="Z117" s="34" t="s">
        <v>116</v>
      </c>
      <c r="AA117" s="34" t="s">
        <v>116</v>
      </c>
      <c r="AB117" s="58">
        <v>0.0</v>
      </c>
      <c r="AC117" s="34" t="s">
        <v>468</v>
      </c>
      <c r="AD117" s="34" t="s">
        <v>617</v>
      </c>
      <c r="AE117" s="34"/>
      <c r="AF117" s="34" t="s">
        <v>63</v>
      </c>
      <c r="AG117" s="34" t="s">
        <v>160</v>
      </c>
      <c r="AH117" s="32" t="b">
        <v>0</v>
      </c>
      <c r="AI117" s="34" t="s">
        <v>122</v>
      </c>
      <c r="AJ117" s="46" t="s">
        <v>618</v>
      </c>
    </row>
    <row r="118">
      <c r="A118" s="55">
        <v>43298.0</v>
      </c>
      <c r="B118" s="56" t="s">
        <v>389</v>
      </c>
      <c r="C118" s="57">
        <v>0.8413888888888889</v>
      </c>
      <c r="D118" s="34" t="s">
        <v>653</v>
      </c>
      <c r="E118" s="53" t="s">
        <v>44</v>
      </c>
      <c r="F118" s="51">
        <v>785.0</v>
      </c>
      <c r="G118" s="34" t="s">
        <v>45</v>
      </c>
      <c r="H118" s="34" t="s">
        <v>54</v>
      </c>
      <c r="I118" s="52">
        <v>1500.0</v>
      </c>
      <c r="J118" s="52">
        <v>1500.0</v>
      </c>
      <c r="K118" s="34" t="s">
        <v>47</v>
      </c>
      <c r="L118" s="56" t="s">
        <v>454</v>
      </c>
      <c r="M118" s="56" t="s">
        <v>455</v>
      </c>
      <c r="N118" s="56" t="s">
        <v>465</v>
      </c>
      <c r="O118" s="34" t="s">
        <v>457</v>
      </c>
      <c r="P118" s="34" t="s">
        <v>466</v>
      </c>
      <c r="Q118" s="34" t="s">
        <v>121</v>
      </c>
      <c r="R118" s="34" t="s">
        <v>54</v>
      </c>
      <c r="S118" s="51">
        <v>0.1</v>
      </c>
      <c r="T118" s="51">
        <v>0.0</v>
      </c>
      <c r="U118" s="34" t="s">
        <v>160</v>
      </c>
      <c r="V118" s="34"/>
      <c r="W118" s="34" t="s">
        <v>56</v>
      </c>
      <c r="X118" s="34" t="s">
        <v>279</v>
      </c>
      <c r="Y118" s="34" t="s">
        <v>467</v>
      </c>
      <c r="Z118" s="34" t="s">
        <v>116</v>
      </c>
      <c r="AA118" s="34" t="s">
        <v>116</v>
      </c>
      <c r="AB118" s="58">
        <v>3.0</v>
      </c>
      <c r="AC118" s="34" t="s">
        <v>468</v>
      </c>
      <c r="AD118" s="34" t="s">
        <v>617</v>
      </c>
      <c r="AE118" s="34"/>
      <c r="AF118" s="34" t="s">
        <v>63</v>
      </c>
      <c r="AG118" s="34" t="s">
        <v>160</v>
      </c>
      <c r="AH118" s="32" t="b">
        <v>0</v>
      </c>
      <c r="AI118" s="33" t="s">
        <v>654</v>
      </c>
      <c r="AJ118" s="34"/>
    </row>
    <row r="119">
      <c r="A119" s="55">
        <v>42916.0</v>
      </c>
      <c r="B119" s="56" t="s">
        <v>431</v>
      </c>
      <c r="C119" s="57">
        <v>0.9459375</v>
      </c>
      <c r="D119" s="34" t="s">
        <v>655</v>
      </c>
      <c r="E119" s="53" t="s">
        <v>44</v>
      </c>
      <c r="F119" s="51">
        <v>751.0</v>
      </c>
      <c r="G119" s="34" t="s">
        <v>154</v>
      </c>
      <c r="H119" s="34" t="s">
        <v>54</v>
      </c>
      <c r="I119" s="52">
        <v>1000.0</v>
      </c>
      <c r="J119" s="52">
        <v>1000.0</v>
      </c>
      <c r="K119" s="34" t="s">
        <v>47</v>
      </c>
      <c r="L119" s="56" t="s">
        <v>454</v>
      </c>
      <c r="M119" s="56" t="s">
        <v>455</v>
      </c>
      <c r="N119" s="56" t="s">
        <v>465</v>
      </c>
      <c r="O119" s="34" t="s">
        <v>457</v>
      </c>
      <c r="P119" s="34" t="s">
        <v>466</v>
      </c>
      <c r="Q119" s="53" t="s">
        <v>502</v>
      </c>
      <c r="R119" s="34" t="s">
        <v>54</v>
      </c>
      <c r="S119" s="51">
        <v>0.12</v>
      </c>
      <c r="T119" s="51">
        <v>0.0</v>
      </c>
      <c r="U119" s="34" t="s">
        <v>160</v>
      </c>
      <c r="V119" s="34"/>
      <c r="W119" s="34" t="s">
        <v>56</v>
      </c>
      <c r="X119" s="34" t="s">
        <v>279</v>
      </c>
      <c r="Y119" s="34" t="s">
        <v>467</v>
      </c>
      <c r="Z119" s="34" t="s">
        <v>116</v>
      </c>
      <c r="AA119" s="34" t="s">
        <v>116</v>
      </c>
      <c r="AB119" s="58">
        <v>3.0</v>
      </c>
      <c r="AC119" s="34" t="s">
        <v>473</v>
      </c>
      <c r="AD119" s="34" t="s">
        <v>656</v>
      </c>
      <c r="AE119" s="34"/>
      <c r="AF119" s="34" t="s">
        <v>63</v>
      </c>
      <c r="AG119" s="34" t="s">
        <v>160</v>
      </c>
      <c r="AH119" s="32" t="b">
        <v>0</v>
      </c>
      <c r="AI119" s="34" t="s">
        <v>122</v>
      </c>
      <c r="AJ119" s="43" t="s">
        <v>657</v>
      </c>
    </row>
    <row r="120">
      <c r="A120" s="55">
        <v>42833.0</v>
      </c>
      <c r="B120" s="56" t="s">
        <v>421</v>
      </c>
      <c r="C120" s="57">
        <v>0.6950347222222222</v>
      </c>
      <c r="D120" s="34" t="s">
        <v>658</v>
      </c>
      <c r="E120" s="53" t="s">
        <v>44</v>
      </c>
      <c r="F120" s="51">
        <v>770.0</v>
      </c>
      <c r="G120" s="34" t="s">
        <v>154</v>
      </c>
      <c r="H120" s="34" t="s">
        <v>54</v>
      </c>
      <c r="I120" s="52">
        <v>400.0</v>
      </c>
      <c r="J120" s="52">
        <v>400.0</v>
      </c>
      <c r="K120" s="34" t="s">
        <v>47</v>
      </c>
      <c r="L120" s="56" t="s">
        <v>454</v>
      </c>
      <c r="M120" s="56" t="s">
        <v>455</v>
      </c>
      <c r="N120" s="56" t="s">
        <v>465</v>
      </c>
      <c r="O120" s="34" t="s">
        <v>457</v>
      </c>
      <c r="P120" s="34" t="s">
        <v>466</v>
      </c>
      <c r="Q120" s="53" t="s">
        <v>71</v>
      </c>
      <c r="R120" s="34" t="s">
        <v>54</v>
      </c>
      <c r="S120" s="51">
        <v>0.1</v>
      </c>
      <c r="T120" s="51">
        <v>0.0</v>
      </c>
      <c r="U120" s="34" t="s">
        <v>55</v>
      </c>
      <c r="V120" s="34" t="s">
        <v>55</v>
      </c>
      <c r="W120" s="34" t="s">
        <v>56</v>
      </c>
      <c r="X120" s="34" t="s">
        <v>279</v>
      </c>
      <c r="Y120" s="34" t="s">
        <v>467</v>
      </c>
      <c r="Z120" s="34" t="s">
        <v>116</v>
      </c>
      <c r="AA120" s="34" t="s">
        <v>116</v>
      </c>
      <c r="AB120" s="58">
        <v>3.0</v>
      </c>
      <c r="AC120" s="34" t="s">
        <v>473</v>
      </c>
      <c r="AD120" s="34" t="s">
        <v>659</v>
      </c>
      <c r="AE120" s="34"/>
      <c r="AF120" s="34" t="s">
        <v>63</v>
      </c>
      <c r="AG120" s="34" t="s">
        <v>64</v>
      </c>
      <c r="AH120" s="32" t="b">
        <v>0</v>
      </c>
      <c r="AI120" s="34" t="s">
        <v>122</v>
      </c>
      <c r="AJ120" s="43" t="s">
        <v>463</v>
      </c>
    </row>
    <row r="121">
      <c r="A121" s="55">
        <v>43090.0</v>
      </c>
      <c r="B121" s="56" t="s">
        <v>484</v>
      </c>
      <c r="C121" s="57">
        <v>0.7946412037037037</v>
      </c>
      <c r="D121" s="34" t="s">
        <v>660</v>
      </c>
      <c r="E121" s="53" t="s">
        <v>44</v>
      </c>
      <c r="F121" s="51">
        <v>835.0</v>
      </c>
      <c r="G121" s="34" t="s">
        <v>154</v>
      </c>
      <c r="H121" s="34" t="s">
        <v>54</v>
      </c>
      <c r="I121" s="52">
        <v>800.0</v>
      </c>
      <c r="J121" s="52">
        <v>10.0</v>
      </c>
      <c r="K121" s="34" t="s">
        <v>47</v>
      </c>
      <c r="L121" s="56" t="s">
        <v>454</v>
      </c>
      <c r="M121" s="56" t="s">
        <v>455</v>
      </c>
      <c r="N121" s="56" t="s">
        <v>465</v>
      </c>
      <c r="O121" s="34" t="s">
        <v>457</v>
      </c>
      <c r="P121" s="34" t="s">
        <v>466</v>
      </c>
      <c r="Q121" s="34" t="s">
        <v>121</v>
      </c>
      <c r="R121" s="34" t="s">
        <v>54</v>
      </c>
      <c r="S121" s="51">
        <v>0.1</v>
      </c>
      <c r="T121" s="51">
        <v>0.0</v>
      </c>
      <c r="U121" s="34" t="s">
        <v>85</v>
      </c>
      <c r="V121" s="34" t="s">
        <v>587</v>
      </c>
      <c r="W121" s="34" t="s">
        <v>56</v>
      </c>
      <c r="X121" s="34" t="s">
        <v>279</v>
      </c>
      <c r="Y121" s="34" t="s">
        <v>467</v>
      </c>
      <c r="Z121" s="34" t="s">
        <v>116</v>
      </c>
      <c r="AA121" s="34" t="s">
        <v>116</v>
      </c>
      <c r="AB121" s="58">
        <v>3.0</v>
      </c>
      <c r="AC121" s="34" t="s">
        <v>468</v>
      </c>
      <c r="AD121" s="34" t="s">
        <v>623</v>
      </c>
      <c r="AE121" s="34"/>
      <c r="AF121" s="34" t="s">
        <v>63</v>
      </c>
      <c r="AG121" s="34" t="s">
        <v>81</v>
      </c>
      <c r="AH121" s="32" t="b">
        <v>0</v>
      </c>
      <c r="AI121" s="34" t="s">
        <v>122</v>
      </c>
      <c r="AJ121" s="43" t="s">
        <v>556</v>
      </c>
    </row>
    <row r="122">
      <c r="A122" s="55">
        <v>43368.0</v>
      </c>
      <c r="B122" s="56" t="s">
        <v>389</v>
      </c>
      <c r="C122" s="57">
        <v>0.4653819444444444</v>
      </c>
      <c r="D122" s="34" t="s">
        <v>661</v>
      </c>
      <c r="E122" s="53" t="s">
        <v>44</v>
      </c>
      <c r="F122" s="51">
        <v>803.0</v>
      </c>
      <c r="G122" s="34" t="s">
        <v>154</v>
      </c>
      <c r="H122" s="34" t="s">
        <v>54</v>
      </c>
      <c r="I122" s="52">
        <v>500.0</v>
      </c>
      <c r="J122" s="52">
        <v>500.0</v>
      </c>
      <c r="K122" s="34" t="s">
        <v>47</v>
      </c>
      <c r="L122" s="56" t="s">
        <v>454</v>
      </c>
      <c r="M122" s="56" t="s">
        <v>455</v>
      </c>
      <c r="N122" s="56" t="s">
        <v>465</v>
      </c>
      <c r="O122" s="34" t="s">
        <v>457</v>
      </c>
      <c r="P122" s="34" t="s">
        <v>466</v>
      </c>
      <c r="Q122" s="34" t="s">
        <v>121</v>
      </c>
      <c r="R122" s="34" t="s">
        <v>54</v>
      </c>
      <c r="S122" s="51">
        <v>0.1</v>
      </c>
      <c r="T122" s="51">
        <v>0.0</v>
      </c>
      <c r="U122" s="34" t="s">
        <v>160</v>
      </c>
      <c r="V122" s="34"/>
      <c r="W122" s="34" t="s">
        <v>56</v>
      </c>
      <c r="X122" s="34" t="s">
        <v>279</v>
      </c>
      <c r="Y122" s="34" t="s">
        <v>467</v>
      </c>
      <c r="Z122" s="34" t="s">
        <v>116</v>
      </c>
      <c r="AA122" s="34" t="s">
        <v>116</v>
      </c>
      <c r="AB122" s="58">
        <v>0.0</v>
      </c>
      <c r="AC122" s="34" t="s">
        <v>468</v>
      </c>
      <c r="AD122" s="34" t="s">
        <v>617</v>
      </c>
      <c r="AE122" s="34"/>
      <c r="AF122" s="34" t="s">
        <v>63</v>
      </c>
      <c r="AG122" s="34" t="s">
        <v>160</v>
      </c>
      <c r="AH122" s="32" t="b">
        <v>0</v>
      </c>
      <c r="AI122" s="34" t="s">
        <v>122</v>
      </c>
      <c r="AJ122" s="46" t="s">
        <v>662</v>
      </c>
    </row>
    <row r="123">
      <c r="A123" s="55">
        <v>43222.0</v>
      </c>
      <c r="B123" s="56" t="s">
        <v>402</v>
      </c>
      <c r="C123" s="57">
        <v>0.7734143518518518</v>
      </c>
      <c r="D123" s="34" t="s">
        <v>663</v>
      </c>
      <c r="E123" s="53" t="s">
        <v>44</v>
      </c>
      <c r="F123" s="51">
        <v>799.0</v>
      </c>
      <c r="G123" s="34" t="s">
        <v>154</v>
      </c>
      <c r="H123" s="34" t="s">
        <v>54</v>
      </c>
      <c r="I123" s="52">
        <v>1500.0</v>
      </c>
      <c r="J123" s="52">
        <v>20.46</v>
      </c>
      <c r="K123" s="34" t="s">
        <v>47</v>
      </c>
      <c r="L123" s="56" t="s">
        <v>454</v>
      </c>
      <c r="M123" s="56" t="s">
        <v>455</v>
      </c>
      <c r="N123" s="56" t="s">
        <v>465</v>
      </c>
      <c r="O123" s="34" t="s">
        <v>457</v>
      </c>
      <c r="P123" s="34" t="s">
        <v>466</v>
      </c>
      <c r="Q123" s="34" t="s">
        <v>121</v>
      </c>
      <c r="R123" s="34" t="s">
        <v>54</v>
      </c>
      <c r="S123" s="51">
        <v>0.1</v>
      </c>
      <c r="T123" s="51">
        <v>0.0</v>
      </c>
      <c r="U123" s="34" t="s">
        <v>160</v>
      </c>
      <c r="V123" s="34"/>
      <c r="W123" s="34" t="s">
        <v>56</v>
      </c>
      <c r="X123" s="34" t="s">
        <v>279</v>
      </c>
      <c r="Y123" s="34" t="s">
        <v>467</v>
      </c>
      <c r="Z123" s="34" t="s">
        <v>116</v>
      </c>
      <c r="AA123" s="34" t="s">
        <v>116</v>
      </c>
      <c r="AB123" s="58">
        <v>3.0</v>
      </c>
      <c r="AC123" s="34" t="s">
        <v>468</v>
      </c>
      <c r="AD123" s="34" t="s">
        <v>617</v>
      </c>
      <c r="AE123" s="34"/>
      <c r="AF123" s="34" t="s">
        <v>63</v>
      </c>
      <c r="AG123" s="34" t="s">
        <v>160</v>
      </c>
      <c r="AH123" s="32" t="b">
        <v>0</v>
      </c>
      <c r="AI123" s="34" t="s">
        <v>122</v>
      </c>
      <c r="AJ123" s="46" t="s">
        <v>596</v>
      </c>
    </row>
    <row r="124">
      <c r="A124" s="55">
        <v>43371.0</v>
      </c>
      <c r="B124" s="56" t="s">
        <v>431</v>
      </c>
      <c r="C124" s="57">
        <v>0.4203935185185185</v>
      </c>
      <c r="D124" s="34" t="s">
        <v>664</v>
      </c>
      <c r="E124" s="53" t="s">
        <v>44</v>
      </c>
      <c r="F124" s="51">
        <v>787.0</v>
      </c>
      <c r="G124" s="34" t="s">
        <v>154</v>
      </c>
      <c r="H124" s="34" t="s">
        <v>54</v>
      </c>
      <c r="I124" s="52">
        <v>1000.0</v>
      </c>
      <c r="J124" s="52">
        <v>1000.0</v>
      </c>
      <c r="K124" s="34" t="s">
        <v>47</v>
      </c>
      <c r="L124" s="56" t="s">
        <v>454</v>
      </c>
      <c r="M124" s="56" t="s">
        <v>455</v>
      </c>
      <c r="N124" s="56" t="s">
        <v>465</v>
      </c>
      <c r="O124" s="34" t="s">
        <v>466</v>
      </c>
      <c r="P124" s="34" t="s">
        <v>466</v>
      </c>
      <c r="Q124" s="34" t="s">
        <v>121</v>
      </c>
      <c r="R124" s="34" t="s">
        <v>54</v>
      </c>
      <c r="S124" s="51">
        <v>0.1</v>
      </c>
      <c r="T124" s="51">
        <v>0.0</v>
      </c>
      <c r="U124" s="34" t="s">
        <v>160</v>
      </c>
      <c r="V124" s="34"/>
      <c r="W124" s="34" t="s">
        <v>56</v>
      </c>
      <c r="X124" s="34" t="s">
        <v>279</v>
      </c>
      <c r="Y124" s="34" t="s">
        <v>467</v>
      </c>
      <c r="Z124" s="34" t="s">
        <v>116</v>
      </c>
      <c r="AA124" s="34" t="s">
        <v>116</v>
      </c>
      <c r="AB124" s="58">
        <v>0.0</v>
      </c>
      <c r="AC124" s="34" t="s">
        <v>468</v>
      </c>
      <c r="AD124" s="34" t="s">
        <v>617</v>
      </c>
      <c r="AE124" s="34"/>
      <c r="AF124" s="34" t="s">
        <v>63</v>
      </c>
      <c r="AG124" s="34" t="s">
        <v>160</v>
      </c>
      <c r="AH124" s="32" t="b">
        <v>0</v>
      </c>
      <c r="AI124" s="34" t="s">
        <v>122</v>
      </c>
      <c r="AJ124" s="46" t="s">
        <v>618</v>
      </c>
    </row>
    <row r="125">
      <c r="A125" s="55">
        <v>42788.0</v>
      </c>
      <c r="B125" s="56" t="s">
        <v>402</v>
      </c>
      <c r="C125" s="57">
        <v>0.47033564814814816</v>
      </c>
      <c r="D125" s="34" t="s">
        <v>665</v>
      </c>
      <c r="E125" s="53" t="s">
        <v>44</v>
      </c>
      <c r="F125" s="51">
        <v>654.0</v>
      </c>
      <c r="G125" s="34" t="s">
        <v>45</v>
      </c>
      <c r="H125" s="34" t="s">
        <v>54</v>
      </c>
      <c r="I125" s="52">
        <v>500.0</v>
      </c>
      <c r="J125" s="52">
        <v>500.0</v>
      </c>
      <c r="K125" s="34" t="s">
        <v>15</v>
      </c>
      <c r="L125" s="56" t="s">
        <v>454</v>
      </c>
      <c r="M125" s="56" t="s">
        <v>455</v>
      </c>
      <c r="N125" s="56" t="s">
        <v>477</v>
      </c>
      <c r="O125" s="34" t="s">
        <v>457</v>
      </c>
      <c r="P125" s="34" t="s">
        <v>466</v>
      </c>
      <c r="Q125" s="53" t="s">
        <v>492</v>
      </c>
      <c r="R125" s="34" t="s">
        <v>54</v>
      </c>
      <c r="S125" s="51">
        <v>0.19</v>
      </c>
      <c r="T125" s="51">
        <v>0.0</v>
      </c>
      <c r="U125" s="34" t="s">
        <v>55</v>
      </c>
      <c r="V125" s="34" t="s">
        <v>55</v>
      </c>
      <c r="W125" s="34" t="s">
        <v>56</v>
      </c>
      <c r="X125" s="34" t="s">
        <v>493</v>
      </c>
      <c r="Y125" s="34" t="s">
        <v>494</v>
      </c>
      <c r="Z125" s="34" t="s">
        <v>208</v>
      </c>
      <c r="AA125" s="34" t="s">
        <v>208</v>
      </c>
      <c r="AB125" s="58">
        <v>1177.0</v>
      </c>
      <c r="AC125" s="34" t="s">
        <v>495</v>
      </c>
      <c r="AD125" s="34" t="s">
        <v>496</v>
      </c>
      <c r="AE125" s="34"/>
      <c r="AF125" s="34" t="s">
        <v>80</v>
      </c>
      <c r="AG125" s="34" t="s">
        <v>193</v>
      </c>
      <c r="AH125" s="32" t="b">
        <v>0</v>
      </c>
      <c r="AI125" s="54" t="s">
        <v>666</v>
      </c>
      <c r="AJ125" s="43"/>
    </row>
    <row r="126">
      <c r="A126" s="55">
        <v>42782.0</v>
      </c>
      <c r="B126" s="56" t="s">
        <v>484</v>
      </c>
      <c r="C126" s="57">
        <v>0.43596064814814817</v>
      </c>
      <c r="D126" s="34" t="s">
        <v>667</v>
      </c>
      <c r="E126" s="53" t="s">
        <v>44</v>
      </c>
      <c r="F126" s="51">
        <v>642.0</v>
      </c>
      <c r="G126" s="34" t="s">
        <v>45</v>
      </c>
      <c r="H126" s="34" t="s">
        <v>54</v>
      </c>
      <c r="I126" s="52">
        <v>500.0</v>
      </c>
      <c r="J126" s="52">
        <v>500.0</v>
      </c>
      <c r="K126" s="34" t="s">
        <v>15</v>
      </c>
      <c r="L126" s="56" t="s">
        <v>454</v>
      </c>
      <c r="M126" s="56" t="s">
        <v>455</v>
      </c>
      <c r="N126" s="56" t="s">
        <v>477</v>
      </c>
      <c r="O126" s="34" t="s">
        <v>457</v>
      </c>
      <c r="P126" s="34" t="s">
        <v>466</v>
      </c>
      <c r="Q126" s="53" t="s">
        <v>668</v>
      </c>
      <c r="R126" s="34" t="s">
        <v>54</v>
      </c>
      <c r="S126" s="51">
        <v>0.2</v>
      </c>
      <c r="T126" s="51">
        <v>0.0</v>
      </c>
      <c r="U126" s="34" t="s">
        <v>55</v>
      </c>
      <c r="V126" s="34" t="s">
        <v>55</v>
      </c>
      <c r="W126" s="34" t="s">
        <v>56</v>
      </c>
      <c r="X126" s="34" t="s">
        <v>493</v>
      </c>
      <c r="Y126" s="34" t="s">
        <v>494</v>
      </c>
      <c r="Z126" s="34" t="s">
        <v>208</v>
      </c>
      <c r="AA126" s="34" t="s">
        <v>208</v>
      </c>
      <c r="AB126" s="58">
        <v>1177.0</v>
      </c>
      <c r="AC126" s="34" t="s">
        <v>669</v>
      </c>
      <c r="AD126" s="34" t="s">
        <v>670</v>
      </c>
      <c r="AE126" s="34"/>
      <c r="AF126" s="34" t="s">
        <v>80</v>
      </c>
      <c r="AG126" s="34" t="s">
        <v>193</v>
      </c>
      <c r="AH126" s="32" t="b">
        <v>0</v>
      </c>
      <c r="AI126" s="54" t="s">
        <v>671</v>
      </c>
      <c r="AJ126" s="43"/>
    </row>
    <row r="127">
      <c r="A127" s="55">
        <v>43371.0</v>
      </c>
      <c r="B127" s="56" t="s">
        <v>431</v>
      </c>
      <c r="C127" s="57">
        <v>0.42140046296296296</v>
      </c>
      <c r="D127" s="34" t="s">
        <v>672</v>
      </c>
      <c r="E127" s="53" t="s">
        <v>44</v>
      </c>
      <c r="F127" s="51">
        <v>790.0</v>
      </c>
      <c r="G127" s="34" t="s">
        <v>45</v>
      </c>
      <c r="H127" s="34" t="s">
        <v>54</v>
      </c>
      <c r="I127" s="52">
        <v>2000.0</v>
      </c>
      <c r="J127" s="52">
        <v>182.73</v>
      </c>
      <c r="K127" s="34" t="s">
        <v>47</v>
      </c>
      <c r="L127" s="56" t="s">
        <v>454</v>
      </c>
      <c r="M127" s="56" t="s">
        <v>455</v>
      </c>
      <c r="N127" s="56" t="s">
        <v>465</v>
      </c>
      <c r="O127" s="34" t="s">
        <v>457</v>
      </c>
      <c r="P127" s="34" t="s">
        <v>466</v>
      </c>
      <c r="Q127" s="53" t="s">
        <v>296</v>
      </c>
      <c r="R127" s="34" t="s">
        <v>54</v>
      </c>
      <c r="S127" s="51">
        <v>0.1</v>
      </c>
      <c r="T127" s="51">
        <v>0.0</v>
      </c>
      <c r="U127" s="34" t="s">
        <v>160</v>
      </c>
      <c r="V127" s="34"/>
      <c r="W127" s="34" t="s">
        <v>56</v>
      </c>
      <c r="X127" s="34" t="s">
        <v>279</v>
      </c>
      <c r="Y127" s="34" t="s">
        <v>467</v>
      </c>
      <c r="Z127" s="34" t="s">
        <v>116</v>
      </c>
      <c r="AA127" s="34" t="s">
        <v>116</v>
      </c>
      <c r="AB127" s="58">
        <v>0.0</v>
      </c>
      <c r="AC127" s="34" t="s">
        <v>468</v>
      </c>
      <c r="AD127" s="34" t="s">
        <v>617</v>
      </c>
      <c r="AE127" s="34"/>
      <c r="AF127" s="34" t="s">
        <v>63</v>
      </c>
      <c r="AG127" s="34" t="s">
        <v>160</v>
      </c>
      <c r="AH127" s="32" t="b">
        <v>0</v>
      </c>
      <c r="AI127" s="33" t="s">
        <v>65</v>
      </c>
      <c r="AJ127" s="34"/>
    </row>
    <row r="128">
      <c r="A128" s="55">
        <v>43368.0</v>
      </c>
      <c r="B128" s="56" t="s">
        <v>389</v>
      </c>
      <c r="C128" s="57">
        <v>0.46667824074074077</v>
      </c>
      <c r="D128" s="34" t="s">
        <v>673</v>
      </c>
      <c r="E128" s="53" t="s">
        <v>44</v>
      </c>
      <c r="F128" s="51">
        <v>808.0</v>
      </c>
      <c r="G128" s="34" t="s">
        <v>154</v>
      </c>
      <c r="H128" s="34" t="s">
        <v>54</v>
      </c>
      <c r="I128" s="52">
        <v>500.0</v>
      </c>
      <c r="J128" s="52">
        <v>500.0</v>
      </c>
      <c r="K128" s="34" t="s">
        <v>47</v>
      </c>
      <c r="L128" s="56" t="s">
        <v>454</v>
      </c>
      <c r="M128" s="56" t="s">
        <v>455</v>
      </c>
      <c r="N128" s="56" t="s">
        <v>465</v>
      </c>
      <c r="O128" s="34" t="s">
        <v>457</v>
      </c>
      <c r="P128" s="34" t="s">
        <v>466</v>
      </c>
      <c r="Q128" s="53" t="s">
        <v>296</v>
      </c>
      <c r="R128" s="34" t="s">
        <v>54</v>
      </c>
      <c r="S128" s="51">
        <v>0.1</v>
      </c>
      <c r="T128" s="51">
        <v>0.0</v>
      </c>
      <c r="U128" s="34" t="s">
        <v>160</v>
      </c>
      <c r="V128" s="34"/>
      <c r="W128" s="34" t="s">
        <v>56</v>
      </c>
      <c r="X128" s="34" t="s">
        <v>279</v>
      </c>
      <c r="Y128" s="34" t="s">
        <v>467</v>
      </c>
      <c r="Z128" s="34" t="s">
        <v>116</v>
      </c>
      <c r="AA128" s="34" t="s">
        <v>116</v>
      </c>
      <c r="AB128" s="58">
        <v>0.0</v>
      </c>
      <c r="AC128" s="34" t="s">
        <v>468</v>
      </c>
      <c r="AD128" s="34" t="s">
        <v>617</v>
      </c>
      <c r="AE128" s="34"/>
      <c r="AF128" s="34" t="s">
        <v>63</v>
      </c>
      <c r="AG128" s="34" t="s">
        <v>160</v>
      </c>
      <c r="AH128" s="32" t="b">
        <v>0</v>
      </c>
      <c r="AI128" s="34" t="s">
        <v>122</v>
      </c>
      <c r="AJ128" s="46" t="s">
        <v>662</v>
      </c>
    </row>
    <row r="129">
      <c r="A129" s="55">
        <v>42916.0</v>
      </c>
      <c r="B129" s="56" t="s">
        <v>431</v>
      </c>
      <c r="C129" s="57">
        <v>0.9442361111111112</v>
      </c>
      <c r="D129" s="34" t="s">
        <v>674</v>
      </c>
      <c r="E129" s="53" t="s">
        <v>44</v>
      </c>
      <c r="F129" s="51">
        <v>712.0</v>
      </c>
      <c r="G129" s="34" t="s">
        <v>154</v>
      </c>
      <c r="H129" s="34" t="s">
        <v>54</v>
      </c>
      <c r="I129" s="52">
        <v>2000.0</v>
      </c>
      <c r="J129" s="52">
        <v>2000.0</v>
      </c>
      <c r="K129" s="34" t="s">
        <v>47</v>
      </c>
      <c r="L129" s="56" t="s">
        <v>454</v>
      </c>
      <c r="M129" s="56" t="s">
        <v>455</v>
      </c>
      <c r="N129" s="56" t="s">
        <v>465</v>
      </c>
      <c r="O129" s="34" t="s">
        <v>457</v>
      </c>
      <c r="P129" s="34" t="s">
        <v>466</v>
      </c>
      <c r="Q129" s="53" t="s">
        <v>71</v>
      </c>
      <c r="R129" s="34" t="s">
        <v>54</v>
      </c>
      <c r="S129" s="51">
        <v>0.13</v>
      </c>
      <c r="T129" s="51">
        <v>0.0</v>
      </c>
      <c r="U129" s="34" t="s">
        <v>55</v>
      </c>
      <c r="V129" s="34" t="s">
        <v>55</v>
      </c>
      <c r="W129" s="34" t="s">
        <v>56</v>
      </c>
      <c r="X129" s="34" t="s">
        <v>279</v>
      </c>
      <c r="Y129" s="34" t="s">
        <v>467</v>
      </c>
      <c r="Z129" s="34" t="s">
        <v>116</v>
      </c>
      <c r="AA129" s="34" t="s">
        <v>116</v>
      </c>
      <c r="AB129" s="58">
        <v>3.0</v>
      </c>
      <c r="AC129" s="34" t="s">
        <v>473</v>
      </c>
      <c r="AD129" s="34" t="s">
        <v>656</v>
      </c>
      <c r="AE129" s="34"/>
      <c r="AF129" s="34" t="s">
        <v>63</v>
      </c>
      <c r="AG129" s="34" t="s">
        <v>64</v>
      </c>
      <c r="AH129" s="32" t="b">
        <v>0</v>
      </c>
      <c r="AI129" s="34" t="s">
        <v>122</v>
      </c>
      <c r="AJ129" s="43" t="s">
        <v>675</v>
      </c>
    </row>
    <row r="130">
      <c r="A130" s="55">
        <v>43249.0</v>
      </c>
      <c r="B130" s="56" t="s">
        <v>389</v>
      </c>
      <c r="C130" s="57">
        <v>0.40489583333333334</v>
      </c>
      <c r="D130" s="34" t="s">
        <v>676</v>
      </c>
      <c r="E130" s="53" t="s">
        <v>44</v>
      </c>
      <c r="F130" s="51">
        <v>775.0</v>
      </c>
      <c r="G130" s="34" t="s">
        <v>154</v>
      </c>
      <c r="H130" s="34" t="s">
        <v>54</v>
      </c>
      <c r="I130" s="52">
        <v>1000.0</v>
      </c>
      <c r="J130" s="52">
        <v>1000.0</v>
      </c>
      <c r="K130" s="34" t="s">
        <v>47</v>
      </c>
      <c r="L130" s="56" t="s">
        <v>454</v>
      </c>
      <c r="M130" s="56" t="s">
        <v>455</v>
      </c>
      <c r="N130" s="56" t="s">
        <v>465</v>
      </c>
      <c r="O130" s="34" t="s">
        <v>457</v>
      </c>
      <c r="P130" s="34" t="s">
        <v>466</v>
      </c>
      <c r="Q130" s="34" t="s">
        <v>121</v>
      </c>
      <c r="R130" s="34" t="s">
        <v>54</v>
      </c>
      <c r="S130" s="51">
        <v>0.13</v>
      </c>
      <c r="T130" s="51">
        <v>0.0</v>
      </c>
      <c r="U130" s="34" t="s">
        <v>160</v>
      </c>
      <c r="V130" s="34"/>
      <c r="W130" s="34" t="s">
        <v>56</v>
      </c>
      <c r="X130" s="34" t="s">
        <v>279</v>
      </c>
      <c r="Y130" s="34" t="s">
        <v>467</v>
      </c>
      <c r="Z130" s="34" t="s">
        <v>116</v>
      </c>
      <c r="AA130" s="34" t="s">
        <v>116</v>
      </c>
      <c r="AB130" s="58">
        <v>3.0</v>
      </c>
      <c r="AC130" s="34" t="s">
        <v>468</v>
      </c>
      <c r="AD130" s="34" t="s">
        <v>677</v>
      </c>
      <c r="AE130" s="34"/>
      <c r="AF130" s="34" t="s">
        <v>63</v>
      </c>
      <c r="AG130" s="34" t="s">
        <v>160</v>
      </c>
      <c r="AH130" s="32" t="b">
        <v>0</v>
      </c>
      <c r="AI130" s="34" t="s">
        <v>122</v>
      </c>
      <c r="AJ130" s="46" t="s">
        <v>618</v>
      </c>
    </row>
    <row r="131">
      <c r="A131" s="55">
        <v>43377.0</v>
      </c>
      <c r="B131" s="56" t="s">
        <v>484</v>
      </c>
      <c r="C131" s="57">
        <v>0.5843518518518519</v>
      </c>
      <c r="D131" s="34" t="s">
        <v>678</v>
      </c>
      <c r="E131" s="53" t="s">
        <v>44</v>
      </c>
      <c r="F131" s="51">
        <v>769.0</v>
      </c>
      <c r="G131" s="34" t="s">
        <v>154</v>
      </c>
      <c r="H131" s="34" t="s">
        <v>54</v>
      </c>
      <c r="I131" s="52">
        <v>1000.0</v>
      </c>
      <c r="J131" s="52">
        <v>1000.0</v>
      </c>
      <c r="K131" s="34" t="s">
        <v>47</v>
      </c>
      <c r="L131" s="56" t="s">
        <v>454</v>
      </c>
      <c r="M131" s="56" t="s">
        <v>455</v>
      </c>
      <c r="N131" s="56" t="s">
        <v>679</v>
      </c>
      <c r="O131" s="34" t="s">
        <v>457</v>
      </c>
      <c r="P131" s="34" t="s">
        <v>466</v>
      </c>
      <c r="Q131" s="34" t="s">
        <v>121</v>
      </c>
      <c r="R131" s="34" t="s">
        <v>46</v>
      </c>
      <c r="S131" s="51">
        <v>0.1</v>
      </c>
      <c r="T131" s="51">
        <v>0.0</v>
      </c>
      <c r="U131" s="34" t="s">
        <v>55</v>
      </c>
      <c r="V131" s="34" t="s">
        <v>55</v>
      </c>
      <c r="W131" s="34" t="s">
        <v>56</v>
      </c>
      <c r="X131" s="34" t="s">
        <v>568</v>
      </c>
      <c r="Y131" s="34" t="s">
        <v>680</v>
      </c>
      <c r="Z131" s="34" t="s">
        <v>133</v>
      </c>
      <c r="AA131" s="34" t="s">
        <v>133</v>
      </c>
      <c r="AB131" s="58">
        <v>466.0</v>
      </c>
      <c r="AC131" s="34" t="s">
        <v>681</v>
      </c>
      <c r="AD131" s="34" t="s">
        <v>617</v>
      </c>
      <c r="AE131" s="34"/>
      <c r="AF131" s="34" t="s">
        <v>63</v>
      </c>
      <c r="AG131" s="34" t="s">
        <v>64</v>
      </c>
      <c r="AH131" s="32" t="b">
        <v>0</v>
      </c>
      <c r="AI131" s="34" t="s">
        <v>122</v>
      </c>
      <c r="AJ131" s="46" t="s">
        <v>596</v>
      </c>
    </row>
    <row r="132">
      <c r="A132" s="55">
        <v>43068.0</v>
      </c>
      <c r="B132" s="56" t="s">
        <v>402</v>
      </c>
      <c r="C132" s="57">
        <v>0.48150462962962964</v>
      </c>
      <c r="D132" s="34" t="s">
        <v>682</v>
      </c>
      <c r="E132" s="53" t="s">
        <v>44</v>
      </c>
      <c r="F132" s="51">
        <v>795.0</v>
      </c>
      <c r="G132" s="34" t="s">
        <v>154</v>
      </c>
      <c r="H132" s="34" t="s">
        <v>54</v>
      </c>
      <c r="I132" s="52">
        <v>600.0</v>
      </c>
      <c r="J132" s="52">
        <v>600.0</v>
      </c>
      <c r="K132" s="34" t="s">
        <v>47</v>
      </c>
      <c r="L132" s="56" t="s">
        <v>454</v>
      </c>
      <c r="M132" s="56" t="s">
        <v>455</v>
      </c>
      <c r="N132" s="56" t="s">
        <v>465</v>
      </c>
      <c r="O132" s="34" t="s">
        <v>457</v>
      </c>
      <c r="P132" s="34" t="s">
        <v>466</v>
      </c>
      <c r="Q132" s="34" t="s">
        <v>121</v>
      </c>
      <c r="R132" s="34" t="s">
        <v>54</v>
      </c>
      <c r="S132" s="51">
        <v>0.1</v>
      </c>
      <c r="T132" s="51">
        <v>0.0</v>
      </c>
      <c r="U132" s="34" t="s">
        <v>160</v>
      </c>
      <c r="V132" s="34"/>
      <c r="W132" s="34" t="s">
        <v>56</v>
      </c>
      <c r="X132" s="34" t="s">
        <v>279</v>
      </c>
      <c r="Y132" s="34" t="s">
        <v>467</v>
      </c>
      <c r="Z132" s="34" t="s">
        <v>116</v>
      </c>
      <c r="AA132" s="34" t="s">
        <v>116</v>
      </c>
      <c r="AB132" s="58">
        <v>3.0</v>
      </c>
      <c r="AC132" s="34" t="s">
        <v>468</v>
      </c>
      <c r="AD132" s="34" t="s">
        <v>683</v>
      </c>
      <c r="AE132" s="34"/>
      <c r="AF132" s="34" t="s">
        <v>63</v>
      </c>
      <c r="AG132" s="34" t="s">
        <v>160</v>
      </c>
      <c r="AH132" s="32" t="b">
        <v>0</v>
      </c>
      <c r="AI132" s="34" t="s">
        <v>122</v>
      </c>
      <c r="AJ132" s="43" t="s">
        <v>684</v>
      </c>
    </row>
    <row r="133">
      <c r="A133" s="55">
        <v>42927.0</v>
      </c>
      <c r="B133" s="56" t="s">
        <v>389</v>
      </c>
      <c r="C133" s="57">
        <v>0.6992939814814815</v>
      </c>
      <c r="D133" s="34" t="s">
        <v>685</v>
      </c>
      <c r="E133" s="53" t="s">
        <v>44</v>
      </c>
      <c r="F133" s="51">
        <v>805.0</v>
      </c>
      <c r="G133" s="34" t="s">
        <v>154</v>
      </c>
      <c r="H133" s="34" t="s">
        <v>54</v>
      </c>
      <c r="I133" s="52">
        <v>250.0</v>
      </c>
      <c r="J133" s="52">
        <v>250.0</v>
      </c>
      <c r="K133" s="34" t="s">
        <v>47</v>
      </c>
      <c r="L133" s="56" t="s">
        <v>454</v>
      </c>
      <c r="M133" s="56" t="s">
        <v>455</v>
      </c>
      <c r="N133" s="56" t="s">
        <v>465</v>
      </c>
      <c r="O133" s="34" t="s">
        <v>457</v>
      </c>
      <c r="P133" s="34" t="s">
        <v>466</v>
      </c>
      <c r="Q133" s="34" t="s">
        <v>121</v>
      </c>
      <c r="R133" s="34" t="s">
        <v>54</v>
      </c>
      <c r="S133" s="51">
        <v>0.1</v>
      </c>
      <c r="T133" s="51">
        <v>0.0</v>
      </c>
      <c r="U133" s="34" t="s">
        <v>160</v>
      </c>
      <c r="V133" s="34"/>
      <c r="W133" s="34" t="s">
        <v>56</v>
      </c>
      <c r="X133" s="34" t="s">
        <v>279</v>
      </c>
      <c r="Y133" s="34" t="s">
        <v>467</v>
      </c>
      <c r="Z133" s="34" t="s">
        <v>116</v>
      </c>
      <c r="AA133" s="34" t="s">
        <v>116</v>
      </c>
      <c r="AB133" s="58">
        <v>3.0</v>
      </c>
      <c r="AC133" s="34" t="s">
        <v>473</v>
      </c>
      <c r="AD133" s="34" t="s">
        <v>612</v>
      </c>
      <c r="AE133" s="34"/>
      <c r="AF133" s="34" t="s">
        <v>63</v>
      </c>
      <c r="AG133" s="34" t="s">
        <v>160</v>
      </c>
      <c r="AH133" s="32" t="b">
        <v>0</v>
      </c>
      <c r="AI133" s="34" t="s">
        <v>122</v>
      </c>
      <c r="AJ133" s="43" t="s">
        <v>686</v>
      </c>
    </row>
    <row r="134">
      <c r="A134" s="55">
        <v>43395.0</v>
      </c>
      <c r="B134" s="56" t="s">
        <v>471</v>
      </c>
      <c r="C134" s="57">
        <v>0.3399421296296296</v>
      </c>
      <c r="D134" s="34" t="s">
        <v>687</v>
      </c>
      <c r="E134" s="53" t="s">
        <v>44</v>
      </c>
      <c r="F134" s="51">
        <v>857.0</v>
      </c>
      <c r="G134" s="34" t="s">
        <v>212</v>
      </c>
      <c r="H134" s="34" t="s">
        <v>54</v>
      </c>
      <c r="I134" s="52">
        <v>200.0</v>
      </c>
      <c r="J134" s="52">
        <v>200.0</v>
      </c>
      <c r="K134" s="34" t="s">
        <v>47</v>
      </c>
      <c r="L134" s="56" t="s">
        <v>454</v>
      </c>
      <c r="M134" s="56" t="s">
        <v>455</v>
      </c>
      <c r="N134" s="56" t="s">
        <v>465</v>
      </c>
      <c r="O134" s="34" t="s">
        <v>457</v>
      </c>
      <c r="P134" s="34" t="s">
        <v>466</v>
      </c>
      <c r="Q134" s="34" t="s">
        <v>121</v>
      </c>
      <c r="R134" s="34" t="s">
        <v>54</v>
      </c>
      <c r="S134" s="51">
        <v>0.1</v>
      </c>
      <c r="T134" s="51">
        <v>0.0</v>
      </c>
      <c r="U134" s="34" t="s">
        <v>160</v>
      </c>
      <c r="V134" s="34"/>
      <c r="W134" s="34" t="s">
        <v>56</v>
      </c>
      <c r="X134" s="34" t="s">
        <v>279</v>
      </c>
      <c r="Y134" s="34" t="s">
        <v>467</v>
      </c>
      <c r="Z134" s="34" t="s">
        <v>116</v>
      </c>
      <c r="AA134" s="34" t="s">
        <v>116</v>
      </c>
      <c r="AB134" s="58">
        <v>0.0</v>
      </c>
      <c r="AC134" s="34" t="s">
        <v>468</v>
      </c>
      <c r="AD134" s="34" t="s">
        <v>121</v>
      </c>
      <c r="AE134" s="34"/>
      <c r="AF134" s="34" t="s">
        <v>63</v>
      </c>
      <c r="AG134" s="34" t="s">
        <v>160</v>
      </c>
      <c r="AH134" s="32" t="b">
        <v>0</v>
      </c>
      <c r="AI134" s="38" t="s">
        <v>363</v>
      </c>
      <c r="AJ134" s="34"/>
    </row>
    <row r="135">
      <c r="A135" s="55">
        <v>43384.0</v>
      </c>
      <c r="B135" s="56" t="s">
        <v>484</v>
      </c>
      <c r="C135" s="57">
        <v>0.4415972222222222</v>
      </c>
      <c r="D135" s="34" t="s">
        <v>688</v>
      </c>
      <c r="E135" s="53" t="s">
        <v>44</v>
      </c>
      <c r="F135" s="51">
        <v>804.0</v>
      </c>
      <c r="G135" s="34" t="s">
        <v>154</v>
      </c>
      <c r="H135" s="34" t="s">
        <v>54</v>
      </c>
      <c r="I135" s="52">
        <v>500.0</v>
      </c>
      <c r="J135" s="52">
        <v>500.0</v>
      </c>
      <c r="K135" s="34" t="s">
        <v>47</v>
      </c>
      <c r="L135" s="56" t="s">
        <v>454</v>
      </c>
      <c r="M135" s="56" t="s">
        <v>455</v>
      </c>
      <c r="N135" s="56" t="s">
        <v>465</v>
      </c>
      <c r="O135" s="34" t="s">
        <v>457</v>
      </c>
      <c r="P135" s="34" t="s">
        <v>466</v>
      </c>
      <c r="Q135" s="34" t="s">
        <v>121</v>
      </c>
      <c r="R135" s="34" t="s">
        <v>54</v>
      </c>
      <c r="S135" s="51">
        <v>0.1</v>
      </c>
      <c r="T135" s="51">
        <v>0.0</v>
      </c>
      <c r="U135" s="34" t="s">
        <v>160</v>
      </c>
      <c r="V135" s="34"/>
      <c r="W135" s="34" t="s">
        <v>56</v>
      </c>
      <c r="X135" s="34" t="s">
        <v>279</v>
      </c>
      <c r="Y135" s="34" t="s">
        <v>467</v>
      </c>
      <c r="Z135" s="34" t="s">
        <v>116</v>
      </c>
      <c r="AA135" s="34" t="s">
        <v>116</v>
      </c>
      <c r="AB135" s="58">
        <v>0.0</v>
      </c>
      <c r="AC135" s="34" t="s">
        <v>468</v>
      </c>
      <c r="AD135" s="34" t="s">
        <v>617</v>
      </c>
      <c r="AE135" s="34"/>
      <c r="AF135" s="34" t="s">
        <v>63</v>
      </c>
      <c r="AG135" s="34" t="s">
        <v>160</v>
      </c>
      <c r="AH135" s="32" t="b">
        <v>0</v>
      </c>
      <c r="AI135" s="34" t="s">
        <v>122</v>
      </c>
      <c r="AJ135" s="46" t="s">
        <v>618</v>
      </c>
    </row>
    <row r="136">
      <c r="A136" s="55">
        <v>43249.0</v>
      </c>
      <c r="B136" s="56" t="s">
        <v>389</v>
      </c>
      <c r="C136" s="57">
        <v>0.40761574074074075</v>
      </c>
      <c r="D136" s="34" t="s">
        <v>689</v>
      </c>
      <c r="E136" s="53" t="s">
        <v>44</v>
      </c>
      <c r="F136" s="51">
        <v>750.0</v>
      </c>
      <c r="G136" s="34" t="s">
        <v>154</v>
      </c>
      <c r="H136" s="34" t="s">
        <v>54</v>
      </c>
      <c r="I136" s="52">
        <v>2000.0</v>
      </c>
      <c r="J136" s="52">
        <v>2000.0</v>
      </c>
      <c r="K136" s="34" t="s">
        <v>47</v>
      </c>
      <c r="L136" s="56" t="s">
        <v>454</v>
      </c>
      <c r="M136" s="56" t="s">
        <v>455</v>
      </c>
      <c r="N136" s="56" t="s">
        <v>465</v>
      </c>
      <c r="O136" s="34" t="s">
        <v>457</v>
      </c>
      <c r="P136" s="34" t="s">
        <v>466</v>
      </c>
      <c r="Q136" s="53" t="s">
        <v>296</v>
      </c>
      <c r="R136" s="34" t="s">
        <v>54</v>
      </c>
      <c r="S136" s="51">
        <v>0.1</v>
      </c>
      <c r="T136" s="51">
        <v>0.0</v>
      </c>
      <c r="U136" s="34" t="s">
        <v>85</v>
      </c>
      <c r="V136" s="34" t="s">
        <v>253</v>
      </c>
      <c r="W136" s="34" t="s">
        <v>56</v>
      </c>
      <c r="X136" s="34" t="s">
        <v>279</v>
      </c>
      <c r="Y136" s="34" t="s">
        <v>467</v>
      </c>
      <c r="Z136" s="34" t="s">
        <v>116</v>
      </c>
      <c r="AA136" s="34" t="s">
        <v>116</v>
      </c>
      <c r="AB136" s="58">
        <v>3.0</v>
      </c>
      <c r="AC136" s="34" t="s">
        <v>468</v>
      </c>
      <c r="AD136" s="34" t="s">
        <v>677</v>
      </c>
      <c r="AE136" s="34"/>
      <c r="AF136" s="34" t="s">
        <v>63</v>
      </c>
      <c r="AG136" s="34" t="s">
        <v>81</v>
      </c>
      <c r="AH136" s="32" t="b">
        <v>0</v>
      </c>
      <c r="AI136" s="34" t="s">
        <v>122</v>
      </c>
      <c r="AJ136" s="46" t="s">
        <v>607</v>
      </c>
    </row>
    <row r="137">
      <c r="A137" s="55">
        <v>43406.0</v>
      </c>
      <c r="B137" s="56" t="s">
        <v>431</v>
      </c>
      <c r="C137" s="57">
        <v>0.42027777777777775</v>
      </c>
      <c r="D137" s="34" t="s">
        <v>690</v>
      </c>
      <c r="E137" s="53" t="s">
        <v>44</v>
      </c>
      <c r="F137" s="51">
        <v>759.0</v>
      </c>
      <c r="G137" s="34" t="s">
        <v>212</v>
      </c>
      <c r="H137" s="34" t="s">
        <v>54</v>
      </c>
      <c r="I137" s="52">
        <v>1000.0</v>
      </c>
      <c r="J137" s="52">
        <v>1000.0</v>
      </c>
      <c r="K137" s="34" t="s">
        <v>47</v>
      </c>
      <c r="L137" s="56" t="s">
        <v>454</v>
      </c>
      <c r="M137" s="56" t="s">
        <v>455</v>
      </c>
      <c r="N137" s="56" t="s">
        <v>465</v>
      </c>
      <c r="O137" s="34" t="s">
        <v>457</v>
      </c>
      <c r="P137" s="34" t="s">
        <v>466</v>
      </c>
      <c r="Q137" s="34" t="s">
        <v>121</v>
      </c>
      <c r="R137" s="34" t="s">
        <v>54</v>
      </c>
      <c r="S137" s="51">
        <v>0.1</v>
      </c>
      <c r="T137" s="51">
        <v>0.0</v>
      </c>
      <c r="U137" s="34" t="s">
        <v>55</v>
      </c>
      <c r="V137" s="34" t="s">
        <v>55</v>
      </c>
      <c r="W137" s="34" t="s">
        <v>56</v>
      </c>
      <c r="X137" s="34" t="s">
        <v>279</v>
      </c>
      <c r="Y137" s="34" t="s">
        <v>467</v>
      </c>
      <c r="Z137" s="34" t="s">
        <v>116</v>
      </c>
      <c r="AA137" s="34" t="s">
        <v>116</v>
      </c>
      <c r="AB137" s="58">
        <v>0.0</v>
      </c>
      <c r="AC137" s="34" t="s">
        <v>468</v>
      </c>
      <c r="AD137" s="34" t="s">
        <v>121</v>
      </c>
      <c r="AE137" s="34"/>
      <c r="AF137" s="34" t="s">
        <v>63</v>
      </c>
      <c r="AG137" s="34" t="s">
        <v>64</v>
      </c>
      <c r="AH137" s="32" t="b">
        <v>0</v>
      </c>
      <c r="AI137" s="38" t="s">
        <v>363</v>
      </c>
      <c r="AJ137" s="34"/>
    </row>
    <row r="138">
      <c r="A138" s="55">
        <v>43406.0</v>
      </c>
      <c r="B138" s="56" t="s">
        <v>431</v>
      </c>
      <c r="C138" s="57">
        <v>0.43274305555555553</v>
      </c>
      <c r="D138" s="34" t="s">
        <v>691</v>
      </c>
      <c r="E138" s="53" t="s">
        <v>44</v>
      </c>
      <c r="F138" s="51">
        <v>855.0</v>
      </c>
      <c r="G138" s="34" t="s">
        <v>212</v>
      </c>
      <c r="H138" s="34" t="s">
        <v>54</v>
      </c>
      <c r="I138" s="52">
        <v>500.0</v>
      </c>
      <c r="J138" s="52">
        <v>500.0</v>
      </c>
      <c r="K138" s="34" t="s">
        <v>47</v>
      </c>
      <c r="L138" s="56" t="s">
        <v>454</v>
      </c>
      <c r="M138" s="56" t="s">
        <v>455</v>
      </c>
      <c r="N138" s="56" t="s">
        <v>679</v>
      </c>
      <c r="O138" s="34" t="s">
        <v>457</v>
      </c>
      <c r="P138" s="34" t="s">
        <v>692</v>
      </c>
      <c r="Q138" s="53" t="s">
        <v>693</v>
      </c>
      <c r="R138" s="34" t="s">
        <v>46</v>
      </c>
      <c r="S138" s="51">
        <v>0.1</v>
      </c>
      <c r="T138" s="51">
        <v>0.0</v>
      </c>
      <c r="U138" s="34" t="s">
        <v>160</v>
      </c>
      <c r="V138" s="34"/>
      <c r="W138" s="34" t="s">
        <v>56</v>
      </c>
      <c r="X138" s="34" t="s">
        <v>279</v>
      </c>
      <c r="Y138" s="34" t="s">
        <v>467</v>
      </c>
      <c r="Z138" s="34" t="s">
        <v>116</v>
      </c>
      <c r="AA138" s="34" t="s">
        <v>116</v>
      </c>
      <c r="AB138" s="58">
        <v>0.0</v>
      </c>
      <c r="AC138" s="34" t="s">
        <v>468</v>
      </c>
      <c r="AD138" s="34" t="s">
        <v>121</v>
      </c>
      <c r="AE138" s="34"/>
      <c r="AF138" s="34" t="s">
        <v>63</v>
      </c>
      <c r="AG138" s="34" t="s">
        <v>160</v>
      </c>
      <c r="AH138" s="32" t="b">
        <v>0</v>
      </c>
      <c r="AI138" s="38" t="s">
        <v>151</v>
      </c>
      <c r="AJ138" s="34"/>
    </row>
    <row r="139">
      <c r="A139" s="55">
        <v>43395.0</v>
      </c>
      <c r="B139" s="56" t="s">
        <v>471</v>
      </c>
      <c r="C139" s="57">
        <v>0.34096064814814814</v>
      </c>
      <c r="D139" s="34" t="s">
        <v>694</v>
      </c>
      <c r="E139" s="53" t="s">
        <v>44</v>
      </c>
      <c r="F139" s="51">
        <v>832.0</v>
      </c>
      <c r="G139" s="34" t="s">
        <v>212</v>
      </c>
      <c r="H139" s="34" t="s">
        <v>54</v>
      </c>
      <c r="I139" s="52">
        <v>300.0</v>
      </c>
      <c r="J139" s="52">
        <v>300.0</v>
      </c>
      <c r="K139" s="34" t="s">
        <v>47</v>
      </c>
      <c r="L139" s="56" t="s">
        <v>454</v>
      </c>
      <c r="M139" s="56" t="s">
        <v>455</v>
      </c>
      <c r="N139" s="56" t="s">
        <v>465</v>
      </c>
      <c r="O139" s="34" t="s">
        <v>457</v>
      </c>
      <c r="P139" s="34" t="s">
        <v>466</v>
      </c>
      <c r="Q139" s="53" t="s">
        <v>296</v>
      </c>
      <c r="R139" s="34" t="s">
        <v>54</v>
      </c>
      <c r="S139" s="51">
        <v>0.1</v>
      </c>
      <c r="T139" s="51">
        <v>0.0</v>
      </c>
      <c r="U139" s="34" t="s">
        <v>160</v>
      </c>
      <c r="V139" s="34"/>
      <c r="W139" s="34" t="s">
        <v>56</v>
      </c>
      <c r="X139" s="34" t="s">
        <v>279</v>
      </c>
      <c r="Y139" s="34" t="s">
        <v>467</v>
      </c>
      <c r="Z139" s="34" t="s">
        <v>116</v>
      </c>
      <c r="AA139" s="34" t="s">
        <v>116</v>
      </c>
      <c r="AB139" s="58">
        <v>0.0</v>
      </c>
      <c r="AC139" s="34" t="s">
        <v>468</v>
      </c>
      <c r="AD139" s="34" t="s">
        <v>121</v>
      </c>
      <c r="AE139" s="34"/>
      <c r="AF139" s="34" t="s">
        <v>63</v>
      </c>
      <c r="AG139" s="34" t="s">
        <v>160</v>
      </c>
      <c r="AH139" s="32" t="b">
        <v>0</v>
      </c>
      <c r="AI139" s="38" t="s">
        <v>151</v>
      </c>
      <c r="AJ139" s="34"/>
    </row>
    <row r="140">
      <c r="A140" s="55">
        <v>43413.0</v>
      </c>
      <c r="B140" s="56" t="s">
        <v>431</v>
      </c>
      <c r="C140" s="57">
        <v>0.5638773148148148</v>
      </c>
      <c r="D140" s="34" t="s">
        <v>695</v>
      </c>
      <c r="E140" s="53" t="s">
        <v>44</v>
      </c>
      <c r="F140" s="51">
        <v>850.0</v>
      </c>
      <c r="G140" s="34" t="s">
        <v>212</v>
      </c>
      <c r="H140" s="34" t="s">
        <v>54</v>
      </c>
      <c r="I140" s="52">
        <v>500.0</v>
      </c>
      <c r="J140" s="52">
        <v>500.0</v>
      </c>
      <c r="K140" s="34" t="s">
        <v>47</v>
      </c>
      <c r="L140" s="56" t="s">
        <v>454</v>
      </c>
      <c r="M140" s="56" t="s">
        <v>455</v>
      </c>
      <c r="N140" s="56" t="s">
        <v>679</v>
      </c>
      <c r="O140" s="34" t="s">
        <v>457</v>
      </c>
      <c r="P140" s="34" t="s">
        <v>692</v>
      </c>
      <c r="Q140" s="34" t="s">
        <v>121</v>
      </c>
      <c r="R140" s="34" t="s">
        <v>46</v>
      </c>
      <c r="S140" s="51">
        <v>0.1</v>
      </c>
      <c r="T140" s="51">
        <v>0.0</v>
      </c>
      <c r="U140" s="34" t="s">
        <v>160</v>
      </c>
      <c r="V140" s="34"/>
      <c r="W140" s="34" t="s">
        <v>56</v>
      </c>
      <c r="X140" s="34" t="s">
        <v>279</v>
      </c>
      <c r="Y140" s="34" t="s">
        <v>467</v>
      </c>
      <c r="Z140" s="34" t="s">
        <v>116</v>
      </c>
      <c r="AA140" s="34" t="s">
        <v>116</v>
      </c>
      <c r="AB140" s="58">
        <v>0.0</v>
      </c>
      <c r="AC140" s="34" t="s">
        <v>468</v>
      </c>
      <c r="AD140" s="34" t="s">
        <v>121</v>
      </c>
      <c r="AE140" s="34"/>
      <c r="AF140" s="34" t="s">
        <v>63</v>
      </c>
      <c r="AG140" s="34" t="s">
        <v>160</v>
      </c>
      <c r="AH140" s="32" t="b">
        <v>0</v>
      </c>
      <c r="AI140" s="38" t="s">
        <v>363</v>
      </c>
      <c r="AJ140" s="34"/>
    </row>
    <row r="141">
      <c r="A141" s="55">
        <v>43056.0</v>
      </c>
      <c r="B141" s="56" t="s">
        <v>431</v>
      </c>
      <c r="C141" s="57">
        <v>0.5465972222222222</v>
      </c>
      <c r="D141" s="34" t="s">
        <v>696</v>
      </c>
      <c r="E141" s="53" t="s">
        <v>44</v>
      </c>
      <c r="F141" s="51">
        <v>785.0</v>
      </c>
      <c r="G141" s="34" t="s">
        <v>154</v>
      </c>
      <c r="H141" s="34" t="s">
        <v>54</v>
      </c>
      <c r="I141" s="52">
        <v>2000.0</v>
      </c>
      <c r="J141" s="52">
        <v>2000.0</v>
      </c>
      <c r="K141" s="34" t="s">
        <v>47</v>
      </c>
      <c r="L141" s="56" t="s">
        <v>454</v>
      </c>
      <c r="M141" s="56" t="s">
        <v>455</v>
      </c>
      <c r="N141" s="56" t="s">
        <v>465</v>
      </c>
      <c r="O141" s="34" t="s">
        <v>457</v>
      </c>
      <c r="P141" s="34" t="s">
        <v>466</v>
      </c>
      <c r="Q141" s="34" t="s">
        <v>121</v>
      </c>
      <c r="R141" s="34" t="s">
        <v>54</v>
      </c>
      <c r="S141" s="51">
        <v>0.1</v>
      </c>
      <c r="T141" s="51">
        <v>0.0</v>
      </c>
      <c r="U141" s="34" t="s">
        <v>160</v>
      </c>
      <c r="V141" s="34"/>
      <c r="W141" s="34" t="s">
        <v>56</v>
      </c>
      <c r="X141" s="34" t="s">
        <v>279</v>
      </c>
      <c r="Y141" s="34" t="s">
        <v>467</v>
      </c>
      <c r="Z141" s="34" t="s">
        <v>116</v>
      </c>
      <c r="AA141" s="34" t="s">
        <v>116</v>
      </c>
      <c r="AB141" s="58">
        <v>3.0</v>
      </c>
      <c r="AC141" s="34" t="s">
        <v>468</v>
      </c>
      <c r="AD141" s="34" t="s">
        <v>582</v>
      </c>
      <c r="AE141" s="34"/>
      <c r="AF141" s="34" t="s">
        <v>63</v>
      </c>
      <c r="AG141" s="34" t="s">
        <v>160</v>
      </c>
      <c r="AH141" s="32" t="b">
        <v>0</v>
      </c>
      <c r="AI141" s="34" t="s">
        <v>122</v>
      </c>
      <c r="AJ141" s="43" t="s">
        <v>697</v>
      </c>
    </row>
    <row r="142">
      <c r="A142" s="55">
        <v>43234.0</v>
      </c>
      <c r="B142" s="56" t="s">
        <v>471</v>
      </c>
      <c r="C142" s="57">
        <v>0.6350694444444445</v>
      </c>
      <c r="D142" s="34" t="s">
        <v>698</v>
      </c>
      <c r="E142" s="53" t="s">
        <v>44</v>
      </c>
      <c r="F142" s="51">
        <v>749.0</v>
      </c>
      <c r="G142" s="34" t="s">
        <v>45</v>
      </c>
      <c r="H142" s="34" t="s">
        <v>54</v>
      </c>
      <c r="I142" s="52">
        <v>2000.0</v>
      </c>
      <c r="J142" s="52">
        <v>2.43</v>
      </c>
      <c r="K142" s="34" t="s">
        <v>47</v>
      </c>
      <c r="L142" s="56" t="s">
        <v>454</v>
      </c>
      <c r="M142" s="56" t="s">
        <v>455</v>
      </c>
      <c r="N142" s="56" t="s">
        <v>465</v>
      </c>
      <c r="O142" s="34" t="s">
        <v>457</v>
      </c>
      <c r="P142" s="34" t="s">
        <v>466</v>
      </c>
      <c r="Q142" s="34" t="s">
        <v>121</v>
      </c>
      <c r="R142" s="34" t="s">
        <v>54</v>
      </c>
      <c r="S142" s="51">
        <v>0.1</v>
      </c>
      <c r="T142" s="51">
        <v>0.0</v>
      </c>
      <c r="U142" s="34" t="s">
        <v>55</v>
      </c>
      <c r="V142" s="34" t="s">
        <v>55</v>
      </c>
      <c r="W142" s="34" t="s">
        <v>56</v>
      </c>
      <c r="X142" s="34" t="s">
        <v>279</v>
      </c>
      <c r="Y142" s="34" t="s">
        <v>467</v>
      </c>
      <c r="Z142" s="34" t="s">
        <v>116</v>
      </c>
      <c r="AA142" s="34" t="s">
        <v>116</v>
      </c>
      <c r="AB142" s="58">
        <v>3.0</v>
      </c>
      <c r="AC142" s="34" t="s">
        <v>468</v>
      </c>
      <c r="AD142" s="34" t="s">
        <v>617</v>
      </c>
      <c r="AE142" s="34"/>
      <c r="AF142" s="34" t="s">
        <v>63</v>
      </c>
      <c r="AG142" s="34" t="s">
        <v>64</v>
      </c>
      <c r="AH142" s="32" t="b">
        <v>0</v>
      </c>
      <c r="AI142" s="38" t="s">
        <v>699</v>
      </c>
      <c r="AJ142" s="34"/>
    </row>
    <row r="143">
      <c r="A143" s="55">
        <v>43310.0</v>
      </c>
      <c r="B143" s="56" t="s">
        <v>505</v>
      </c>
      <c r="C143" s="57">
        <v>0.5574421296296296</v>
      </c>
      <c r="D143" s="34" t="s">
        <v>700</v>
      </c>
      <c r="E143" s="53" t="s">
        <v>44</v>
      </c>
      <c r="F143" s="51">
        <v>788.0</v>
      </c>
      <c r="G143" s="34" t="s">
        <v>45</v>
      </c>
      <c r="H143" s="34" t="s">
        <v>54</v>
      </c>
      <c r="I143" s="52">
        <v>2000.0</v>
      </c>
      <c r="J143" s="52">
        <v>2000.0</v>
      </c>
      <c r="K143" s="34" t="s">
        <v>47</v>
      </c>
      <c r="L143" s="56" t="s">
        <v>454</v>
      </c>
      <c r="M143" s="56" t="s">
        <v>455</v>
      </c>
      <c r="N143" s="56" t="s">
        <v>465</v>
      </c>
      <c r="O143" s="34" t="s">
        <v>457</v>
      </c>
      <c r="P143" s="34" t="s">
        <v>466</v>
      </c>
      <c r="Q143" s="34" t="s">
        <v>121</v>
      </c>
      <c r="R143" s="34" t="s">
        <v>54</v>
      </c>
      <c r="S143" s="51">
        <v>0.1</v>
      </c>
      <c r="T143" s="51">
        <v>0.0</v>
      </c>
      <c r="U143" s="34" t="s">
        <v>160</v>
      </c>
      <c r="V143" s="34"/>
      <c r="W143" s="34" t="s">
        <v>56</v>
      </c>
      <c r="X143" s="34" t="s">
        <v>279</v>
      </c>
      <c r="Y143" s="34" t="s">
        <v>467</v>
      </c>
      <c r="Z143" s="34" t="s">
        <v>116</v>
      </c>
      <c r="AA143" s="34" t="s">
        <v>116</v>
      </c>
      <c r="AB143" s="58">
        <v>3.0</v>
      </c>
      <c r="AC143" s="34" t="s">
        <v>468</v>
      </c>
      <c r="AD143" s="34" t="s">
        <v>617</v>
      </c>
      <c r="AE143" s="34"/>
      <c r="AF143" s="34" t="s">
        <v>63</v>
      </c>
      <c r="AG143" s="34" t="s">
        <v>160</v>
      </c>
      <c r="AH143" s="32" t="b">
        <v>0</v>
      </c>
      <c r="AI143" s="33" t="s">
        <v>654</v>
      </c>
      <c r="AJ143" s="34"/>
    </row>
    <row r="144">
      <c r="A144" s="55">
        <v>43249.0</v>
      </c>
      <c r="B144" s="56" t="s">
        <v>389</v>
      </c>
      <c r="C144" s="57">
        <v>0.41056712962962966</v>
      </c>
      <c r="D144" s="34" t="s">
        <v>701</v>
      </c>
      <c r="E144" s="53" t="s">
        <v>44</v>
      </c>
      <c r="F144" s="51">
        <v>725.0</v>
      </c>
      <c r="G144" s="34" t="s">
        <v>154</v>
      </c>
      <c r="H144" s="34" t="s">
        <v>54</v>
      </c>
      <c r="I144" s="52">
        <v>2000.0</v>
      </c>
      <c r="J144" s="52">
        <v>2000.0</v>
      </c>
      <c r="K144" s="34" t="s">
        <v>47</v>
      </c>
      <c r="L144" s="56" t="s">
        <v>454</v>
      </c>
      <c r="M144" s="56" t="s">
        <v>455</v>
      </c>
      <c r="N144" s="56" t="s">
        <v>465</v>
      </c>
      <c r="O144" s="34" t="s">
        <v>457</v>
      </c>
      <c r="P144" s="34" t="s">
        <v>466</v>
      </c>
      <c r="Q144" s="53" t="s">
        <v>296</v>
      </c>
      <c r="R144" s="34" t="s">
        <v>54</v>
      </c>
      <c r="S144" s="51">
        <v>0.32</v>
      </c>
      <c r="T144" s="51">
        <v>0.0</v>
      </c>
      <c r="U144" s="34" t="s">
        <v>85</v>
      </c>
      <c r="V144" s="34" t="s">
        <v>587</v>
      </c>
      <c r="W144" s="34" t="s">
        <v>56</v>
      </c>
      <c r="X144" s="34" t="s">
        <v>279</v>
      </c>
      <c r="Y144" s="34" t="s">
        <v>467</v>
      </c>
      <c r="Z144" s="34" t="s">
        <v>116</v>
      </c>
      <c r="AA144" s="34" t="s">
        <v>116</v>
      </c>
      <c r="AB144" s="58">
        <v>3.0</v>
      </c>
      <c r="AC144" s="34" t="s">
        <v>468</v>
      </c>
      <c r="AD144" s="34" t="s">
        <v>615</v>
      </c>
      <c r="AE144" s="34"/>
      <c r="AF144" s="34" t="s">
        <v>63</v>
      </c>
      <c r="AG144" s="34" t="s">
        <v>81</v>
      </c>
      <c r="AH144" s="32" t="b">
        <v>0</v>
      </c>
      <c r="AI144" s="34" t="s">
        <v>122</v>
      </c>
      <c r="AJ144" s="46" t="s">
        <v>607</v>
      </c>
    </row>
    <row r="145">
      <c r="A145" s="55">
        <v>43367.0</v>
      </c>
      <c r="B145" s="56" t="s">
        <v>471</v>
      </c>
      <c r="C145" s="57">
        <v>0.6195833333333334</v>
      </c>
      <c r="D145" s="34" t="s">
        <v>702</v>
      </c>
      <c r="E145" s="53" t="s">
        <v>44</v>
      </c>
      <c r="F145" s="51">
        <v>791.0</v>
      </c>
      <c r="G145" s="34" t="s">
        <v>154</v>
      </c>
      <c r="H145" s="34" t="s">
        <v>54</v>
      </c>
      <c r="I145" s="52">
        <v>1000.0</v>
      </c>
      <c r="J145" s="52">
        <v>1000.0</v>
      </c>
      <c r="K145" s="34" t="s">
        <v>47</v>
      </c>
      <c r="L145" s="56" t="s">
        <v>454</v>
      </c>
      <c r="M145" s="56" t="s">
        <v>455</v>
      </c>
      <c r="N145" s="56" t="s">
        <v>465</v>
      </c>
      <c r="O145" s="34" t="s">
        <v>457</v>
      </c>
      <c r="P145" s="34" t="s">
        <v>466</v>
      </c>
      <c r="Q145" s="34" t="s">
        <v>121</v>
      </c>
      <c r="R145" s="34" t="s">
        <v>54</v>
      </c>
      <c r="S145" s="51">
        <v>0.1</v>
      </c>
      <c r="T145" s="51">
        <v>0.0</v>
      </c>
      <c r="U145" s="34" t="s">
        <v>160</v>
      </c>
      <c r="V145" s="34"/>
      <c r="W145" s="34" t="s">
        <v>56</v>
      </c>
      <c r="X145" s="34" t="s">
        <v>279</v>
      </c>
      <c r="Y145" s="34" t="s">
        <v>467</v>
      </c>
      <c r="Z145" s="34" t="s">
        <v>116</v>
      </c>
      <c r="AA145" s="34" t="s">
        <v>116</v>
      </c>
      <c r="AB145" s="58">
        <v>0.0</v>
      </c>
      <c r="AC145" s="34" t="s">
        <v>468</v>
      </c>
      <c r="AD145" s="34" t="s">
        <v>617</v>
      </c>
      <c r="AE145" s="34"/>
      <c r="AF145" s="34" t="s">
        <v>63</v>
      </c>
      <c r="AG145" s="34" t="s">
        <v>160</v>
      </c>
      <c r="AH145" s="32" t="b">
        <v>0</v>
      </c>
      <c r="AI145" s="34" t="s">
        <v>122</v>
      </c>
      <c r="AJ145" s="46" t="s">
        <v>618</v>
      </c>
    </row>
    <row r="146">
      <c r="A146" s="55">
        <v>43395.0</v>
      </c>
      <c r="B146" s="56" t="s">
        <v>471</v>
      </c>
      <c r="C146" s="57">
        <v>0.36158564814814814</v>
      </c>
      <c r="D146" s="34" t="s">
        <v>703</v>
      </c>
      <c r="E146" s="53" t="s">
        <v>44</v>
      </c>
      <c r="F146" s="51">
        <v>838.0</v>
      </c>
      <c r="G146" s="34" t="s">
        <v>212</v>
      </c>
      <c r="H146" s="34" t="s">
        <v>54</v>
      </c>
      <c r="I146" s="52">
        <v>250.0</v>
      </c>
      <c r="J146" s="52">
        <v>250.0</v>
      </c>
      <c r="K146" s="34" t="s">
        <v>47</v>
      </c>
      <c r="L146" s="56" t="s">
        <v>454</v>
      </c>
      <c r="M146" s="56" t="s">
        <v>455</v>
      </c>
      <c r="N146" s="56" t="s">
        <v>465</v>
      </c>
      <c r="O146" s="34" t="s">
        <v>457</v>
      </c>
      <c r="P146" s="34" t="s">
        <v>466</v>
      </c>
      <c r="Q146" s="53" t="s">
        <v>296</v>
      </c>
      <c r="R146" s="34" t="s">
        <v>54</v>
      </c>
      <c r="S146" s="51">
        <v>0.1</v>
      </c>
      <c r="T146" s="51">
        <v>0.0</v>
      </c>
      <c r="U146" s="34" t="s">
        <v>160</v>
      </c>
      <c r="V146" s="34"/>
      <c r="W146" s="34" t="s">
        <v>56</v>
      </c>
      <c r="X146" s="34" t="s">
        <v>279</v>
      </c>
      <c r="Y146" s="34" t="s">
        <v>467</v>
      </c>
      <c r="Z146" s="34" t="s">
        <v>116</v>
      </c>
      <c r="AA146" s="34" t="s">
        <v>116</v>
      </c>
      <c r="AB146" s="58">
        <v>0.0</v>
      </c>
      <c r="AC146" s="34" t="s">
        <v>468</v>
      </c>
      <c r="AD146" s="34" t="s">
        <v>121</v>
      </c>
      <c r="AE146" s="34"/>
      <c r="AF146" s="34" t="s">
        <v>63</v>
      </c>
      <c r="AG146" s="34" t="s">
        <v>160</v>
      </c>
      <c r="AH146" s="32" t="b">
        <v>0</v>
      </c>
      <c r="AI146" s="38" t="s">
        <v>151</v>
      </c>
      <c r="AJ146" s="34"/>
    </row>
    <row r="147">
      <c r="A147" s="55">
        <v>43285.0</v>
      </c>
      <c r="B147" s="56" t="s">
        <v>402</v>
      </c>
      <c r="C147" s="57">
        <v>0.35855324074074074</v>
      </c>
      <c r="D147" s="34" t="s">
        <v>704</v>
      </c>
      <c r="E147" s="53" t="s">
        <v>44</v>
      </c>
      <c r="F147" s="51">
        <v>789.0</v>
      </c>
      <c r="G147" s="34" t="s">
        <v>154</v>
      </c>
      <c r="H147" s="34" t="s">
        <v>54</v>
      </c>
      <c r="I147" s="52">
        <v>1000.0</v>
      </c>
      <c r="J147" s="52">
        <v>1000.0</v>
      </c>
      <c r="K147" s="34" t="s">
        <v>47</v>
      </c>
      <c r="L147" s="56" t="s">
        <v>454</v>
      </c>
      <c r="M147" s="56" t="s">
        <v>455</v>
      </c>
      <c r="N147" s="56" t="s">
        <v>465</v>
      </c>
      <c r="O147" s="34" t="s">
        <v>457</v>
      </c>
      <c r="P147" s="34" t="s">
        <v>466</v>
      </c>
      <c r="Q147" s="34" t="s">
        <v>121</v>
      </c>
      <c r="R147" s="34" t="s">
        <v>54</v>
      </c>
      <c r="S147" s="51">
        <v>0.1</v>
      </c>
      <c r="T147" s="51">
        <v>0.0</v>
      </c>
      <c r="U147" s="34" t="s">
        <v>160</v>
      </c>
      <c r="V147" s="34"/>
      <c r="W147" s="34" t="s">
        <v>56</v>
      </c>
      <c r="X147" s="34" t="s">
        <v>279</v>
      </c>
      <c r="Y147" s="34" t="s">
        <v>467</v>
      </c>
      <c r="Z147" s="34" t="s">
        <v>116</v>
      </c>
      <c r="AA147" s="34" t="s">
        <v>116</v>
      </c>
      <c r="AB147" s="58">
        <v>3.0</v>
      </c>
      <c r="AC147" s="34" t="s">
        <v>468</v>
      </c>
      <c r="AD147" s="34" t="s">
        <v>617</v>
      </c>
      <c r="AE147" s="34"/>
      <c r="AF147" s="34" t="s">
        <v>63</v>
      </c>
      <c r="AG147" s="34" t="s">
        <v>160</v>
      </c>
      <c r="AH147" s="32" t="b">
        <v>0</v>
      </c>
      <c r="AI147" s="34" t="s">
        <v>122</v>
      </c>
      <c r="AJ147" s="46" t="s">
        <v>618</v>
      </c>
    </row>
    <row r="148">
      <c r="A148" s="55">
        <v>43395.0</v>
      </c>
      <c r="B148" s="56" t="s">
        <v>471</v>
      </c>
      <c r="C148" s="57">
        <v>0.3603472222222222</v>
      </c>
      <c r="D148" s="34" t="s">
        <v>705</v>
      </c>
      <c r="E148" s="53" t="s">
        <v>44</v>
      </c>
      <c r="F148" s="51">
        <v>851.0</v>
      </c>
      <c r="G148" s="34" t="s">
        <v>212</v>
      </c>
      <c r="H148" s="34" t="s">
        <v>54</v>
      </c>
      <c r="I148" s="52">
        <v>250.0</v>
      </c>
      <c r="J148" s="52">
        <v>250.0</v>
      </c>
      <c r="K148" s="34" t="s">
        <v>47</v>
      </c>
      <c r="L148" s="56" t="s">
        <v>454</v>
      </c>
      <c r="M148" s="56" t="s">
        <v>455</v>
      </c>
      <c r="N148" s="56" t="s">
        <v>465</v>
      </c>
      <c r="O148" s="34" t="s">
        <v>457</v>
      </c>
      <c r="P148" s="34" t="s">
        <v>466</v>
      </c>
      <c r="Q148" s="53" t="s">
        <v>706</v>
      </c>
      <c r="R148" s="34" t="s">
        <v>54</v>
      </c>
      <c r="S148" s="51">
        <v>0.1</v>
      </c>
      <c r="T148" s="51">
        <v>0.0</v>
      </c>
      <c r="U148" s="34" t="s">
        <v>160</v>
      </c>
      <c r="V148" s="34"/>
      <c r="W148" s="34" t="s">
        <v>56</v>
      </c>
      <c r="X148" s="34" t="s">
        <v>279</v>
      </c>
      <c r="Y148" s="34" t="s">
        <v>467</v>
      </c>
      <c r="Z148" s="34" t="s">
        <v>116</v>
      </c>
      <c r="AA148" s="34" t="s">
        <v>116</v>
      </c>
      <c r="AB148" s="58">
        <v>0.0</v>
      </c>
      <c r="AC148" s="34" t="s">
        <v>468</v>
      </c>
      <c r="AD148" s="34" t="s">
        <v>121</v>
      </c>
      <c r="AE148" s="34"/>
      <c r="AF148" s="34" t="s">
        <v>63</v>
      </c>
      <c r="AG148" s="34" t="s">
        <v>160</v>
      </c>
      <c r="AH148" s="32" t="b">
        <v>0</v>
      </c>
      <c r="AI148" s="38" t="s">
        <v>363</v>
      </c>
      <c r="AJ148" s="34"/>
    </row>
    <row r="149">
      <c r="A149" s="55">
        <v>43068.0</v>
      </c>
      <c r="B149" s="56" t="s">
        <v>402</v>
      </c>
      <c r="C149" s="57">
        <v>0.5802430555555556</v>
      </c>
      <c r="D149" s="34" t="s">
        <v>707</v>
      </c>
      <c r="E149" s="53" t="s">
        <v>44</v>
      </c>
      <c r="F149" s="51">
        <v>830.0</v>
      </c>
      <c r="G149" s="34" t="s">
        <v>154</v>
      </c>
      <c r="H149" s="34" t="s">
        <v>54</v>
      </c>
      <c r="I149" s="52">
        <v>300.0</v>
      </c>
      <c r="J149" s="52">
        <v>300.0</v>
      </c>
      <c r="K149" s="34" t="s">
        <v>47</v>
      </c>
      <c r="L149" s="56" t="s">
        <v>454</v>
      </c>
      <c r="M149" s="56" t="s">
        <v>455</v>
      </c>
      <c r="N149" s="56" t="s">
        <v>465</v>
      </c>
      <c r="O149" s="34" t="s">
        <v>457</v>
      </c>
      <c r="P149" s="34" t="s">
        <v>466</v>
      </c>
      <c r="Q149" s="53" t="s">
        <v>502</v>
      </c>
      <c r="R149" s="34" t="s">
        <v>54</v>
      </c>
      <c r="S149" s="51">
        <v>0.1</v>
      </c>
      <c r="T149" s="51">
        <v>0.0</v>
      </c>
      <c r="U149" s="34" t="s">
        <v>160</v>
      </c>
      <c r="V149" s="34"/>
      <c r="W149" s="34" t="s">
        <v>56</v>
      </c>
      <c r="X149" s="34" t="s">
        <v>279</v>
      </c>
      <c r="Y149" s="34" t="s">
        <v>467</v>
      </c>
      <c r="Z149" s="34" t="s">
        <v>116</v>
      </c>
      <c r="AA149" s="34" t="s">
        <v>116</v>
      </c>
      <c r="AB149" s="58">
        <v>3.0</v>
      </c>
      <c r="AC149" s="34" t="s">
        <v>468</v>
      </c>
      <c r="AD149" s="34" t="s">
        <v>708</v>
      </c>
      <c r="AE149" s="34"/>
      <c r="AF149" s="34" t="s">
        <v>63</v>
      </c>
      <c r="AG149" s="34" t="s">
        <v>160</v>
      </c>
      <c r="AH149" s="32" t="b">
        <v>0</v>
      </c>
      <c r="AI149" s="34" t="s">
        <v>122</v>
      </c>
      <c r="AJ149" s="43" t="s">
        <v>709</v>
      </c>
    </row>
    <row r="150">
      <c r="A150" s="55">
        <v>43377.0</v>
      </c>
      <c r="B150" s="56" t="s">
        <v>484</v>
      </c>
      <c r="C150" s="57">
        <v>0.7050925925925926</v>
      </c>
      <c r="D150" s="34" t="s">
        <v>710</v>
      </c>
      <c r="E150" s="53" t="s">
        <v>44</v>
      </c>
      <c r="F150" s="51">
        <v>785.0</v>
      </c>
      <c r="G150" s="34" t="s">
        <v>154</v>
      </c>
      <c r="H150" s="34" t="s">
        <v>54</v>
      </c>
      <c r="I150" s="52">
        <v>1000.0</v>
      </c>
      <c r="J150" s="52">
        <v>1000.0</v>
      </c>
      <c r="K150" s="34" t="s">
        <v>47</v>
      </c>
      <c r="L150" s="56" t="s">
        <v>454</v>
      </c>
      <c r="M150" s="56" t="s">
        <v>455</v>
      </c>
      <c r="N150" s="56" t="s">
        <v>465</v>
      </c>
      <c r="O150" s="34" t="s">
        <v>457</v>
      </c>
      <c r="P150" s="34" t="s">
        <v>466</v>
      </c>
      <c r="Q150" s="53" t="s">
        <v>296</v>
      </c>
      <c r="R150" s="34" t="s">
        <v>54</v>
      </c>
      <c r="S150" s="51">
        <v>0.1</v>
      </c>
      <c r="T150" s="51">
        <v>0.0</v>
      </c>
      <c r="U150" s="34" t="s">
        <v>160</v>
      </c>
      <c r="V150" s="34"/>
      <c r="W150" s="34" t="s">
        <v>56</v>
      </c>
      <c r="X150" s="34" t="s">
        <v>568</v>
      </c>
      <c r="Y150" s="34" t="s">
        <v>680</v>
      </c>
      <c r="Z150" s="34" t="s">
        <v>133</v>
      </c>
      <c r="AA150" s="34" t="s">
        <v>133</v>
      </c>
      <c r="AB150" s="58">
        <v>466.0</v>
      </c>
      <c r="AC150" s="34" t="s">
        <v>681</v>
      </c>
      <c r="AD150" s="34" t="s">
        <v>617</v>
      </c>
      <c r="AE150" s="34"/>
      <c r="AF150" s="34" t="s">
        <v>63</v>
      </c>
      <c r="AG150" s="34" t="s">
        <v>160</v>
      </c>
      <c r="AH150" s="32" t="b">
        <v>0</v>
      </c>
      <c r="AI150" s="34" t="s">
        <v>122</v>
      </c>
      <c r="AJ150" s="46" t="s">
        <v>618</v>
      </c>
    </row>
    <row r="151">
      <c r="A151" s="55">
        <v>42465.0</v>
      </c>
      <c r="B151" s="56" t="s">
        <v>389</v>
      </c>
      <c r="C151" s="57">
        <v>0.601712962962963</v>
      </c>
      <c r="D151" s="34" t="s">
        <v>711</v>
      </c>
      <c r="E151" s="53" t="s">
        <v>44</v>
      </c>
      <c r="F151" s="51">
        <v>549.0</v>
      </c>
      <c r="G151" s="34" t="s">
        <v>45</v>
      </c>
      <c r="H151" s="34" t="s">
        <v>46</v>
      </c>
      <c r="I151" s="52">
        <v>2000.0</v>
      </c>
      <c r="J151" s="52">
        <v>2000.0</v>
      </c>
      <c r="K151" s="34" t="s">
        <v>47</v>
      </c>
      <c r="L151" s="56" t="s">
        <v>454</v>
      </c>
      <c r="M151" s="56" t="s">
        <v>455</v>
      </c>
      <c r="N151" s="56" t="s">
        <v>465</v>
      </c>
      <c r="O151" s="34" t="s">
        <v>457</v>
      </c>
      <c r="P151" s="34" t="s">
        <v>466</v>
      </c>
      <c r="Q151" s="53" t="s">
        <v>712</v>
      </c>
      <c r="R151" s="34" t="s">
        <v>54</v>
      </c>
      <c r="S151" s="51">
        <v>0.1</v>
      </c>
      <c r="T151" s="51">
        <v>0.0</v>
      </c>
      <c r="U151" s="34" t="s">
        <v>55</v>
      </c>
      <c r="V151" s="34" t="s">
        <v>55</v>
      </c>
      <c r="W151" s="34" t="s">
        <v>56</v>
      </c>
      <c r="X151" s="34" t="s">
        <v>291</v>
      </c>
      <c r="Y151" s="34" t="s">
        <v>292</v>
      </c>
      <c r="Z151" s="34" t="s">
        <v>59</v>
      </c>
      <c r="AA151" s="34" t="s">
        <v>59</v>
      </c>
      <c r="AB151" s="58">
        <v>1.0</v>
      </c>
      <c r="AC151" s="34" t="s">
        <v>713</v>
      </c>
      <c r="AD151" s="34" t="s">
        <v>714</v>
      </c>
      <c r="AE151" s="34"/>
      <c r="AF151" s="34" t="s">
        <v>63</v>
      </c>
      <c r="AG151" s="34" t="s">
        <v>64</v>
      </c>
      <c r="AH151" s="32" t="b">
        <v>0</v>
      </c>
      <c r="AI151" s="54" t="s">
        <v>715</v>
      </c>
      <c r="AJ151" s="34"/>
    </row>
    <row r="152">
      <c r="A152" s="55">
        <v>43409.0</v>
      </c>
      <c r="B152" s="56" t="s">
        <v>471</v>
      </c>
      <c r="C152" s="57">
        <v>0.4653935185185185</v>
      </c>
      <c r="D152" s="34" t="s">
        <v>716</v>
      </c>
      <c r="E152" s="34" t="s">
        <v>221</v>
      </c>
      <c r="F152" s="51">
        <v>751.0</v>
      </c>
      <c r="G152" s="34" t="s">
        <v>154</v>
      </c>
      <c r="H152" s="34" t="s">
        <v>54</v>
      </c>
      <c r="I152" s="52">
        <v>200.0</v>
      </c>
      <c r="J152" s="52">
        <v>200.0</v>
      </c>
      <c r="K152" s="34" t="s">
        <v>47</v>
      </c>
      <c r="L152" s="56" t="s">
        <v>717</v>
      </c>
      <c r="M152" s="56" t="s">
        <v>718</v>
      </c>
      <c r="N152" s="56" t="s">
        <v>719</v>
      </c>
      <c r="O152" s="34" t="s">
        <v>720</v>
      </c>
      <c r="P152" s="34" t="s">
        <v>721</v>
      </c>
      <c r="Q152" s="34" t="s">
        <v>121</v>
      </c>
      <c r="R152" s="34" t="s">
        <v>54</v>
      </c>
      <c r="S152" s="51">
        <v>0.1</v>
      </c>
      <c r="T152" s="51">
        <v>0.0</v>
      </c>
      <c r="U152" s="34" t="s">
        <v>160</v>
      </c>
      <c r="V152" s="34"/>
      <c r="W152" s="34" t="s">
        <v>56</v>
      </c>
      <c r="X152" s="34" t="s">
        <v>314</v>
      </c>
      <c r="Y152" s="34" t="s">
        <v>722</v>
      </c>
      <c r="Z152" s="34" t="s">
        <v>116</v>
      </c>
      <c r="AA152" s="34" t="s">
        <v>116</v>
      </c>
      <c r="AB152" s="58">
        <v>0.0</v>
      </c>
      <c r="AC152" s="34" t="s">
        <v>723</v>
      </c>
      <c r="AD152" s="34" t="s">
        <v>724</v>
      </c>
      <c r="AE152" s="34"/>
      <c r="AF152" s="34" t="s">
        <v>63</v>
      </c>
      <c r="AG152" s="34" t="s">
        <v>160</v>
      </c>
      <c r="AH152" s="32" t="b">
        <v>0</v>
      </c>
      <c r="AI152" s="34" t="s">
        <v>122</v>
      </c>
      <c r="AJ152" s="46" t="s">
        <v>725</v>
      </c>
    </row>
    <row r="153">
      <c r="A153" s="55">
        <v>43414.0</v>
      </c>
      <c r="B153" s="56" t="s">
        <v>421</v>
      </c>
      <c r="C153" s="57">
        <v>0.07366898148148149</v>
      </c>
      <c r="D153" s="34" t="s">
        <v>726</v>
      </c>
      <c r="E153" s="34" t="s">
        <v>221</v>
      </c>
      <c r="F153" s="51">
        <v>717.0</v>
      </c>
      <c r="G153" s="34" t="s">
        <v>212</v>
      </c>
      <c r="H153" s="34" t="s">
        <v>54</v>
      </c>
      <c r="I153" s="52">
        <v>500.0</v>
      </c>
      <c r="J153" s="52">
        <v>500.0</v>
      </c>
      <c r="K153" s="34" t="s">
        <v>47</v>
      </c>
      <c r="L153" s="56" t="s">
        <v>717</v>
      </c>
      <c r="M153" s="56" t="s">
        <v>718</v>
      </c>
      <c r="N153" s="56" t="s">
        <v>719</v>
      </c>
      <c r="O153" s="34" t="s">
        <v>720</v>
      </c>
      <c r="P153" s="34" t="s">
        <v>727</v>
      </c>
      <c r="Q153" s="34" t="s">
        <v>121</v>
      </c>
      <c r="R153" s="34" t="s">
        <v>54</v>
      </c>
      <c r="S153" s="51">
        <v>0.1</v>
      </c>
      <c r="T153" s="51">
        <v>0.0</v>
      </c>
      <c r="U153" s="34" t="s">
        <v>160</v>
      </c>
      <c r="V153" s="34"/>
      <c r="W153" s="34" t="s">
        <v>56</v>
      </c>
      <c r="X153" s="34" t="s">
        <v>314</v>
      </c>
      <c r="Y153" s="34" t="s">
        <v>722</v>
      </c>
      <c r="Z153" s="34" t="s">
        <v>116</v>
      </c>
      <c r="AA153" s="34" t="s">
        <v>116</v>
      </c>
      <c r="AB153" s="58">
        <v>15.0</v>
      </c>
      <c r="AC153" s="34" t="s">
        <v>723</v>
      </c>
      <c r="AD153" s="34" t="s">
        <v>121</v>
      </c>
      <c r="AE153" s="34"/>
      <c r="AF153" s="34" t="s">
        <v>63</v>
      </c>
      <c r="AG153" s="34" t="s">
        <v>160</v>
      </c>
      <c r="AH153" s="32" t="b">
        <v>0</v>
      </c>
      <c r="AI153" s="33" t="s">
        <v>416</v>
      </c>
      <c r="AJ153" s="34"/>
    </row>
    <row r="154">
      <c r="A154" s="55">
        <v>43413.0</v>
      </c>
      <c r="B154" s="56" t="s">
        <v>431</v>
      </c>
      <c r="C154" s="57">
        <v>0.5883101851851852</v>
      </c>
      <c r="D154" s="34" t="s">
        <v>728</v>
      </c>
      <c r="E154" s="34" t="s">
        <v>221</v>
      </c>
      <c r="F154" s="51">
        <v>659.0</v>
      </c>
      <c r="G154" s="34" t="s">
        <v>154</v>
      </c>
      <c r="H154" s="34" t="s">
        <v>54</v>
      </c>
      <c r="I154" s="52">
        <v>100.0</v>
      </c>
      <c r="J154" s="52">
        <v>0.0</v>
      </c>
      <c r="K154" s="34" t="s">
        <v>15</v>
      </c>
      <c r="L154" s="56" t="s">
        <v>729</v>
      </c>
      <c r="M154" s="56" t="s">
        <v>730</v>
      </c>
      <c r="N154" s="56" t="s">
        <v>731</v>
      </c>
      <c r="O154" s="34" t="s">
        <v>729</v>
      </c>
      <c r="P154" s="34" t="s">
        <v>732</v>
      </c>
      <c r="Q154" s="53" t="s">
        <v>733</v>
      </c>
      <c r="R154" s="34" t="s">
        <v>54</v>
      </c>
      <c r="S154" s="51">
        <v>0.1</v>
      </c>
      <c r="T154" s="51">
        <v>0.1</v>
      </c>
      <c r="U154" s="34" t="s">
        <v>85</v>
      </c>
      <c r="V154" s="34" t="s">
        <v>734</v>
      </c>
      <c r="W154" s="34" t="s">
        <v>56</v>
      </c>
      <c r="X154" s="34"/>
      <c r="Y154" s="34"/>
      <c r="Z154" s="34" t="s">
        <v>735</v>
      </c>
      <c r="AA154" s="34" t="s">
        <v>735</v>
      </c>
      <c r="AB154" s="58">
        <v>256.0</v>
      </c>
      <c r="AC154" s="34" t="s">
        <v>736</v>
      </c>
      <c r="AD154" s="34" t="s">
        <v>737</v>
      </c>
      <c r="AE154" s="34" t="s">
        <v>738</v>
      </c>
      <c r="AF154" s="34" t="s">
        <v>80</v>
      </c>
      <c r="AG154" s="34" t="s">
        <v>93</v>
      </c>
      <c r="AH154" s="32" t="b">
        <v>0</v>
      </c>
      <c r="AI154" s="34" t="s">
        <v>122</v>
      </c>
      <c r="AJ154" s="46" t="s">
        <v>327</v>
      </c>
    </row>
    <row r="155">
      <c r="A155" s="55">
        <v>43413.0</v>
      </c>
      <c r="B155" s="56" t="s">
        <v>431</v>
      </c>
      <c r="C155" s="57">
        <v>0.5843865740740741</v>
      </c>
      <c r="D155" s="34" t="s">
        <v>739</v>
      </c>
      <c r="E155" s="34" t="s">
        <v>221</v>
      </c>
      <c r="F155" s="51">
        <v>657.0</v>
      </c>
      <c r="G155" s="34" t="s">
        <v>154</v>
      </c>
      <c r="H155" s="34" t="s">
        <v>54</v>
      </c>
      <c r="I155" s="52">
        <v>100.0</v>
      </c>
      <c r="J155" s="52">
        <v>0.0</v>
      </c>
      <c r="K155" s="34" t="s">
        <v>15</v>
      </c>
      <c r="L155" s="56" t="s">
        <v>729</v>
      </c>
      <c r="M155" s="56" t="s">
        <v>730</v>
      </c>
      <c r="N155" s="56" t="s">
        <v>731</v>
      </c>
      <c r="O155" s="34" t="s">
        <v>729</v>
      </c>
      <c r="P155" s="34" t="s">
        <v>732</v>
      </c>
      <c r="Q155" s="34" t="s">
        <v>121</v>
      </c>
      <c r="R155" s="34" t="s">
        <v>54</v>
      </c>
      <c r="S155" s="51">
        <v>0.1</v>
      </c>
      <c r="T155" s="51">
        <v>0.1</v>
      </c>
      <c r="U155" s="34" t="s">
        <v>85</v>
      </c>
      <c r="V155" s="34" t="s">
        <v>734</v>
      </c>
      <c r="W155" s="34" t="s">
        <v>56</v>
      </c>
      <c r="X155" s="34"/>
      <c r="Y155" s="34"/>
      <c r="Z155" s="34" t="s">
        <v>735</v>
      </c>
      <c r="AA155" s="34" t="s">
        <v>735</v>
      </c>
      <c r="AB155" s="58">
        <v>256.0</v>
      </c>
      <c r="AC155" s="34" t="s">
        <v>736</v>
      </c>
      <c r="AD155" s="34" t="s">
        <v>737</v>
      </c>
      <c r="AE155" s="34" t="s">
        <v>740</v>
      </c>
      <c r="AF155" s="34" t="s">
        <v>80</v>
      </c>
      <c r="AG155" s="34" t="s">
        <v>93</v>
      </c>
      <c r="AH155" s="32" t="b">
        <v>0</v>
      </c>
      <c r="AI155" s="34" t="s">
        <v>122</v>
      </c>
      <c r="AJ155" s="46" t="s">
        <v>327</v>
      </c>
    </row>
    <row r="156">
      <c r="A156" s="55">
        <v>43416.0</v>
      </c>
      <c r="B156" s="56" t="s">
        <v>471</v>
      </c>
      <c r="C156" s="57">
        <v>0.7080439814814815</v>
      </c>
      <c r="D156" s="34" t="s">
        <v>741</v>
      </c>
      <c r="E156" s="34" t="s">
        <v>221</v>
      </c>
      <c r="F156" s="51">
        <v>632.0</v>
      </c>
      <c r="G156" s="34" t="s">
        <v>154</v>
      </c>
      <c r="H156" s="34" t="s">
        <v>54</v>
      </c>
      <c r="I156" s="52">
        <v>100.0</v>
      </c>
      <c r="J156" s="52">
        <v>0.0</v>
      </c>
      <c r="K156" s="34" t="s">
        <v>15</v>
      </c>
      <c r="L156" s="56" t="s">
        <v>729</v>
      </c>
      <c r="M156" s="56" t="s">
        <v>730</v>
      </c>
      <c r="N156" s="56" t="s">
        <v>731</v>
      </c>
      <c r="O156" s="34" t="s">
        <v>729</v>
      </c>
      <c r="P156" s="34" t="s">
        <v>732</v>
      </c>
      <c r="Q156" s="53" t="s">
        <v>742</v>
      </c>
      <c r="R156" s="34" t="s">
        <v>54</v>
      </c>
      <c r="S156" s="51">
        <v>0.14</v>
      </c>
      <c r="T156" s="51">
        <v>0.1</v>
      </c>
      <c r="U156" s="34" t="s">
        <v>85</v>
      </c>
      <c r="V156" s="34" t="s">
        <v>734</v>
      </c>
      <c r="W156" s="34" t="s">
        <v>56</v>
      </c>
      <c r="X156" s="34"/>
      <c r="Y156" s="34"/>
      <c r="Z156" s="34" t="s">
        <v>735</v>
      </c>
      <c r="AA156" s="34" t="s">
        <v>735</v>
      </c>
      <c r="AB156" s="58">
        <v>256.0</v>
      </c>
      <c r="AC156" s="34" t="s">
        <v>743</v>
      </c>
      <c r="AD156" s="34" t="s">
        <v>744</v>
      </c>
      <c r="AE156" s="34" t="s">
        <v>745</v>
      </c>
      <c r="AF156" s="34" t="s">
        <v>80</v>
      </c>
      <c r="AG156" s="34" t="s">
        <v>93</v>
      </c>
      <c r="AH156" s="32" t="b">
        <v>0</v>
      </c>
      <c r="AI156" s="34" t="s">
        <v>122</v>
      </c>
      <c r="AJ156" s="46" t="s">
        <v>327</v>
      </c>
    </row>
    <row r="157">
      <c r="A157" s="55">
        <v>43416.0</v>
      </c>
      <c r="B157" s="56" t="s">
        <v>471</v>
      </c>
      <c r="C157" s="57">
        <v>0.7047685185185185</v>
      </c>
      <c r="D157" s="34" t="s">
        <v>746</v>
      </c>
      <c r="E157" s="34" t="s">
        <v>221</v>
      </c>
      <c r="F157" s="51">
        <v>656.0</v>
      </c>
      <c r="G157" s="34" t="s">
        <v>154</v>
      </c>
      <c r="H157" s="34" t="s">
        <v>54</v>
      </c>
      <c r="I157" s="52">
        <v>100.0</v>
      </c>
      <c r="J157" s="52">
        <v>0.0</v>
      </c>
      <c r="K157" s="34" t="s">
        <v>15</v>
      </c>
      <c r="L157" s="56" t="s">
        <v>729</v>
      </c>
      <c r="M157" s="56" t="s">
        <v>730</v>
      </c>
      <c r="N157" s="56" t="s">
        <v>731</v>
      </c>
      <c r="O157" s="34" t="s">
        <v>729</v>
      </c>
      <c r="P157" s="34" t="s">
        <v>732</v>
      </c>
      <c r="Q157" s="34" t="s">
        <v>121</v>
      </c>
      <c r="R157" s="34" t="s">
        <v>54</v>
      </c>
      <c r="S157" s="51">
        <v>0.1</v>
      </c>
      <c r="T157" s="51">
        <v>0.1</v>
      </c>
      <c r="U157" s="34" t="s">
        <v>85</v>
      </c>
      <c r="V157" s="34" t="s">
        <v>734</v>
      </c>
      <c r="W157" s="34" t="s">
        <v>56</v>
      </c>
      <c r="X157" s="34"/>
      <c r="Y157" s="34"/>
      <c r="Z157" s="34" t="s">
        <v>735</v>
      </c>
      <c r="AA157" s="34" t="s">
        <v>735</v>
      </c>
      <c r="AB157" s="58">
        <v>256.0</v>
      </c>
      <c r="AC157" s="34" t="s">
        <v>743</v>
      </c>
      <c r="AD157" s="34" t="s">
        <v>744</v>
      </c>
      <c r="AE157" s="34" t="s">
        <v>747</v>
      </c>
      <c r="AF157" s="34" t="s">
        <v>80</v>
      </c>
      <c r="AG157" s="34" t="s">
        <v>93</v>
      </c>
      <c r="AH157" s="32" t="b">
        <v>0</v>
      </c>
      <c r="AI157" s="34" t="s">
        <v>122</v>
      </c>
      <c r="AJ157" s="46" t="s">
        <v>327</v>
      </c>
    </row>
    <row r="158">
      <c r="A158" s="55">
        <v>43420.0</v>
      </c>
      <c r="B158" s="56" t="s">
        <v>431</v>
      </c>
      <c r="C158" s="57">
        <v>0.3403587962962963</v>
      </c>
      <c r="D158" s="34" t="s">
        <v>748</v>
      </c>
      <c r="E158" s="34" t="s">
        <v>221</v>
      </c>
      <c r="F158" s="51">
        <v>669.0</v>
      </c>
      <c r="G158" s="34" t="s">
        <v>154</v>
      </c>
      <c r="H158" s="34" t="s">
        <v>54</v>
      </c>
      <c r="I158" s="52">
        <v>100.0</v>
      </c>
      <c r="J158" s="52">
        <v>0.0</v>
      </c>
      <c r="K158" s="34" t="s">
        <v>15</v>
      </c>
      <c r="L158" s="56" t="s">
        <v>729</v>
      </c>
      <c r="M158" s="56" t="s">
        <v>730</v>
      </c>
      <c r="N158" s="56" t="s">
        <v>749</v>
      </c>
      <c r="O158" s="34" t="s">
        <v>729</v>
      </c>
      <c r="P158" s="34" t="s">
        <v>750</v>
      </c>
      <c r="Q158" s="53" t="s">
        <v>742</v>
      </c>
      <c r="R158" s="34" t="s">
        <v>54</v>
      </c>
      <c r="S158" s="51">
        <v>2.0</v>
      </c>
      <c r="T158" s="51">
        <v>0.1</v>
      </c>
      <c r="U158" s="34" t="s">
        <v>85</v>
      </c>
      <c r="V158" s="34" t="s">
        <v>734</v>
      </c>
      <c r="W158" s="34" t="s">
        <v>56</v>
      </c>
      <c r="X158" s="34"/>
      <c r="Y158" s="34"/>
      <c r="Z158" s="34" t="s">
        <v>735</v>
      </c>
      <c r="AA158" s="34" t="s">
        <v>735</v>
      </c>
      <c r="AB158" s="58">
        <v>256.0</v>
      </c>
      <c r="AC158" s="34" t="s">
        <v>751</v>
      </c>
      <c r="AD158" s="34" t="s">
        <v>752</v>
      </c>
      <c r="AE158" s="34" t="s">
        <v>753</v>
      </c>
      <c r="AF158" s="34" t="s">
        <v>80</v>
      </c>
      <c r="AG158" s="34" t="s">
        <v>93</v>
      </c>
      <c r="AH158" s="32" t="b">
        <v>0</v>
      </c>
      <c r="AI158" s="34" t="s">
        <v>122</v>
      </c>
      <c r="AJ158" s="46" t="s">
        <v>327</v>
      </c>
    </row>
    <row r="159">
      <c r="A159" s="55">
        <v>43420.0</v>
      </c>
      <c r="B159" s="56" t="s">
        <v>431</v>
      </c>
      <c r="C159" s="57">
        <v>0.33783564814814815</v>
      </c>
      <c r="D159" s="34" t="s">
        <v>754</v>
      </c>
      <c r="E159" s="34" t="s">
        <v>221</v>
      </c>
      <c r="F159" s="51">
        <v>665.0</v>
      </c>
      <c r="G159" s="34" t="s">
        <v>154</v>
      </c>
      <c r="H159" s="34" t="s">
        <v>54</v>
      </c>
      <c r="I159" s="52">
        <v>100.0</v>
      </c>
      <c r="J159" s="52">
        <v>0.0</v>
      </c>
      <c r="K159" s="34" t="s">
        <v>15</v>
      </c>
      <c r="L159" s="56" t="s">
        <v>729</v>
      </c>
      <c r="M159" s="56" t="s">
        <v>730</v>
      </c>
      <c r="N159" s="56" t="s">
        <v>749</v>
      </c>
      <c r="O159" s="34" t="s">
        <v>729</v>
      </c>
      <c r="P159" s="34" t="s">
        <v>750</v>
      </c>
      <c r="Q159" s="34" t="s">
        <v>121</v>
      </c>
      <c r="R159" s="34" t="s">
        <v>54</v>
      </c>
      <c r="S159" s="51">
        <v>2.0</v>
      </c>
      <c r="T159" s="51">
        <v>0.1</v>
      </c>
      <c r="U159" s="34" t="s">
        <v>85</v>
      </c>
      <c r="V159" s="34" t="s">
        <v>734</v>
      </c>
      <c r="W159" s="34" t="s">
        <v>56</v>
      </c>
      <c r="X159" s="34"/>
      <c r="Y159" s="34"/>
      <c r="Z159" s="34" t="s">
        <v>735</v>
      </c>
      <c r="AA159" s="34" t="s">
        <v>735</v>
      </c>
      <c r="AB159" s="58">
        <v>256.0</v>
      </c>
      <c r="AC159" s="34" t="s">
        <v>751</v>
      </c>
      <c r="AD159" s="34" t="s">
        <v>752</v>
      </c>
      <c r="AE159" s="34" t="s">
        <v>753</v>
      </c>
      <c r="AF159" s="34" t="s">
        <v>80</v>
      </c>
      <c r="AG159" s="34" t="s">
        <v>93</v>
      </c>
      <c r="AH159" s="32" t="b">
        <v>0</v>
      </c>
      <c r="AI159" s="34" t="s">
        <v>122</v>
      </c>
      <c r="AJ159" s="46" t="s">
        <v>327</v>
      </c>
    </row>
    <row r="160">
      <c r="A160" s="55">
        <v>43420.0</v>
      </c>
      <c r="B160" s="56" t="s">
        <v>431</v>
      </c>
      <c r="C160" s="57">
        <v>0.3444675925925926</v>
      </c>
      <c r="D160" s="34" t="s">
        <v>755</v>
      </c>
      <c r="E160" s="34" t="s">
        <v>221</v>
      </c>
      <c r="F160" s="51">
        <v>669.0</v>
      </c>
      <c r="G160" s="34" t="s">
        <v>212</v>
      </c>
      <c r="H160" s="34" t="s">
        <v>54</v>
      </c>
      <c r="I160" s="52">
        <v>100.0</v>
      </c>
      <c r="J160" s="52">
        <v>100.0</v>
      </c>
      <c r="K160" s="34" t="s">
        <v>15</v>
      </c>
      <c r="L160" s="56" t="s">
        <v>729</v>
      </c>
      <c r="M160" s="56" t="s">
        <v>730</v>
      </c>
      <c r="N160" s="56" t="s">
        <v>731</v>
      </c>
      <c r="O160" s="34" t="s">
        <v>729</v>
      </c>
      <c r="P160" s="34" t="s">
        <v>732</v>
      </c>
      <c r="Q160" s="53" t="s">
        <v>756</v>
      </c>
      <c r="R160" s="34" t="s">
        <v>54</v>
      </c>
      <c r="S160" s="51">
        <v>2.0</v>
      </c>
      <c r="T160" s="51">
        <v>0.1</v>
      </c>
      <c r="U160" s="34" t="s">
        <v>85</v>
      </c>
      <c r="V160" s="34" t="s">
        <v>734</v>
      </c>
      <c r="W160" s="34" t="s">
        <v>56</v>
      </c>
      <c r="X160" s="34"/>
      <c r="Y160" s="34"/>
      <c r="Z160" s="34" t="s">
        <v>735</v>
      </c>
      <c r="AA160" s="34" t="s">
        <v>735</v>
      </c>
      <c r="AB160" s="58">
        <v>256.0</v>
      </c>
      <c r="AC160" s="34" t="s">
        <v>751</v>
      </c>
      <c r="AD160" s="34" t="s">
        <v>121</v>
      </c>
      <c r="AE160" s="34" t="s">
        <v>753</v>
      </c>
      <c r="AF160" s="34" t="s">
        <v>80</v>
      </c>
      <c r="AG160" s="34" t="s">
        <v>93</v>
      </c>
      <c r="AH160" s="32" t="b">
        <v>0</v>
      </c>
      <c r="AI160" s="33" t="s">
        <v>231</v>
      </c>
      <c r="AJ160" s="34"/>
    </row>
    <row r="161">
      <c r="A161" s="55">
        <v>43417.0</v>
      </c>
      <c r="B161" s="56" t="s">
        <v>389</v>
      </c>
      <c r="C161" s="57">
        <v>0.5986342592592593</v>
      </c>
      <c r="D161" s="34" t="s">
        <v>757</v>
      </c>
      <c r="E161" s="34" t="s">
        <v>221</v>
      </c>
      <c r="F161" s="51">
        <v>826.0</v>
      </c>
      <c r="G161" s="34" t="s">
        <v>154</v>
      </c>
      <c r="H161" s="34" t="s">
        <v>54</v>
      </c>
      <c r="I161" s="52">
        <v>50.0</v>
      </c>
      <c r="J161" s="52">
        <v>0.0</v>
      </c>
      <c r="K161" s="34" t="s">
        <v>47</v>
      </c>
      <c r="L161" s="56" t="s">
        <v>758</v>
      </c>
      <c r="M161" s="56" t="s">
        <v>759</v>
      </c>
      <c r="N161" s="56" t="s">
        <v>760</v>
      </c>
      <c r="O161" s="34" t="s">
        <v>758</v>
      </c>
      <c r="P161" s="34" t="s">
        <v>761</v>
      </c>
      <c r="Q161" s="53" t="s">
        <v>762</v>
      </c>
      <c r="R161" s="34" t="s">
        <v>54</v>
      </c>
      <c r="S161" s="51">
        <v>0.1</v>
      </c>
      <c r="T161" s="51">
        <v>0.0</v>
      </c>
      <c r="U161" s="34" t="s">
        <v>85</v>
      </c>
      <c r="V161" s="34" t="s">
        <v>763</v>
      </c>
      <c r="W161" s="34" t="s">
        <v>56</v>
      </c>
      <c r="X161" s="34" t="s">
        <v>291</v>
      </c>
      <c r="Y161" s="34" t="s">
        <v>764</v>
      </c>
      <c r="Z161" s="34" t="s">
        <v>116</v>
      </c>
      <c r="AA161" s="34" t="s">
        <v>116</v>
      </c>
      <c r="AB161" s="58">
        <v>12.0</v>
      </c>
      <c r="AC161" s="34" t="s">
        <v>765</v>
      </c>
      <c r="AD161" s="34" t="s">
        <v>766</v>
      </c>
      <c r="AE161" s="34"/>
      <c r="AF161" s="34" t="s">
        <v>80</v>
      </c>
      <c r="AG161" s="34" t="s">
        <v>81</v>
      </c>
      <c r="AH161" s="32" t="b">
        <v>0</v>
      </c>
      <c r="AI161" s="34" t="s">
        <v>122</v>
      </c>
      <c r="AJ161" s="46" t="s">
        <v>245</v>
      </c>
    </row>
    <row r="162">
      <c r="A162" s="55">
        <v>43420.0</v>
      </c>
      <c r="B162" s="56" t="s">
        <v>431</v>
      </c>
      <c r="C162" s="57">
        <v>0.34684027777777776</v>
      </c>
      <c r="D162" s="34" t="s">
        <v>767</v>
      </c>
      <c r="E162" s="34" t="s">
        <v>221</v>
      </c>
      <c r="F162" s="51">
        <v>650.0</v>
      </c>
      <c r="G162" s="34" t="s">
        <v>212</v>
      </c>
      <c r="H162" s="34" t="s">
        <v>54</v>
      </c>
      <c r="I162" s="52">
        <v>100.0</v>
      </c>
      <c r="J162" s="52">
        <v>100.0</v>
      </c>
      <c r="K162" s="34" t="s">
        <v>15</v>
      </c>
      <c r="L162" s="56" t="s">
        <v>729</v>
      </c>
      <c r="M162" s="56" t="s">
        <v>730</v>
      </c>
      <c r="N162" s="56" t="s">
        <v>731</v>
      </c>
      <c r="O162" s="34" t="s">
        <v>729</v>
      </c>
      <c r="P162" s="34" t="s">
        <v>732</v>
      </c>
      <c r="Q162" s="53" t="s">
        <v>742</v>
      </c>
      <c r="R162" s="34" t="s">
        <v>54</v>
      </c>
      <c r="S162" s="51">
        <v>3.92</v>
      </c>
      <c r="T162" s="51">
        <v>0.1</v>
      </c>
      <c r="U162" s="34" t="s">
        <v>85</v>
      </c>
      <c r="V162" s="34" t="s">
        <v>734</v>
      </c>
      <c r="W162" s="34" t="s">
        <v>56</v>
      </c>
      <c r="X162" s="34"/>
      <c r="Y162" s="34"/>
      <c r="Z162" s="34" t="s">
        <v>735</v>
      </c>
      <c r="AA162" s="34" t="s">
        <v>735</v>
      </c>
      <c r="AB162" s="58">
        <v>256.0</v>
      </c>
      <c r="AC162" s="34" t="s">
        <v>751</v>
      </c>
      <c r="AD162" s="34" t="s">
        <v>121</v>
      </c>
      <c r="AE162" s="34" t="s">
        <v>753</v>
      </c>
      <c r="AF162" s="34" t="s">
        <v>80</v>
      </c>
      <c r="AG162" s="34" t="s">
        <v>93</v>
      </c>
      <c r="AH162" s="32" t="b">
        <v>0</v>
      </c>
      <c r="AI162" s="38" t="s">
        <v>151</v>
      </c>
      <c r="AJ162" s="34"/>
    </row>
    <row r="163">
      <c r="A163" s="55">
        <v>43420.0</v>
      </c>
      <c r="B163" s="56" t="s">
        <v>431</v>
      </c>
      <c r="C163" s="57">
        <v>0.35333333333333333</v>
      </c>
      <c r="D163" s="34" t="s">
        <v>768</v>
      </c>
      <c r="E163" s="34" t="s">
        <v>221</v>
      </c>
      <c r="F163" s="51">
        <v>733.0</v>
      </c>
      <c r="G163" s="34" t="s">
        <v>212</v>
      </c>
      <c r="H163" s="34" t="s">
        <v>54</v>
      </c>
      <c r="I163" s="52">
        <v>250.0</v>
      </c>
      <c r="J163" s="52">
        <v>250.0</v>
      </c>
      <c r="K163" s="34" t="s">
        <v>47</v>
      </c>
      <c r="L163" s="56" t="s">
        <v>769</v>
      </c>
      <c r="M163" s="56" t="s">
        <v>770</v>
      </c>
      <c r="N163" s="56" t="s">
        <v>760</v>
      </c>
      <c r="O163" s="34" t="s">
        <v>758</v>
      </c>
      <c r="P163" s="34" t="s">
        <v>761</v>
      </c>
      <c r="Q163" s="53" t="s">
        <v>762</v>
      </c>
      <c r="R163" s="34" t="s">
        <v>54</v>
      </c>
      <c r="S163" s="51">
        <v>0.11</v>
      </c>
      <c r="T163" s="51">
        <v>0.0</v>
      </c>
      <c r="U163" s="34" t="s">
        <v>160</v>
      </c>
      <c r="V163" s="34"/>
      <c r="W163" s="34" t="s">
        <v>56</v>
      </c>
      <c r="X163" s="34" t="s">
        <v>291</v>
      </c>
      <c r="Y163" s="34" t="s">
        <v>764</v>
      </c>
      <c r="Z163" s="34" t="s">
        <v>116</v>
      </c>
      <c r="AA163" s="34" t="s">
        <v>116</v>
      </c>
      <c r="AB163" s="58">
        <v>12.0</v>
      </c>
      <c r="AC163" s="34" t="s">
        <v>765</v>
      </c>
      <c r="AD163" s="34" t="s">
        <v>121</v>
      </c>
      <c r="AE163" s="34"/>
      <c r="AF163" s="34" t="s">
        <v>80</v>
      </c>
      <c r="AG163" s="34" t="s">
        <v>160</v>
      </c>
      <c r="AH163" s="32" t="b">
        <v>0</v>
      </c>
      <c r="AI163" s="33" t="s">
        <v>771</v>
      </c>
      <c r="AJ163" s="34"/>
    </row>
    <row r="164">
      <c r="A164" s="55">
        <v>43406.0</v>
      </c>
      <c r="B164" s="56" t="s">
        <v>431</v>
      </c>
      <c r="C164" s="57">
        <v>0.42672453703703705</v>
      </c>
      <c r="D164" s="34" t="s">
        <v>772</v>
      </c>
      <c r="E164" s="34" t="s">
        <v>221</v>
      </c>
      <c r="F164" s="51">
        <v>793.0</v>
      </c>
      <c r="G164" s="34" t="s">
        <v>154</v>
      </c>
      <c r="H164" s="34" t="s">
        <v>54</v>
      </c>
      <c r="I164" s="52">
        <v>250.0</v>
      </c>
      <c r="J164" s="52">
        <v>0.0</v>
      </c>
      <c r="K164" s="34" t="s">
        <v>47</v>
      </c>
      <c r="L164" s="56" t="s">
        <v>769</v>
      </c>
      <c r="M164" s="56" t="s">
        <v>770</v>
      </c>
      <c r="N164" s="56" t="s">
        <v>760</v>
      </c>
      <c r="O164" s="34" t="s">
        <v>377</v>
      </c>
      <c r="P164" s="34" t="s">
        <v>773</v>
      </c>
      <c r="Q164" s="53" t="s">
        <v>774</v>
      </c>
      <c r="R164" s="34" t="s">
        <v>54</v>
      </c>
      <c r="S164" s="51">
        <v>0.1</v>
      </c>
      <c r="T164" s="51">
        <v>0.0</v>
      </c>
      <c r="U164" s="34" t="s">
        <v>160</v>
      </c>
      <c r="V164" s="34"/>
      <c r="W164" s="34" t="s">
        <v>56</v>
      </c>
      <c r="X164" s="34" t="s">
        <v>291</v>
      </c>
      <c r="Y164" s="34" t="s">
        <v>764</v>
      </c>
      <c r="Z164" s="34" t="s">
        <v>116</v>
      </c>
      <c r="AA164" s="34" t="s">
        <v>116</v>
      </c>
      <c r="AB164" s="58">
        <v>0.0</v>
      </c>
      <c r="AC164" s="34" t="s">
        <v>765</v>
      </c>
      <c r="AD164" s="34" t="s">
        <v>775</v>
      </c>
      <c r="AE164" s="34" t="s">
        <v>776</v>
      </c>
      <c r="AF164" s="34" t="s">
        <v>80</v>
      </c>
      <c r="AG164" s="34" t="s">
        <v>160</v>
      </c>
      <c r="AH164" s="32" t="b">
        <v>0</v>
      </c>
      <c r="AI164" s="34" t="s">
        <v>122</v>
      </c>
      <c r="AJ164" s="46" t="s">
        <v>245</v>
      </c>
    </row>
    <row r="165">
      <c r="A165" s="55">
        <v>43411.0</v>
      </c>
      <c r="B165" s="56" t="s">
        <v>402</v>
      </c>
      <c r="C165" s="57">
        <v>0.5194791666666667</v>
      </c>
      <c r="D165" s="34" t="s">
        <v>777</v>
      </c>
      <c r="E165" s="34" t="s">
        <v>221</v>
      </c>
      <c r="F165" s="51">
        <v>829.0</v>
      </c>
      <c r="G165" s="34" t="s">
        <v>154</v>
      </c>
      <c r="H165" s="34" t="s">
        <v>54</v>
      </c>
      <c r="I165" s="52">
        <v>50.0</v>
      </c>
      <c r="J165" s="52">
        <v>0.0</v>
      </c>
      <c r="K165" s="34" t="s">
        <v>47</v>
      </c>
      <c r="L165" s="56" t="s">
        <v>769</v>
      </c>
      <c r="M165" s="56" t="s">
        <v>770</v>
      </c>
      <c r="N165" s="56" t="s">
        <v>760</v>
      </c>
      <c r="O165" s="34" t="s">
        <v>758</v>
      </c>
      <c r="P165" s="34" t="s">
        <v>761</v>
      </c>
      <c r="Q165" s="53" t="s">
        <v>762</v>
      </c>
      <c r="R165" s="34" t="s">
        <v>54</v>
      </c>
      <c r="S165" s="51">
        <v>0.1</v>
      </c>
      <c r="T165" s="51">
        <v>0.0</v>
      </c>
      <c r="U165" s="34" t="s">
        <v>160</v>
      </c>
      <c r="V165" s="34"/>
      <c r="W165" s="34" t="s">
        <v>56</v>
      </c>
      <c r="X165" s="34" t="s">
        <v>291</v>
      </c>
      <c r="Y165" s="34" t="s">
        <v>764</v>
      </c>
      <c r="Z165" s="34" t="s">
        <v>116</v>
      </c>
      <c r="AA165" s="34" t="s">
        <v>116</v>
      </c>
      <c r="AB165" s="58">
        <v>12.0</v>
      </c>
      <c r="AC165" s="34" t="s">
        <v>765</v>
      </c>
      <c r="AD165" s="34" t="s">
        <v>778</v>
      </c>
      <c r="AE165" s="34"/>
      <c r="AF165" s="34" t="s">
        <v>80</v>
      </c>
      <c r="AG165" s="34" t="s">
        <v>160</v>
      </c>
      <c r="AH165" s="32" t="b">
        <v>0</v>
      </c>
      <c r="AI165" s="34" t="s">
        <v>122</v>
      </c>
      <c r="AJ165" s="46" t="s">
        <v>725</v>
      </c>
    </row>
    <row r="166">
      <c r="A166" s="55">
        <v>43420.0</v>
      </c>
      <c r="B166" s="56" t="s">
        <v>431</v>
      </c>
      <c r="C166" s="57">
        <v>0.35597222222222225</v>
      </c>
      <c r="D166" s="34" t="s">
        <v>779</v>
      </c>
      <c r="E166" s="34" t="s">
        <v>221</v>
      </c>
      <c r="F166" s="51">
        <v>733.0</v>
      </c>
      <c r="G166" s="34" t="s">
        <v>212</v>
      </c>
      <c r="H166" s="34" t="s">
        <v>54</v>
      </c>
      <c r="I166" s="52">
        <v>250.0</v>
      </c>
      <c r="J166" s="52">
        <v>250.0</v>
      </c>
      <c r="K166" s="34" t="s">
        <v>47</v>
      </c>
      <c r="L166" s="56" t="s">
        <v>769</v>
      </c>
      <c r="M166" s="56" t="s">
        <v>770</v>
      </c>
      <c r="N166" s="56" t="s">
        <v>760</v>
      </c>
      <c r="O166" s="34" t="s">
        <v>758</v>
      </c>
      <c r="P166" s="34" t="s">
        <v>761</v>
      </c>
      <c r="Q166" s="53" t="s">
        <v>762</v>
      </c>
      <c r="R166" s="34" t="s">
        <v>54</v>
      </c>
      <c r="S166" s="51">
        <v>0.11</v>
      </c>
      <c r="T166" s="51">
        <v>0.0</v>
      </c>
      <c r="U166" s="34" t="s">
        <v>160</v>
      </c>
      <c r="V166" s="34"/>
      <c r="W166" s="34" t="s">
        <v>56</v>
      </c>
      <c r="X166" s="34" t="s">
        <v>291</v>
      </c>
      <c r="Y166" s="34" t="s">
        <v>764</v>
      </c>
      <c r="Z166" s="34" t="s">
        <v>116</v>
      </c>
      <c r="AA166" s="34" t="s">
        <v>116</v>
      </c>
      <c r="AB166" s="58">
        <v>12.0</v>
      </c>
      <c r="AC166" s="34" t="s">
        <v>765</v>
      </c>
      <c r="AD166" s="34" t="s">
        <v>121</v>
      </c>
      <c r="AE166" s="34"/>
      <c r="AF166" s="34" t="s">
        <v>80</v>
      </c>
      <c r="AG166" s="34" t="s">
        <v>160</v>
      </c>
      <c r="AH166" s="32" t="b">
        <v>0</v>
      </c>
      <c r="AI166" s="38" t="s">
        <v>151</v>
      </c>
      <c r="AJ166" s="34"/>
    </row>
    <row r="167">
      <c r="A167" s="55">
        <v>43406.0</v>
      </c>
      <c r="B167" s="56" t="s">
        <v>431</v>
      </c>
      <c r="C167" s="57">
        <v>0.4236574074074074</v>
      </c>
      <c r="D167" s="34" t="s">
        <v>780</v>
      </c>
      <c r="E167" s="34" t="s">
        <v>221</v>
      </c>
      <c r="F167" s="51">
        <v>720.0</v>
      </c>
      <c r="G167" s="34" t="s">
        <v>154</v>
      </c>
      <c r="H167" s="34" t="s">
        <v>54</v>
      </c>
      <c r="I167" s="52">
        <v>250.0</v>
      </c>
      <c r="J167" s="52">
        <v>0.0</v>
      </c>
      <c r="K167" s="34" t="s">
        <v>47</v>
      </c>
      <c r="L167" s="56" t="s">
        <v>769</v>
      </c>
      <c r="M167" s="56" t="s">
        <v>770</v>
      </c>
      <c r="N167" s="56" t="s">
        <v>760</v>
      </c>
      <c r="O167" s="34" t="s">
        <v>377</v>
      </c>
      <c r="P167" s="34" t="s">
        <v>773</v>
      </c>
      <c r="Q167" s="53" t="s">
        <v>781</v>
      </c>
      <c r="R167" s="34" t="s">
        <v>54</v>
      </c>
      <c r="S167" s="51">
        <v>0.1</v>
      </c>
      <c r="T167" s="51">
        <v>0.0</v>
      </c>
      <c r="U167" s="34" t="s">
        <v>160</v>
      </c>
      <c r="V167" s="34"/>
      <c r="W167" s="34" t="s">
        <v>56</v>
      </c>
      <c r="X167" s="34" t="s">
        <v>291</v>
      </c>
      <c r="Y167" s="34" t="s">
        <v>764</v>
      </c>
      <c r="Z167" s="34" t="s">
        <v>116</v>
      </c>
      <c r="AA167" s="34" t="s">
        <v>116</v>
      </c>
      <c r="AB167" s="58">
        <v>12.0</v>
      </c>
      <c r="AC167" s="34" t="s">
        <v>765</v>
      </c>
      <c r="AD167" s="34" t="s">
        <v>775</v>
      </c>
      <c r="AE167" s="34"/>
      <c r="AF167" s="34" t="s">
        <v>80</v>
      </c>
      <c r="AG167" s="34" t="s">
        <v>160</v>
      </c>
      <c r="AH167" s="32" t="b">
        <v>0</v>
      </c>
      <c r="AI167" s="34" t="s">
        <v>122</v>
      </c>
      <c r="AJ167" s="46" t="s">
        <v>245</v>
      </c>
    </row>
    <row r="168">
      <c r="A168" s="55">
        <v>43422.0</v>
      </c>
      <c r="B168" s="56" t="s">
        <v>505</v>
      </c>
      <c r="C168" s="57">
        <v>0.5472222222222223</v>
      </c>
      <c r="D168" s="34" t="s">
        <v>782</v>
      </c>
      <c r="E168" s="34" t="s">
        <v>221</v>
      </c>
      <c r="F168" s="51">
        <v>649.0</v>
      </c>
      <c r="G168" s="34" t="s">
        <v>212</v>
      </c>
      <c r="H168" s="34" t="s">
        <v>54</v>
      </c>
      <c r="I168" s="52">
        <v>100.0</v>
      </c>
      <c r="J168" s="52">
        <v>100.0</v>
      </c>
      <c r="K168" s="34" t="s">
        <v>15</v>
      </c>
      <c r="L168" s="56" t="s">
        <v>783</v>
      </c>
      <c r="M168" s="56" t="s">
        <v>784</v>
      </c>
      <c r="N168" s="56" t="s">
        <v>784</v>
      </c>
      <c r="O168" s="34" t="s">
        <v>783</v>
      </c>
      <c r="P168" s="34" t="s">
        <v>783</v>
      </c>
      <c r="Q168" s="53" t="s">
        <v>785</v>
      </c>
      <c r="R168" s="34" t="s">
        <v>46</v>
      </c>
      <c r="S168" s="51">
        <v>0.25</v>
      </c>
      <c r="T168" s="51">
        <v>0.0</v>
      </c>
      <c r="U168" s="34" t="s">
        <v>72</v>
      </c>
      <c r="V168" s="34" t="s">
        <v>253</v>
      </c>
      <c r="W168" s="34" t="s">
        <v>56</v>
      </c>
      <c r="X168" s="34" t="s">
        <v>609</v>
      </c>
      <c r="Y168" s="34"/>
      <c r="Z168" s="34" t="s">
        <v>324</v>
      </c>
      <c r="AA168" s="34" t="s">
        <v>324</v>
      </c>
      <c r="AB168" s="58">
        <v>2.0</v>
      </c>
      <c r="AC168" s="34" t="s">
        <v>786</v>
      </c>
      <c r="AD168" s="34" t="s">
        <v>121</v>
      </c>
      <c r="AE168" s="34"/>
      <c r="AF168" s="34" t="s">
        <v>80</v>
      </c>
      <c r="AG168" s="34" t="s">
        <v>81</v>
      </c>
      <c r="AH168" s="32" t="b">
        <v>0</v>
      </c>
      <c r="AI168" s="33" t="s">
        <v>231</v>
      </c>
      <c r="AJ168" s="34"/>
    </row>
    <row r="169">
      <c r="A169" s="55">
        <v>43421.0</v>
      </c>
      <c r="B169" s="56" t="s">
        <v>421</v>
      </c>
      <c r="C169" s="57">
        <v>0.12225694444444445</v>
      </c>
      <c r="D169" s="34" t="s">
        <v>787</v>
      </c>
      <c r="E169" s="34" t="s">
        <v>221</v>
      </c>
      <c r="F169" s="51">
        <v>606.0</v>
      </c>
      <c r="G169" s="34" t="s">
        <v>45</v>
      </c>
      <c r="H169" s="34" t="s">
        <v>54</v>
      </c>
      <c r="I169" s="52">
        <v>250.0</v>
      </c>
      <c r="J169" s="52">
        <v>250.0</v>
      </c>
      <c r="K169" s="34" t="s">
        <v>15</v>
      </c>
      <c r="L169" s="56" t="s">
        <v>788</v>
      </c>
      <c r="M169" s="56" t="s">
        <v>789</v>
      </c>
      <c r="N169" s="56" t="s">
        <v>790</v>
      </c>
      <c r="O169" s="34" t="s">
        <v>788</v>
      </c>
      <c r="P169" s="34" t="s">
        <v>791</v>
      </c>
      <c r="Q169" s="53" t="s">
        <v>785</v>
      </c>
      <c r="R169" s="34" t="s">
        <v>54</v>
      </c>
      <c r="S169" s="51">
        <v>0.1</v>
      </c>
      <c r="T169" s="51">
        <v>0.0</v>
      </c>
      <c r="U169" s="34" t="s">
        <v>85</v>
      </c>
      <c r="V169" s="34" t="s">
        <v>113</v>
      </c>
      <c r="W169" s="34" t="s">
        <v>56</v>
      </c>
      <c r="X169" s="34" t="s">
        <v>442</v>
      </c>
      <c r="Y169" s="34" t="s">
        <v>792</v>
      </c>
      <c r="Z169" s="34" t="s">
        <v>102</v>
      </c>
      <c r="AA169" s="34" t="s">
        <v>102</v>
      </c>
      <c r="AB169" s="58">
        <v>199.0</v>
      </c>
      <c r="AC169" s="34" t="s">
        <v>793</v>
      </c>
      <c r="AD169" s="34" t="s">
        <v>794</v>
      </c>
      <c r="AE169" s="34"/>
      <c r="AF169" s="34" t="s">
        <v>80</v>
      </c>
      <c r="AG169" s="34" t="s">
        <v>93</v>
      </c>
      <c r="AH169" s="32" t="b">
        <v>0</v>
      </c>
      <c r="AI169" s="33" t="s">
        <v>231</v>
      </c>
      <c r="AJ169" s="34"/>
    </row>
    <row r="170">
      <c r="A170" s="55">
        <v>43421.0</v>
      </c>
      <c r="B170" s="56" t="s">
        <v>421</v>
      </c>
      <c r="C170" s="57">
        <v>0.12443287037037037</v>
      </c>
      <c r="D170" s="34" t="s">
        <v>795</v>
      </c>
      <c r="E170" s="34" t="s">
        <v>221</v>
      </c>
      <c r="F170" s="51">
        <v>649.0</v>
      </c>
      <c r="G170" s="34" t="s">
        <v>45</v>
      </c>
      <c r="H170" s="34" t="s">
        <v>54</v>
      </c>
      <c r="I170" s="52">
        <v>100.0</v>
      </c>
      <c r="J170" s="52">
        <v>100.0</v>
      </c>
      <c r="K170" s="34" t="s">
        <v>15</v>
      </c>
      <c r="L170" s="56" t="s">
        <v>788</v>
      </c>
      <c r="M170" s="56" t="s">
        <v>789</v>
      </c>
      <c r="N170" s="56" t="s">
        <v>790</v>
      </c>
      <c r="O170" s="34" t="s">
        <v>788</v>
      </c>
      <c r="P170" s="34" t="s">
        <v>791</v>
      </c>
      <c r="Q170" s="53" t="s">
        <v>450</v>
      </c>
      <c r="R170" s="34" t="s">
        <v>54</v>
      </c>
      <c r="S170" s="51">
        <v>0.1</v>
      </c>
      <c r="T170" s="51">
        <v>0.0</v>
      </c>
      <c r="U170" s="34" t="s">
        <v>85</v>
      </c>
      <c r="V170" s="34" t="s">
        <v>113</v>
      </c>
      <c r="W170" s="34" t="s">
        <v>56</v>
      </c>
      <c r="X170" s="34" t="s">
        <v>442</v>
      </c>
      <c r="Y170" s="34" t="s">
        <v>792</v>
      </c>
      <c r="Z170" s="34" t="s">
        <v>102</v>
      </c>
      <c r="AA170" s="34" t="s">
        <v>102</v>
      </c>
      <c r="AB170" s="58">
        <v>199.0</v>
      </c>
      <c r="AC170" s="34" t="s">
        <v>793</v>
      </c>
      <c r="AD170" s="34" t="s">
        <v>121</v>
      </c>
      <c r="AE170" s="34"/>
      <c r="AF170" s="34" t="s">
        <v>80</v>
      </c>
      <c r="AG170" s="34" t="s">
        <v>93</v>
      </c>
      <c r="AH170" s="32" t="b">
        <v>0</v>
      </c>
      <c r="AI170" s="38" t="s">
        <v>151</v>
      </c>
      <c r="AJ170" s="34"/>
    </row>
    <row r="171">
      <c r="A171" s="55">
        <v>43426.0</v>
      </c>
      <c r="B171" s="56" t="s">
        <v>484</v>
      </c>
      <c r="C171" s="57">
        <v>0.45359953703703704</v>
      </c>
      <c r="D171" s="34" t="s">
        <v>796</v>
      </c>
      <c r="E171" s="34" t="s">
        <v>221</v>
      </c>
      <c r="F171" s="51">
        <v>696.0</v>
      </c>
      <c r="G171" s="34" t="s">
        <v>212</v>
      </c>
      <c r="H171" s="34" t="s">
        <v>54</v>
      </c>
      <c r="I171" s="52">
        <v>100.0</v>
      </c>
      <c r="J171" s="52">
        <v>100.0</v>
      </c>
      <c r="K171" s="34" t="s">
        <v>15</v>
      </c>
      <c r="L171" s="56" t="s">
        <v>797</v>
      </c>
      <c r="M171" s="56" t="s">
        <v>798</v>
      </c>
      <c r="N171" s="56" t="s">
        <v>799</v>
      </c>
      <c r="O171" s="34" t="s">
        <v>800</v>
      </c>
      <c r="P171" s="34" t="s">
        <v>801</v>
      </c>
      <c r="Q171" s="53" t="s">
        <v>260</v>
      </c>
      <c r="R171" s="34" t="s">
        <v>54</v>
      </c>
      <c r="S171" s="51">
        <v>0.11</v>
      </c>
      <c r="T171" s="51">
        <v>0.0</v>
      </c>
      <c r="U171" s="34" t="s">
        <v>85</v>
      </c>
      <c r="V171" s="34" t="s">
        <v>113</v>
      </c>
      <c r="W171" s="34" t="s">
        <v>56</v>
      </c>
      <c r="X171" s="34" t="s">
        <v>114</v>
      </c>
      <c r="Y171" s="34" t="s">
        <v>802</v>
      </c>
      <c r="Z171" s="34" t="s">
        <v>208</v>
      </c>
      <c r="AA171" s="34" t="s">
        <v>208</v>
      </c>
      <c r="AB171" s="58">
        <v>238.0</v>
      </c>
      <c r="AC171" s="34" t="s">
        <v>803</v>
      </c>
      <c r="AD171" s="34" t="s">
        <v>121</v>
      </c>
      <c r="AE171" s="34" t="s">
        <v>804</v>
      </c>
      <c r="AF171" s="34" t="s">
        <v>80</v>
      </c>
      <c r="AG171" s="34" t="s">
        <v>93</v>
      </c>
      <c r="AH171" s="32" t="b">
        <v>0</v>
      </c>
      <c r="AI171" s="33" t="s">
        <v>231</v>
      </c>
      <c r="AJ171" s="34"/>
    </row>
    <row r="172">
      <c r="A172" s="55">
        <v>43426.0</v>
      </c>
      <c r="B172" s="56" t="s">
        <v>484</v>
      </c>
      <c r="C172" s="57">
        <v>0.45025462962962964</v>
      </c>
      <c r="D172" s="34" t="s">
        <v>805</v>
      </c>
      <c r="E172" s="34" t="s">
        <v>221</v>
      </c>
      <c r="F172" s="51">
        <v>700.0</v>
      </c>
      <c r="G172" s="34" t="s">
        <v>154</v>
      </c>
      <c r="H172" s="34" t="s">
        <v>54</v>
      </c>
      <c r="I172" s="52">
        <v>100.0</v>
      </c>
      <c r="J172" s="52">
        <v>100.0</v>
      </c>
      <c r="K172" s="34" t="s">
        <v>15</v>
      </c>
      <c r="L172" s="56" t="s">
        <v>797</v>
      </c>
      <c r="M172" s="56" t="s">
        <v>798</v>
      </c>
      <c r="N172" s="56" t="s">
        <v>799</v>
      </c>
      <c r="O172" s="34" t="s">
        <v>806</v>
      </c>
      <c r="P172" s="34" t="s">
        <v>801</v>
      </c>
      <c r="Q172" s="53" t="s">
        <v>807</v>
      </c>
      <c r="R172" s="34" t="s">
        <v>54</v>
      </c>
      <c r="S172" s="51">
        <v>0.11</v>
      </c>
      <c r="T172" s="51">
        <v>0.0</v>
      </c>
      <c r="U172" s="34" t="s">
        <v>85</v>
      </c>
      <c r="V172" s="34" t="s">
        <v>113</v>
      </c>
      <c r="W172" s="34" t="s">
        <v>56</v>
      </c>
      <c r="X172" s="34" t="s">
        <v>114</v>
      </c>
      <c r="Y172" s="34" t="s">
        <v>802</v>
      </c>
      <c r="Z172" s="34" t="s">
        <v>208</v>
      </c>
      <c r="AA172" s="34" t="s">
        <v>208</v>
      </c>
      <c r="AB172" s="58">
        <v>238.0</v>
      </c>
      <c r="AC172" s="34" t="s">
        <v>803</v>
      </c>
      <c r="AD172" s="34" t="s">
        <v>808</v>
      </c>
      <c r="AE172" s="34" t="s">
        <v>809</v>
      </c>
      <c r="AF172" s="34" t="s">
        <v>80</v>
      </c>
      <c r="AG172" s="34" t="s">
        <v>93</v>
      </c>
      <c r="AH172" s="32" t="b">
        <v>0</v>
      </c>
      <c r="AI172" s="34" t="s">
        <v>122</v>
      </c>
      <c r="AJ172" s="46" t="s">
        <v>245</v>
      </c>
    </row>
    <row r="173">
      <c r="A173" s="55">
        <v>43428.0</v>
      </c>
      <c r="B173" s="56" t="s">
        <v>421</v>
      </c>
      <c r="C173" s="57">
        <v>0.3612268518518518</v>
      </c>
      <c r="D173" s="34" t="s">
        <v>810</v>
      </c>
      <c r="E173" s="34" t="s">
        <v>221</v>
      </c>
      <c r="F173" s="51">
        <v>723.0</v>
      </c>
      <c r="G173" s="34" t="s">
        <v>212</v>
      </c>
      <c r="H173" s="34" t="s">
        <v>54</v>
      </c>
      <c r="I173" s="52">
        <v>100.0</v>
      </c>
      <c r="J173" s="52">
        <v>100.0</v>
      </c>
      <c r="K173" s="34" t="s">
        <v>15</v>
      </c>
      <c r="L173" s="56" t="s">
        <v>811</v>
      </c>
      <c r="M173" s="56" t="s">
        <v>812</v>
      </c>
      <c r="N173" s="56" t="s">
        <v>812</v>
      </c>
      <c r="O173" s="34" t="s">
        <v>813</v>
      </c>
      <c r="P173" s="34" t="s">
        <v>814</v>
      </c>
      <c r="Q173" s="53" t="s">
        <v>774</v>
      </c>
      <c r="R173" s="34" t="s">
        <v>46</v>
      </c>
      <c r="S173" s="51">
        <v>0.14</v>
      </c>
      <c r="T173" s="51">
        <v>0.0</v>
      </c>
      <c r="U173" s="34" t="s">
        <v>72</v>
      </c>
      <c r="V173" s="34" t="s">
        <v>253</v>
      </c>
      <c r="W173" s="34" t="s">
        <v>56</v>
      </c>
      <c r="X173" s="34" t="s">
        <v>236</v>
      </c>
      <c r="Y173" s="34" t="s">
        <v>815</v>
      </c>
      <c r="Z173" s="34" t="s">
        <v>208</v>
      </c>
      <c r="AA173" s="34" t="s">
        <v>208</v>
      </c>
      <c r="AB173" s="58">
        <v>276.0</v>
      </c>
      <c r="AC173" s="34" t="s">
        <v>816</v>
      </c>
      <c r="AD173" s="34" t="s">
        <v>121</v>
      </c>
      <c r="AE173" s="34"/>
      <c r="AF173" s="34" t="s">
        <v>80</v>
      </c>
      <c r="AG173" s="34" t="s">
        <v>93</v>
      </c>
      <c r="AH173" s="32" t="b">
        <v>0</v>
      </c>
      <c r="AI173" s="38" t="s">
        <v>151</v>
      </c>
      <c r="AJ173" s="34"/>
    </row>
    <row r="174">
      <c r="A174" s="55">
        <v>43428.0</v>
      </c>
      <c r="B174" s="56" t="s">
        <v>421</v>
      </c>
      <c r="C174" s="57">
        <v>0.3559027777777778</v>
      </c>
      <c r="D174" s="34" t="s">
        <v>817</v>
      </c>
      <c r="E174" s="34" t="s">
        <v>221</v>
      </c>
      <c r="F174" s="51">
        <v>711.0</v>
      </c>
      <c r="G174" s="34" t="s">
        <v>45</v>
      </c>
      <c r="H174" s="34" t="s">
        <v>54</v>
      </c>
      <c r="I174" s="52">
        <v>100.0</v>
      </c>
      <c r="J174" s="52">
        <v>100.0</v>
      </c>
      <c r="K174" s="34" t="s">
        <v>47</v>
      </c>
      <c r="L174" s="56" t="s">
        <v>818</v>
      </c>
      <c r="M174" s="56" t="s">
        <v>819</v>
      </c>
      <c r="N174" s="56" t="s">
        <v>812</v>
      </c>
      <c r="O174" s="34" t="s">
        <v>813</v>
      </c>
      <c r="P174" s="34" t="s">
        <v>814</v>
      </c>
      <c r="Q174" s="53" t="s">
        <v>351</v>
      </c>
      <c r="R174" s="34" t="s">
        <v>54</v>
      </c>
      <c r="S174" s="51">
        <v>0.14</v>
      </c>
      <c r="T174" s="51">
        <v>0.0</v>
      </c>
      <c r="U174" s="34" t="s">
        <v>160</v>
      </c>
      <c r="V174" s="34"/>
      <c r="W174" s="34" t="s">
        <v>56</v>
      </c>
      <c r="X174" s="34" t="s">
        <v>236</v>
      </c>
      <c r="Y174" s="34" t="s">
        <v>815</v>
      </c>
      <c r="Z174" s="34" t="s">
        <v>208</v>
      </c>
      <c r="AA174" s="34" t="s">
        <v>208</v>
      </c>
      <c r="AB174" s="58">
        <v>276.0</v>
      </c>
      <c r="AC174" s="34" t="s">
        <v>816</v>
      </c>
      <c r="AD174" s="34" t="s">
        <v>816</v>
      </c>
      <c r="AE174" s="34"/>
      <c r="AF174" s="34" t="s">
        <v>80</v>
      </c>
      <c r="AG174" s="34" t="s">
        <v>160</v>
      </c>
      <c r="AH174" s="32" t="b">
        <v>0</v>
      </c>
      <c r="AI174" s="33" t="s">
        <v>771</v>
      </c>
      <c r="AJ174" s="34"/>
    </row>
    <row r="175">
      <c r="A175" s="55">
        <v>43411.0</v>
      </c>
      <c r="B175" s="56" t="s">
        <v>402</v>
      </c>
      <c r="C175" s="57">
        <v>0.09450231481481482</v>
      </c>
      <c r="D175" s="34" t="s">
        <v>820</v>
      </c>
      <c r="E175" s="34" t="s">
        <v>221</v>
      </c>
      <c r="F175" s="51">
        <v>741.0</v>
      </c>
      <c r="G175" s="34" t="s">
        <v>154</v>
      </c>
      <c r="H175" s="34" t="s">
        <v>54</v>
      </c>
      <c r="I175" s="52">
        <v>100.0</v>
      </c>
      <c r="J175" s="52">
        <v>0.0</v>
      </c>
      <c r="K175" s="34" t="s">
        <v>47</v>
      </c>
      <c r="L175" s="56" t="s">
        <v>818</v>
      </c>
      <c r="M175" s="56" t="s">
        <v>819</v>
      </c>
      <c r="N175" s="59" t="s">
        <v>812</v>
      </c>
      <c r="O175" s="34"/>
      <c r="P175" s="34" t="s">
        <v>814</v>
      </c>
      <c r="Q175" s="53" t="s">
        <v>242</v>
      </c>
      <c r="R175" s="34" t="s">
        <v>54</v>
      </c>
      <c r="S175" s="51">
        <v>0.14</v>
      </c>
      <c r="T175" s="51">
        <v>0.0</v>
      </c>
      <c r="U175" s="34" t="s">
        <v>160</v>
      </c>
      <c r="V175" s="34"/>
      <c r="W175" s="34" t="s">
        <v>56</v>
      </c>
      <c r="X175" s="34" t="s">
        <v>381</v>
      </c>
      <c r="Y175" s="34" t="s">
        <v>821</v>
      </c>
      <c r="Z175" s="34" t="s">
        <v>822</v>
      </c>
      <c r="AA175" s="34" t="s">
        <v>822</v>
      </c>
      <c r="AB175" s="58">
        <v>875.0</v>
      </c>
      <c r="AC175" s="34" t="s">
        <v>823</v>
      </c>
      <c r="AD175" s="34" t="s">
        <v>824</v>
      </c>
      <c r="AE175" s="34"/>
      <c r="AF175" s="34" t="s">
        <v>80</v>
      </c>
      <c r="AG175" s="34" t="s">
        <v>160</v>
      </c>
      <c r="AH175" s="32" t="b">
        <v>0</v>
      </c>
      <c r="AI175" s="34" t="s">
        <v>122</v>
      </c>
      <c r="AJ175" s="46" t="s">
        <v>725</v>
      </c>
    </row>
    <row r="176">
      <c r="A176" s="55">
        <v>43419.0</v>
      </c>
      <c r="B176" s="56" t="s">
        <v>484</v>
      </c>
      <c r="C176" s="57">
        <v>0.7941666666666667</v>
      </c>
      <c r="D176" s="34" t="s">
        <v>825</v>
      </c>
      <c r="E176" s="34" t="s">
        <v>221</v>
      </c>
      <c r="F176" s="51">
        <v>767.0</v>
      </c>
      <c r="G176" s="34" t="s">
        <v>154</v>
      </c>
      <c r="H176" s="34" t="s">
        <v>54</v>
      </c>
      <c r="I176" s="52">
        <v>50.0</v>
      </c>
      <c r="J176" s="52">
        <v>50.0</v>
      </c>
      <c r="K176" s="34" t="s">
        <v>15</v>
      </c>
      <c r="L176" s="56" t="s">
        <v>826</v>
      </c>
      <c r="M176" s="56" t="s">
        <v>827</v>
      </c>
      <c r="N176" s="56" t="s">
        <v>828</v>
      </c>
      <c r="O176" s="34" t="s">
        <v>440</v>
      </c>
      <c r="P176" s="34" t="s">
        <v>829</v>
      </c>
      <c r="Q176" s="53" t="s">
        <v>351</v>
      </c>
      <c r="R176" s="34" t="s">
        <v>54</v>
      </c>
      <c r="S176" s="51">
        <v>0.1</v>
      </c>
      <c r="T176" s="51">
        <v>0.0</v>
      </c>
      <c r="U176" s="34" t="s">
        <v>85</v>
      </c>
      <c r="V176" s="34" t="s">
        <v>830</v>
      </c>
      <c r="W176" s="34" t="s">
        <v>56</v>
      </c>
      <c r="X176" s="34" t="s">
        <v>114</v>
      </c>
      <c r="Y176" s="34" t="s">
        <v>831</v>
      </c>
      <c r="Z176" s="34" t="s">
        <v>832</v>
      </c>
      <c r="AA176" s="34" t="s">
        <v>832</v>
      </c>
      <c r="AB176" s="58">
        <v>21.0</v>
      </c>
      <c r="AC176" s="34" t="s">
        <v>833</v>
      </c>
      <c r="AD176" s="34" t="s">
        <v>834</v>
      </c>
      <c r="AE176" s="34" t="s">
        <v>835</v>
      </c>
      <c r="AF176" s="34" t="s">
        <v>80</v>
      </c>
      <c r="AG176" s="34" t="s">
        <v>93</v>
      </c>
      <c r="AH176" s="32" t="b">
        <v>0</v>
      </c>
      <c r="AI176" s="34" t="s">
        <v>122</v>
      </c>
      <c r="AJ176" s="46" t="s">
        <v>245</v>
      </c>
    </row>
    <row r="177">
      <c r="A177" s="55">
        <v>43427.0</v>
      </c>
      <c r="B177" s="56" t="s">
        <v>431</v>
      </c>
      <c r="C177" s="57">
        <v>0.9728125</v>
      </c>
      <c r="D177" s="34" t="s">
        <v>836</v>
      </c>
      <c r="E177" s="34" t="s">
        <v>221</v>
      </c>
      <c r="F177" s="51">
        <v>690.0</v>
      </c>
      <c r="G177" s="34" t="s">
        <v>212</v>
      </c>
      <c r="H177" s="34" t="s">
        <v>54</v>
      </c>
      <c r="I177" s="52">
        <v>200.0</v>
      </c>
      <c r="J177" s="52">
        <v>200.0</v>
      </c>
      <c r="K177" s="34" t="s">
        <v>15</v>
      </c>
      <c r="L177" s="56" t="s">
        <v>826</v>
      </c>
      <c r="M177" s="56" t="s">
        <v>827</v>
      </c>
      <c r="N177" s="56" t="s">
        <v>828</v>
      </c>
      <c r="O177" s="34" t="s">
        <v>440</v>
      </c>
      <c r="P177" s="34" t="s">
        <v>829</v>
      </c>
      <c r="Q177" s="34" t="s">
        <v>121</v>
      </c>
      <c r="R177" s="34" t="s">
        <v>54</v>
      </c>
      <c r="S177" s="51">
        <v>0.13</v>
      </c>
      <c r="T177" s="51">
        <v>0.0</v>
      </c>
      <c r="U177" s="34" t="s">
        <v>85</v>
      </c>
      <c r="V177" s="34" t="s">
        <v>830</v>
      </c>
      <c r="W177" s="34" t="s">
        <v>56</v>
      </c>
      <c r="X177" s="34" t="s">
        <v>114</v>
      </c>
      <c r="Y177" s="34" t="s">
        <v>802</v>
      </c>
      <c r="Z177" s="34" t="s">
        <v>102</v>
      </c>
      <c r="AA177" s="34" t="s">
        <v>102</v>
      </c>
      <c r="AB177" s="58">
        <v>254.0</v>
      </c>
      <c r="AC177" s="34" t="s">
        <v>837</v>
      </c>
      <c r="AD177" s="34" t="s">
        <v>121</v>
      </c>
      <c r="AE177" s="34" t="s">
        <v>838</v>
      </c>
      <c r="AF177" s="34" t="s">
        <v>80</v>
      </c>
      <c r="AG177" s="34" t="s">
        <v>93</v>
      </c>
      <c r="AH177" s="32" t="b">
        <v>0</v>
      </c>
      <c r="AI177" s="33" t="s">
        <v>231</v>
      </c>
      <c r="AJ177" s="34"/>
    </row>
    <row r="178">
      <c r="A178" s="55">
        <v>43421.0</v>
      </c>
      <c r="B178" s="56" t="s">
        <v>421</v>
      </c>
      <c r="C178" s="57">
        <v>0.4789699074074074</v>
      </c>
      <c r="D178" s="34" t="s">
        <v>839</v>
      </c>
      <c r="E178" s="34" t="s">
        <v>221</v>
      </c>
      <c r="F178" s="51">
        <v>633.0</v>
      </c>
      <c r="G178" s="34" t="s">
        <v>45</v>
      </c>
      <c r="H178" s="34" t="s">
        <v>54</v>
      </c>
      <c r="I178" s="52">
        <v>150.0</v>
      </c>
      <c r="J178" s="52">
        <v>0.0</v>
      </c>
      <c r="K178" s="34" t="s">
        <v>15</v>
      </c>
      <c r="L178" s="56" t="s">
        <v>840</v>
      </c>
      <c r="M178" s="56" t="s">
        <v>841</v>
      </c>
      <c r="N178" s="56" t="s">
        <v>842</v>
      </c>
      <c r="O178" s="34" t="s">
        <v>843</v>
      </c>
      <c r="P178" s="34" t="s">
        <v>844</v>
      </c>
      <c r="Q178" s="53" t="s">
        <v>252</v>
      </c>
      <c r="R178" s="34" t="s">
        <v>54</v>
      </c>
      <c r="S178" s="51">
        <v>0.1</v>
      </c>
      <c r="T178" s="51">
        <v>0.0</v>
      </c>
      <c r="U178" s="34" t="s">
        <v>85</v>
      </c>
      <c r="V178" s="34" t="s">
        <v>113</v>
      </c>
      <c r="W178" s="34" t="s">
        <v>56</v>
      </c>
      <c r="X178" s="34" t="s">
        <v>845</v>
      </c>
      <c r="Y178" s="34" t="s">
        <v>846</v>
      </c>
      <c r="Z178" s="34" t="s">
        <v>339</v>
      </c>
      <c r="AA178" s="34" t="s">
        <v>339</v>
      </c>
      <c r="AB178" s="58">
        <v>7.0</v>
      </c>
      <c r="AC178" s="34" t="s">
        <v>847</v>
      </c>
      <c r="AD178" s="34" t="s">
        <v>848</v>
      </c>
      <c r="AE178" s="34" t="s">
        <v>849</v>
      </c>
      <c r="AF178" s="34" t="s">
        <v>80</v>
      </c>
      <c r="AG178" s="34" t="s">
        <v>93</v>
      </c>
      <c r="AH178" s="32" t="b">
        <v>0</v>
      </c>
      <c r="AI178" s="33" t="s">
        <v>231</v>
      </c>
      <c r="AJ178" s="34"/>
    </row>
    <row r="179">
      <c r="A179" s="55">
        <v>43428.0</v>
      </c>
      <c r="B179" s="56" t="s">
        <v>421</v>
      </c>
      <c r="C179" s="57">
        <v>0.9465856481481482</v>
      </c>
      <c r="D179" s="34" t="s">
        <v>850</v>
      </c>
      <c r="E179" s="34" t="s">
        <v>221</v>
      </c>
      <c r="F179" s="51">
        <v>626.0</v>
      </c>
      <c r="G179" s="34" t="s">
        <v>212</v>
      </c>
      <c r="H179" s="34" t="s">
        <v>54</v>
      </c>
      <c r="I179" s="52">
        <v>100.0</v>
      </c>
      <c r="J179" s="52">
        <v>100.0</v>
      </c>
      <c r="K179" s="34" t="s">
        <v>47</v>
      </c>
      <c r="L179" s="56" t="s">
        <v>851</v>
      </c>
      <c r="M179" s="56" t="s">
        <v>852</v>
      </c>
      <c r="N179" s="56" t="s">
        <v>842</v>
      </c>
      <c r="O179" s="34" t="s">
        <v>851</v>
      </c>
      <c r="P179" s="34" t="s">
        <v>844</v>
      </c>
      <c r="Q179" s="53" t="s">
        <v>762</v>
      </c>
      <c r="R179" s="34" t="s">
        <v>54</v>
      </c>
      <c r="S179" s="51">
        <v>9.41</v>
      </c>
      <c r="T179" s="51">
        <v>0.0</v>
      </c>
      <c r="U179" s="34" t="s">
        <v>160</v>
      </c>
      <c r="V179" s="34"/>
      <c r="W179" s="34" t="s">
        <v>56</v>
      </c>
      <c r="X179" s="34" t="s">
        <v>206</v>
      </c>
      <c r="Y179" s="34" t="s">
        <v>853</v>
      </c>
      <c r="Z179" s="34" t="s">
        <v>116</v>
      </c>
      <c r="AA179" s="34" t="s">
        <v>116</v>
      </c>
      <c r="AB179" s="58">
        <v>0.0</v>
      </c>
      <c r="AC179" s="34" t="s">
        <v>854</v>
      </c>
      <c r="AD179" s="34" t="s">
        <v>121</v>
      </c>
      <c r="AE179" s="34" t="s">
        <v>855</v>
      </c>
      <c r="AF179" s="34" t="s">
        <v>80</v>
      </c>
      <c r="AG179" s="34" t="s">
        <v>160</v>
      </c>
      <c r="AH179" s="32" t="b">
        <v>0</v>
      </c>
      <c r="AI179" s="33" t="s">
        <v>771</v>
      </c>
      <c r="AJ179" s="34"/>
    </row>
    <row r="180">
      <c r="A180" s="55">
        <v>43429.0</v>
      </c>
      <c r="B180" s="56" t="s">
        <v>505</v>
      </c>
      <c r="C180" s="57">
        <v>0.6845601851851851</v>
      </c>
      <c r="D180" s="34" t="s">
        <v>856</v>
      </c>
      <c r="E180" s="34" t="s">
        <v>221</v>
      </c>
      <c r="F180" s="51">
        <v>717.0</v>
      </c>
      <c r="G180" s="34" t="s">
        <v>154</v>
      </c>
      <c r="H180" s="34" t="s">
        <v>54</v>
      </c>
      <c r="I180" s="52">
        <v>150.0</v>
      </c>
      <c r="J180" s="52">
        <v>50.0</v>
      </c>
      <c r="K180" s="34" t="s">
        <v>15</v>
      </c>
      <c r="L180" s="56" t="s">
        <v>857</v>
      </c>
      <c r="M180" s="56" t="s">
        <v>858</v>
      </c>
      <c r="N180" s="56" t="s">
        <v>859</v>
      </c>
      <c r="O180" s="34" t="s">
        <v>860</v>
      </c>
      <c r="P180" s="34" t="s">
        <v>861</v>
      </c>
      <c r="Q180" s="34" t="s">
        <v>121</v>
      </c>
      <c r="R180" s="34" t="s">
        <v>54</v>
      </c>
      <c r="S180" s="51">
        <v>0.1</v>
      </c>
      <c r="T180" s="51">
        <v>0.0</v>
      </c>
      <c r="U180" s="34" t="s">
        <v>72</v>
      </c>
      <c r="V180" s="34" t="s">
        <v>862</v>
      </c>
      <c r="W180" s="34" t="s">
        <v>56</v>
      </c>
      <c r="X180" s="34" t="s">
        <v>863</v>
      </c>
      <c r="Y180" s="34" t="s">
        <v>864</v>
      </c>
      <c r="Z180" s="34" t="s">
        <v>865</v>
      </c>
      <c r="AA180" s="34" t="s">
        <v>865</v>
      </c>
      <c r="AB180" s="58">
        <v>12.0</v>
      </c>
      <c r="AC180" s="34" t="s">
        <v>866</v>
      </c>
      <c r="AD180" s="34" t="s">
        <v>867</v>
      </c>
      <c r="AE180" s="34"/>
      <c r="AF180" s="34" t="s">
        <v>80</v>
      </c>
      <c r="AG180" s="34" t="s">
        <v>93</v>
      </c>
      <c r="AH180" s="32" t="b">
        <v>0</v>
      </c>
      <c r="AI180" s="34" t="s">
        <v>122</v>
      </c>
      <c r="AJ180" s="46" t="s">
        <v>245</v>
      </c>
    </row>
    <row r="181">
      <c r="A181" s="55">
        <v>43432.0</v>
      </c>
      <c r="B181" s="56" t="s">
        <v>402</v>
      </c>
      <c r="C181" s="57">
        <v>0.35604166666666665</v>
      </c>
      <c r="D181" s="34" t="s">
        <v>868</v>
      </c>
      <c r="E181" s="53" t="s">
        <v>44</v>
      </c>
      <c r="F181" s="51">
        <v>585.0</v>
      </c>
      <c r="G181" s="34" t="s">
        <v>45</v>
      </c>
      <c r="H181" s="34" t="s">
        <v>54</v>
      </c>
      <c r="I181" s="52">
        <v>50.0</v>
      </c>
      <c r="J181" s="52">
        <v>50.0</v>
      </c>
      <c r="K181" s="34" t="s">
        <v>47</v>
      </c>
      <c r="L181" s="56" t="s">
        <v>869</v>
      </c>
      <c r="M181" s="56" t="s">
        <v>870</v>
      </c>
      <c r="N181" s="56" t="s">
        <v>870</v>
      </c>
      <c r="O181" s="34" t="s">
        <v>871</v>
      </c>
      <c r="P181" s="34" t="s">
        <v>872</v>
      </c>
      <c r="Q181" s="53" t="s">
        <v>873</v>
      </c>
      <c r="R181" s="34" t="s">
        <v>46</v>
      </c>
      <c r="S181" s="51">
        <v>9.25</v>
      </c>
      <c r="T181" s="51">
        <v>0.95</v>
      </c>
      <c r="U181" s="34" t="s">
        <v>85</v>
      </c>
      <c r="V181" s="34" t="s">
        <v>113</v>
      </c>
      <c r="W181" s="34" t="s">
        <v>56</v>
      </c>
      <c r="X181" s="34" t="s">
        <v>206</v>
      </c>
      <c r="Y181" s="34" t="s">
        <v>874</v>
      </c>
      <c r="Z181" s="34" t="s">
        <v>875</v>
      </c>
      <c r="AA181" s="34" t="s">
        <v>875</v>
      </c>
      <c r="AB181" s="58">
        <v>2799.0</v>
      </c>
      <c r="AC181" s="34" t="s">
        <v>876</v>
      </c>
      <c r="AD181" s="34" t="s">
        <v>357</v>
      </c>
      <c r="AE181" s="34"/>
      <c r="AF181" s="34" t="s">
        <v>80</v>
      </c>
      <c r="AG181" s="34" t="s">
        <v>81</v>
      </c>
      <c r="AH181" s="32" t="b">
        <v>0</v>
      </c>
      <c r="AI181" s="33" t="s">
        <v>65</v>
      </c>
      <c r="AJ181" s="34"/>
    </row>
    <row r="182">
      <c r="A182" s="55">
        <v>43432.0</v>
      </c>
      <c r="B182" s="56" t="s">
        <v>402</v>
      </c>
      <c r="C182" s="57">
        <v>0.3698958333333333</v>
      </c>
      <c r="D182" s="34" t="s">
        <v>877</v>
      </c>
      <c r="E182" s="53" t="s">
        <v>44</v>
      </c>
      <c r="F182" s="51">
        <v>576.0</v>
      </c>
      <c r="G182" s="34" t="s">
        <v>212</v>
      </c>
      <c r="H182" s="34" t="s">
        <v>54</v>
      </c>
      <c r="I182" s="52">
        <v>100.0</v>
      </c>
      <c r="J182" s="52">
        <v>100.0</v>
      </c>
      <c r="K182" s="34" t="s">
        <v>47</v>
      </c>
      <c r="L182" s="56" t="s">
        <v>869</v>
      </c>
      <c r="M182" s="56" t="s">
        <v>870</v>
      </c>
      <c r="N182" s="56" t="s">
        <v>870</v>
      </c>
      <c r="O182" s="34" t="s">
        <v>871</v>
      </c>
      <c r="P182" s="34" t="s">
        <v>872</v>
      </c>
      <c r="Q182" s="53" t="s">
        <v>296</v>
      </c>
      <c r="R182" s="34" t="s">
        <v>46</v>
      </c>
      <c r="S182" s="51">
        <v>27.54</v>
      </c>
      <c r="T182" s="51">
        <v>1.8</v>
      </c>
      <c r="U182" s="34" t="s">
        <v>85</v>
      </c>
      <c r="V182" s="34" t="s">
        <v>113</v>
      </c>
      <c r="W182" s="34" t="s">
        <v>56</v>
      </c>
      <c r="X182" s="34" t="s">
        <v>206</v>
      </c>
      <c r="Y182" s="34" t="s">
        <v>874</v>
      </c>
      <c r="Z182" s="34" t="s">
        <v>875</v>
      </c>
      <c r="AA182" s="34" t="s">
        <v>875</v>
      </c>
      <c r="AB182" s="58">
        <v>2799.0</v>
      </c>
      <c r="AC182" s="34" t="s">
        <v>878</v>
      </c>
      <c r="AD182" s="34" t="s">
        <v>121</v>
      </c>
      <c r="AE182" s="34"/>
      <c r="AF182" s="34" t="s">
        <v>80</v>
      </c>
      <c r="AG182" s="34" t="s">
        <v>81</v>
      </c>
      <c r="AH182" s="32" t="b">
        <v>0</v>
      </c>
      <c r="AI182" s="33" t="s">
        <v>65</v>
      </c>
      <c r="AJ182" s="34"/>
    </row>
  </sheetData>
  <hyperlinks>
    <hyperlink r:id="rId1" ref="Q53"/>
    <hyperlink r:id="rId2" ref="E89"/>
    <hyperlink r:id="rId3" ref="E90"/>
    <hyperlink r:id="rId4" ref="Q90"/>
    <hyperlink r:id="rId5" ref="E91"/>
    <hyperlink r:id="rId6" ref="Q91"/>
    <hyperlink r:id="rId7" ref="E92"/>
    <hyperlink r:id="rId8" ref="Q92"/>
    <hyperlink r:id="rId9" ref="E93"/>
    <hyperlink r:id="rId10" ref="Q93"/>
    <hyperlink r:id="rId11" ref="E94"/>
    <hyperlink r:id="rId12" ref="Q94"/>
    <hyperlink r:id="rId13" ref="E95"/>
    <hyperlink r:id="rId14" ref="E96"/>
    <hyperlink r:id="rId15" ref="Q96"/>
    <hyperlink r:id="rId16" ref="E97"/>
    <hyperlink r:id="rId17" ref="E98"/>
    <hyperlink r:id="rId18" ref="Q98"/>
    <hyperlink r:id="rId19" ref="E99"/>
    <hyperlink r:id="rId20" ref="E100"/>
    <hyperlink r:id="rId21" ref="E101"/>
    <hyperlink r:id="rId22" ref="E102"/>
    <hyperlink r:id="rId23" ref="Q102"/>
    <hyperlink r:id="rId24" ref="E103"/>
    <hyperlink r:id="rId25" ref="E104"/>
    <hyperlink r:id="rId26" ref="E105"/>
    <hyperlink r:id="rId27" ref="E106"/>
    <hyperlink r:id="rId28" ref="E107"/>
    <hyperlink r:id="rId29" ref="E108"/>
    <hyperlink r:id="rId30" ref="E109"/>
    <hyperlink r:id="rId31" ref="E110"/>
    <hyperlink r:id="rId32" ref="E111"/>
    <hyperlink r:id="rId33" ref="E112"/>
    <hyperlink r:id="rId34" ref="E113"/>
    <hyperlink r:id="rId35" ref="E114"/>
    <hyperlink r:id="rId36" ref="E115"/>
    <hyperlink r:id="rId37" ref="E116"/>
    <hyperlink r:id="rId38" ref="Q116"/>
    <hyperlink r:id="rId39" ref="E117"/>
    <hyperlink r:id="rId40" ref="Q117"/>
    <hyperlink r:id="rId41" ref="E118"/>
    <hyperlink r:id="rId42" ref="E119"/>
    <hyperlink r:id="rId43" ref="Q119"/>
    <hyperlink r:id="rId44" ref="E120"/>
    <hyperlink r:id="rId45" ref="Q120"/>
    <hyperlink r:id="rId46" ref="E121"/>
    <hyperlink r:id="rId47" ref="E122"/>
    <hyperlink r:id="rId48" ref="E123"/>
    <hyperlink r:id="rId49" ref="E124"/>
    <hyperlink r:id="rId50" ref="E125"/>
    <hyperlink r:id="rId51" ref="Q125"/>
    <hyperlink r:id="rId52" ref="E126"/>
    <hyperlink r:id="rId53" ref="Q126"/>
    <hyperlink r:id="rId54" ref="E127"/>
    <hyperlink r:id="rId55" ref="Q127"/>
    <hyperlink r:id="rId56" ref="E128"/>
    <hyperlink r:id="rId57" ref="Q128"/>
    <hyperlink r:id="rId58" ref="E129"/>
    <hyperlink r:id="rId59" ref="Q129"/>
    <hyperlink r:id="rId60" ref="E130"/>
    <hyperlink r:id="rId61" ref="E131"/>
    <hyperlink r:id="rId62" ref="E132"/>
    <hyperlink r:id="rId63" ref="E133"/>
    <hyperlink r:id="rId64" ref="E134"/>
    <hyperlink r:id="rId65" ref="E135"/>
    <hyperlink r:id="rId66" ref="E136"/>
    <hyperlink r:id="rId67" ref="Q136"/>
    <hyperlink r:id="rId68" ref="E137"/>
    <hyperlink r:id="rId69" ref="E138"/>
    <hyperlink r:id="rId70" ref="Q138"/>
    <hyperlink r:id="rId71" ref="E139"/>
    <hyperlink r:id="rId72" ref="Q139"/>
    <hyperlink r:id="rId73" ref="E140"/>
    <hyperlink r:id="rId74" ref="E141"/>
    <hyperlink r:id="rId75" ref="E142"/>
    <hyperlink r:id="rId76" ref="E143"/>
    <hyperlink r:id="rId77" ref="E144"/>
    <hyperlink r:id="rId78" ref="Q144"/>
    <hyperlink r:id="rId79" ref="E145"/>
    <hyperlink r:id="rId80" ref="E146"/>
    <hyperlink r:id="rId81" ref="Q146"/>
    <hyperlink r:id="rId82" ref="E147"/>
    <hyperlink r:id="rId83" ref="E148"/>
    <hyperlink r:id="rId84" ref="Q148"/>
    <hyperlink r:id="rId85" ref="E149"/>
    <hyperlink r:id="rId86" ref="Q149"/>
    <hyperlink r:id="rId87" ref="E150"/>
    <hyperlink r:id="rId88" ref="Q150"/>
    <hyperlink r:id="rId89" ref="E151"/>
    <hyperlink r:id="rId90" ref="Q151"/>
    <hyperlink r:id="rId91" ref="Q154"/>
    <hyperlink r:id="rId92" ref="Q156"/>
    <hyperlink r:id="rId93" ref="Q158"/>
    <hyperlink r:id="rId94" ref="Q160"/>
    <hyperlink r:id="rId95" ref="Q161"/>
    <hyperlink r:id="rId96" ref="Q162"/>
    <hyperlink r:id="rId97" ref="Q163"/>
    <hyperlink r:id="rId98" ref="Q164"/>
    <hyperlink r:id="rId99" ref="Q165"/>
    <hyperlink r:id="rId100" ref="Q166"/>
    <hyperlink r:id="rId101" ref="Q167"/>
    <hyperlink r:id="rId102" ref="Q168"/>
    <hyperlink r:id="rId103" ref="Q169"/>
    <hyperlink r:id="rId104" ref="Q170"/>
    <hyperlink r:id="rId105" ref="Q171"/>
    <hyperlink r:id="rId106" ref="Q172"/>
    <hyperlink r:id="rId107" ref="Q173"/>
    <hyperlink r:id="rId108" ref="Q174"/>
    <hyperlink r:id="rId109" ref="Q175"/>
    <hyperlink r:id="rId110" ref="Q176"/>
    <hyperlink r:id="rId111" ref="Q178"/>
    <hyperlink r:id="rId112" ref="Q179"/>
    <hyperlink r:id="rId113" ref="E181"/>
    <hyperlink r:id="rId114" ref="Q181"/>
    <hyperlink r:id="rId115" ref="E182"/>
    <hyperlink r:id="rId116" ref="Q182"/>
  </hyperlinks>
  <drawing r:id="rId1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8.0"/>
    <col customWidth="1" min="8" max="8" width="20.14"/>
    <col customWidth="1" min="9" max="9" width="25.0"/>
  </cols>
  <sheetData>
    <row r="1">
      <c r="A1" s="1" t="s">
        <v>0</v>
      </c>
      <c r="B1" s="2"/>
      <c r="C1" s="3" t="s">
        <v>2</v>
      </c>
      <c r="D1" s="4"/>
      <c r="E1" s="2"/>
      <c r="F1" s="2"/>
      <c r="G1" s="5" t="s">
        <v>3</v>
      </c>
      <c r="H1" s="8" t="s">
        <v>4</v>
      </c>
      <c r="I1" s="10" t="s">
        <v>8</v>
      </c>
      <c r="J1" s="11" t="s">
        <v>35</v>
      </c>
      <c r="K1" s="11" t="s">
        <v>36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8.0</v>
      </c>
      <c r="B2" s="15"/>
      <c r="C2" s="17" t="s">
        <v>42</v>
      </c>
      <c r="D2" s="21">
        <f>AVERAGE(A2:A1000)</f>
        <v>279.5911602</v>
      </c>
      <c r="E2" s="15"/>
      <c r="F2" s="22"/>
      <c r="G2" s="24">
        <v>0.0</v>
      </c>
      <c r="H2" s="28">
        <f t="shared" ref="H2:H58" si="1">NORMDIST(G2:G1000,$D$2,$D$5, FALSE)</f>
        <v>0.0006091489658</v>
      </c>
      <c r="I2" s="31">
        <f t="shared" ref="I2:I58" si="2">H2:H1000*(count(A2:A1000)*$D$10)</f>
        <v>5.51279814</v>
      </c>
      <c r="J2" s="35">
        <f t="array" ref="J2:J59">FREQUENCY(A2:A1000, G2:G1000)</f>
        <v>30</v>
      </c>
      <c r="K2" s="35">
        <f t="array" ref="K2:K1000">J2:J1000</f>
        <v>30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13">
        <v>8.0</v>
      </c>
      <c r="B3" s="15"/>
      <c r="C3" s="37" t="s">
        <v>100</v>
      </c>
      <c r="D3" s="39">
        <f>MEDIAN(A2:A1000)</f>
        <v>3</v>
      </c>
      <c r="E3" s="15"/>
      <c r="F3" s="15"/>
      <c r="G3" s="41">
        <f t="shared" ref="G3:G58" si="3">G2+$D$10</f>
        <v>50</v>
      </c>
      <c r="H3" s="28">
        <f t="shared" si="1"/>
        <v>0.0006323140414</v>
      </c>
      <c r="I3" s="31">
        <f t="shared" si="2"/>
        <v>5.690826372</v>
      </c>
      <c r="J3" s="35">
        <v>98.0</v>
      </c>
      <c r="K3" s="35">
        <v>98.0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13">
        <v>2.0</v>
      </c>
      <c r="B4" s="15"/>
      <c r="C4" s="37" t="s">
        <v>125</v>
      </c>
      <c r="D4" s="39">
        <f>MODE(A2:A1000)</f>
        <v>3</v>
      </c>
      <c r="E4" s="15"/>
      <c r="F4" s="15"/>
      <c r="G4" s="41">
        <f t="shared" si="3"/>
        <v>100</v>
      </c>
      <c r="H4" s="28">
        <f t="shared" si="1"/>
        <v>0.0006515664891</v>
      </c>
      <c r="I4" s="31">
        <f t="shared" si="2"/>
        <v>5.831520077</v>
      </c>
      <c r="J4" s="35">
        <v>0.0</v>
      </c>
      <c r="K4" s="35">
        <v>0.0</v>
      </c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13">
        <v>2.0</v>
      </c>
      <c r="B5" s="15"/>
      <c r="C5" s="37" t="s">
        <v>149</v>
      </c>
      <c r="D5" s="39">
        <f>STDEV(A2:A1000)</f>
        <v>584.0048979</v>
      </c>
      <c r="E5" s="15"/>
      <c r="F5" s="15"/>
      <c r="G5" s="41">
        <f t="shared" si="3"/>
        <v>150</v>
      </c>
      <c r="H5" s="28">
        <f t="shared" si="1"/>
        <v>0.0006665016867</v>
      </c>
      <c r="I5" s="31">
        <f t="shared" si="2"/>
        <v>5.931865011</v>
      </c>
      <c r="J5" s="35">
        <v>1.0</v>
      </c>
      <c r="K5" s="35">
        <v>1.0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13">
        <v>323.0</v>
      </c>
      <c r="B6" s="15"/>
      <c r="C6" s="37" t="s">
        <v>153</v>
      </c>
      <c r="D6" s="39">
        <f>MAX(A2:A1000)</f>
        <v>2799</v>
      </c>
      <c r="E6" s="15"/>
      <c r="F6" s="15"/>
      <c r="G6" s="41">
        <f t="shared" si="3"/>
        <v>200</v>
      </c>
      <c r="H6" s="28">
        <f t="shared" si="1"/>
        <v>0.0006768000229</v>
      </c>
      <c r="I6" s="31">
        <f t="shared" si="2"/>
        <v>5.989680203</v>
      </c>
      <c r="J6" s="35">
        <v>2.0</v>
      </c>
      <c r="K6" s="35">
        <v>2.0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13">
        <v>0.0</v>
      </c>
      <c r="B7" s="15"/>
      <c r="C7" s="37" t="s">
        <v>170</v>
      </c>
      <c r="D7" s="39">
        <f>min(A2:A1000)</f>
        <v>0</v>
      </c>
      <c r="E7" s="15"/>
      <c r="F7" s="15"/>
      <c r="G7" s="41">
        <f t="shared" si="3"/>
        <v>250</v>
      </c>
      <c r="H7" s="28">
        <f t="shared" si="1"/>
        <v>0.0006822382674</v>
      </c>
      <c r="I7" s="31">
        <f t="shared" si="2"/>
        <v>6.003696753</v>
      </c>
      <c r="J7" s="35">
        <v>2.0</v>
      </c>
      <c r="K7" s="35">
        <v>2.0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13">
        <v>0.0</v>
      </c>
      <c r="B8" s="15"/>
      <c r="C8" s="37" t="s">
        <v>197</v>
      </c>
      <c r="D8" s="39">
        <f>VAR(A2:A1000)</f>
        <v>341061.7208</v>
      </c>
      <c r="E8" s="15"/>
      <c r="F8" s="15"/>
      <c r="G8" s="41">
        <f t="shared" si="3"/>
        <v>300</v>
      </c>
      <c r="H8" s="28">
        <f t="shared" si="1"/>
        <v>0.0006826976153</v>
      </c>
      <c r="I8" s="31">
        <f t="shared" si="2"/>
        <v>5.973604134</v>
      </c>
      <c r="J8" s="35">
        <v>11.0</v>
      </c>
      <c r="K8" s="35">
        <v>11.0</v>
      </c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13">
        <v>0.0</v>
      </c>
      <c r="B9" s="15"/>
      <c r="C9" s="37"/>
      <c r="D9" s="39"/>
      <c r="E9" s="15"/>
      <c r="F9" s="15"/>
      <c r="G9" s="41">
        <f t="shared" si="3"/>
        <v>350</v>
      </c>
      <c r="H9" s="28">
        <f t="shared" si="1"/>
        <v>0.0006781680026</v>
      </c>
      <c r="I9" s="31">
        <f t="shared" si="2"/>
        <v>5.900061622</v>
      </c>
      <c r="J9" s="35">
        <v>2.0</v>
      </c>
      <c r="K9" s="35">
        <v>2.0</v>
      </c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13">
        <v>20.0</v>
      </c>
      <c r="B10" s="15"/>
      <c r="C10" s="44" t="s">
        <v>219</v>
      </c>
      <c r="D10" s="45">
        <v>50.0</v>
      </c>
      <c r="E10" s="15"/>
      <c r="F10" s="15"/>
      <c r="G10" s="41">
        <f t="shared" si="3"/>
        <v>400</v>
      </c>
      <c r="H10" s="28">
        <f t="shared" si="1"/>
        <v>0.0006687484727</v>
      </c>
      <c r="I10" s="31">
        <f t="shared" si="2"/>
        <v>5.784674289</v>
      </c>
      <c r="J10" s="35">
        <v>1.0</v>
      </c>
      <c r="K10" s="35">
        <v>1.0</v>
      </c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13">
        <v>13.0</v>
      </c>
      <c r="B11" s="15"/>
      <c r="C11" s="47"/>
      <c r="D11" s="15"/>
      <c r="E11" s="15"/>
      <c r="F11" s="15"/>
      <c r="G11" s="41">
        <f t="shared" si="3"/>
        <v>450</v>
      </c>
      <c r="H11" s="28">
        <f t="shared" si="1"/>
        <v>0.0006546435758</v>
      </c>
      <c r="I11" s="31">
        <f t="shared" si="2"/>
        <v>5.629934752</v>
      </c>
      <c r="J11" s="35">
        <v>0.0</v>
      </c>
      <c r="K11" s="35">
        <v>0.0</v>
      </c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13">
        <v>13.0</v>
      </c>
      <c r="B12" s="15"/>
      <c r="C12" s="47"/>
      <c r="D12" s="15"/>
      <c r="E12" s="15"/>
      <c r="F12" s="15"/>
      <c r="G12" s="41">
        <f t="shared" si="3"/>
        <v>500</v>
      </c>
      <c r="H12" s="28">
        <f t="shared" si="1"/>
        <v>0.0006361559839</v>
      </c>
      <c r="I12" s="31">
        <f t="shared" si="2"/>
        <v>5.439133663</v>
      </c>
      <c r="J12" s="35">
        <v>2.0</v>
      </c>
      <c r="K12" s="35">
        <v>2.0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13">
        <v>25.0</v>
      </c>
      <c r="B13" s="15"/>
      <c r="C13" s="47"/>
      <c r="D13" s="15"/>
      <c r="E13" s="15"/>
      <c r="F13" s="15"/>
      <c r="G13" s="41">
        <f t="shared" si="3"/>
        <v>550</v>
      </c>
      <c r="H13" s="28">
        <f t="shared" si="1"/>
        <v>0.0006136756935</v>
      </c>
      <c r="I13" s="31">
        <f t="shared" si="2"/>
        <v>5.216243394</v>
      </c>
      <c r="J13" s="35">
        <v>0.0</v>
      </c>
      <c r="K13" s="35">
        <v>0.0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3">
        <v>0.0</v>
      </c>
      <c r="B14" s="15"/>
      <c r="C14" s="47"/>
      <c r="D14" s="15"/>
      <c r="E14" s="15"/>
      <c r="F14" s="15"/>
      <c r="G14" s="41">
        <f t="shared" si="3"/>
        <v>600</v>
      </c>
      <c r="H14" s="28">
        <f t="shared" si="1"/>
        <v>0.0005876663539</v>
      </c>
      <c r="I14" s="31">
        <f t="shared" si="2"/>
        <v>4.96578069</v>
      </c>
      <c r="J14" s="35">
        <v>0.0</v>
      </c>
      <c r="K14" s="35">
        <v>0.0</v>
      </c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13">
        <v>28.0</v>
      </c>
      <c r="B15" s="15"/>
      <c r="C15" s="47"/>
      <c r="D15" s="15"/>
      <c r="E15" s="15"/>
      <c r="F15" s="15"/>
      <c r="G15" s="41">
        <f t="shared" si="3"/>
        <v>650</v>
      </c>
      <c r="H15" s="28">
        <f t="shared" si="1"/>
        <v>0.0005586493913</v>
      </c>
      <c r="I15" s="31">
        <f t="shared" si="2"/>
        <v>4.692654887</v>
      </c>
      <c r="J15" s="35">
        <v>3.0</v>
      </c>
      <c r="K15" s="35">
        <v>3.0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13">
        <v>6.0</v>
      </c>
      <c r="B16" s="15"/>
      <c r="C16" s="47"/>
      <c r="D16" s="15"/>
      <c r="E16" s="15"/>
      <c r="F16" s="15"/>
      <c r="G16" s="41">
        <f t="shared" si="3"/>
        <v>700</v>
      </c>
      <c r="H16" s="28">
        <f t="shared" si="1"/>
        <v>0.0005271866844</v>
      </c>
      <c r="I16" s="31">
        <f t="shared" si="2"/>
        <v>4.402008815</v>
      </c>
      <c r="J16" s="35">
        <v>0.0</v>
      </c>
      <c r="K16" s="35">
        <v>0.0</v>
      </c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13">
        <v>6.0</v>
      </c>
      <c r="B17" s="15"/>
      <c r="C17" s="47"/>
      <c r="D17" s="15"/>
      <c r="E17" s="15"/>
      <c r="F17" s="15"/>
      <c r="G17" s="41">
        <f t="shared" si="3"/>
        <v>750</v>
      </c>
      <c r="H17" s="28">
        <f t="shared" si="1"/>
        <v>0.0004938625949</v>
      </c>
      <c r="I17" s="31">
        <f t="shared" si="2"/>
        <v>4.099059537</v>
      </c>
      <c r="J17" s="35">
        <v>0.0</v>
      </c>
      <c r="K17" s="35">
        <v>0.0</v>
      </c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13">
        <v>7.0</v>
      </c>
      <c r="B18" s="15"/>
      <c r="C18" s="47"/>
      <c r="D18" s="15"/>
      <c r="E18" s="15"/>
      <c r="F18" s="15"/>
      <c r="G18" s="41">
        <f t="shared" si="3"/>
        <v>800</v>
      </c>
      <c r="H18" s="28">
        <f t="shared" si="1"/>
        <v>0.0004592661473</v>
      </c>
      <c r="I18" s="31">
        <f t="shared" si="2"/>
        <v>3.788945715</v>
      </c>
      <c r="J18" s="35">
        <v>4.0</v>
      </c>
      <c r="K18" s="35">
        <v>4.0</v>
      </c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13">
        <v>356.0</v>
      </c>
      <c r="B19" s="15"/>
      <c r="C19" s="47"/>
      <c r="D19" s="15"/>
      <c r="E19" s="15"/>
      <c r="F19" s="15"/>
      <c r="G19" s="41">
        <f t="shared" si="3"/>
        <v>850</v>
      </c>
      <c r="H19" s="28">
        <f t="shared" si="1"/>
        <v>0.0004239741071</v>
      </c>
      <c r="I19" s="31">
        <f t="shared" si="2"/>
        <v>3.476587678</v>
      </c>
      <c r="J19" s="35">
        <v>0.0</v>
      </c>
      <c r="K19" s="35">
        <v>0.0</v>
      </c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13">
        <v>8.0</v>
      </c>
      <c r="B20" s="15"/>
      <c r="C20" s="47"/>
      <c r="D20" s="15"/>
      <c r="E20" s="15"/>
      <c r="F20" s="15"/>
      <c r="G20" s="41">
        <f t="shared" si="3"/>
        <v>900</v>
      </c>
      <c r="H20" s="28">
        <f t="shared" si="1"/>
        <v>0.0003885356137</v>
      </c>
      <c r="I20" s="31">
        <f t="shared" si="2"/>
        <v>3.166565251</v>
      </c>
      <c r="J20" s="35">
        <v>1.0</v>
      </c>
      <c r="K20" s="35">
        <v>1.0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13">
        <v>24.0</v>
      </c>
      <c r="B21" s="15"/>
      <c r="C21" s="47"/>
      <c r="D21" s="15"/>
      <c r="E21" s="15"/>
      <c r="F21" s="15"/>
      <c r="G21" s="41">
        <f t="shared" si="3"/>
        <v>950</v>
      </c>
      <c r="H21" s="28">
        <f t="shared" si="1"/>
        <v>0.0003534589075</v>
      </c>
      <c r="I21" s="31">
        <f t="shared" si="2"/>
        <v>2.86301715</v>
      </c>
      <c r="J21" s="35">
        <v>0.0</v>
      </c>
      <c r="K21" s="35">
        <v>0.0</v>
      </c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13">
        <v>772.0</v>
      </c>
      <c r="B22" s="15"/>
      <c r="C22" s="47"/>
      <c r="D22" s="15"/>
      <c r="E22" s="15"/>
      <c r="F22" s="15"/>
      <c r="G22" s="41">
        <f t="shared" si="3"/>
        <v>1000</v>
      </c>
      <c r="H22" s="28">
        <f t="shared" si="1"/>
        <v>0.0003192005475</v>
      </c>
      <c r="I22" s="31">
        <f t="shared" si="2"/>
        <v>2.569564407</v>
      </c>
      <c r="J22" s="35">
        <v>2.0</v>
      </c>
      <c r="K22" s="35">
        <v>2.0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13">
        <v>317.0</v>
      </c>
      <c r="B23" s="15"/>
      <c r="C23" s="47"/>
      <c r="D23" s="15"/>
      <c r="E23" s="15"/>
      <c r="F23" s="15"/>
      <c r="G23" s="41">
        <f t="shared" si="3"/>
        <v>1050</v>
      </c>
      <c r="H23" s="28">
        <f t="shared" si="1"/>
        <v>0.0002861573619</v>
      </c>
      <c r="I23" s="31">
        <f t="shared" si="2"/>
        <v>2.289258896</v>
      </c>
      <c r="J23" s="35">
        <v>2.0</v>
      </c>
      <c r="K23" s="35">
        <v>2.0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13">
        <v>765.0</v>
      </c>
      <c r="B24" s="15"/>
      <c r="C24" s="47"/>
      <c r="D24" s="15"/>
      <c r="E24" s="15"/>
      <c r="F24" s="15"/>
      <c r="G24" s="41">
        <f t="shared" si="3"/>
        <v>1100</v>
      </c>
      <c r="H24" s="28">
        <f t="shared" si="1"/>
        <v>0.0002546612218</v>
      </c>
      <c r="I24" s="31">
        <f t="shared" si="2"/>
        <v>2.024556713</v>
      </c>
      <c r="J24" s="35">
        <v>2.0</v>
      </c>
      <c r="K24" s="35">
        <v>2.0</v>
      </c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13">
        <v>765.0</v>
      </c>
      <c r="B25" s="15"/>
      <c r="C25" s="47"/>
      <c r="D25" s="15"/>
      <c r="E25" s="15"/>
      <c r="F25" s="15"/>
      <c r="G25" s="41">
        <f t="shared" si="3"/>
        <v>1150</v>
      </c>
      <c r="H25" s="28">
        <f t="shared" si="1"/>
        <v>0.0002249765809</v>
      </c>
      <c r="I25" s="31">
        <f t="shared" si="2"/>
        <v>1.777314989</v>
      </c>
      <c r="J25" s="35">
        <v>0.0</v>
      </c>
      <c r="K25" s="35">
        <v>0.0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13">
        <v>765.0</v>
      </c>
      <c r="B26" s="15"/>
      <c r="C26" s="47"/>
      <c r="D26" s="15"/>
      <c r="E26" s="15"/>
      <c r="F26" s="15"/>
      <c r="G26" s="41">
        <f t="shared" si="3"/>
        <v>1200</v>
      </c>
      <c r="H26" s="28">
        <f t="shared" si="1"/>
        <v>0.0001973005997</v>
      </c>
      <c r="I26" s="31">
        <f t="shared" si="2"/>
        <v>1.548809708</v>
      </c>
      <c r="J26" s="35">
        <v>6.0</v>
      </c>
      <c r="K26" s="35">
        <v>6.0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13">
        <v>5.0</v>
      </c>
      <c r="B27" s="15"/>
      <c r="C27" s="47"/>
      <c r="D27" s="15"/>
      <c r="E27" s="15"/>
      <c r="F27" s="15"/>
      <c r="G27" s="41">
        <f t="shared" si="3"/>
        <v>1250</v>
      </c>
      <c r="H27" s="28">
        <f t="shared" si="1"/>
        <v>0.0001717655631</v>
      </c>
      <c r="I27" s="31">
        <f t="shared" si="2"/>
        <v>1.339771392</v>
      </c>
      <c r="J27" s="35">
        <v>0.0</v>
      </c>
      <c r="K27" s="35">
        <v>0.0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13">
        <v>8.0</v>
      </c>
      <c r="B28" s="15"/>
      <c r="C28" s="47"/>
      <c r="D28" s="15"/>
      <c r="E28" s="15"/>
      <c r="F28" s="15"/>
      <c r="G28" s="41">
        <f t="shared" si="3"/>
        <v>1300</v>
      </c>
      <c r="H28" s="28">
        <f t="shared" si="1"/>
        <v>0.0001484432276</v>
      </c>
      <c r="I28" s="31">
        <f t="shared" si="2"/>
        <v>1.150435014</v>
      </c>
      <c r="J28" s="35">
        <v>0.0</v>
      </c>
      <c r="K28" s="35">
        <v>0.0</v>
      </c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13">
        <v>608.0</v>
      </c>
      <c r="B29" s="15"/>
      <c r="C29" s="47"/>
      <c r="D29" s="15"/>
      <c r="E29" s="15"/>
      <c r="F29" s="15"/>
      <c r="G29" s="41">
        <f t="shared" si="3"/>
        <v>1350</v>
      </c>
      <c r="H29" s="28">
        <f t="shared" si="1"/>
        <v>0.0001273506831</v>
      </c>
      <c r="I29" s="31">
        <f t="shared" si="2"/>
        <v>0.9806002599</v>
      </c>
      <c r="J29" s="35">
        <v>0.0</v>
      </c>
      <c r="K29" s="35">
        <v>0.0</v>
      </c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13">
        <v>608.0</v>
      </c>
      <c r="B30" s="15"/>
      <c r="C30" s="47"/>
      <c r="D30" s="15"/>
      <c r="E30" s="15"/>
      <c r="F30" s="15"/>
      <c r="G30" s="41">
        <f t="shared" si="3"/>
        <v>1400</v>
      </c>
      <c r="H30" s="28">
        <f t="shared" si="1"/>
        <v>0.0001084572949</v>
      </c>
      <c r="I30" s="31">
        <f t="shared" si="2"/>
        <v>0.8296983058</v>
      </c>
      <c r="J30" s="35">
        <v>0.0</v>
      </c>
      <c r="K30" s="35">
        <v>0.0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13">
        <v>608.0</v>
      </c>
      <c r="B31" s="15"/>
      <c r="C31" s="47"/>
      <c r="D31" s="15"/>
      <c r="E31" s="15"/>
      <c r="F31" s="15"/>
      <c r="G31" s="41">
        <f t="shared" si="3"/>
        <v>1450</v>
      </c>
      <c r="H31" s="28">
        <f t="shared" si="1"/>
        <v>0.00009169229784</v>
      </c>
      <c r="I31" s="31">
        <f t="shared" si="2"/>
        <v>0.6968614636</v>
      </c>
      <c r="J31" s="35">
        <v>2.0</v>
      </c>
      <c r="K31" s="35">
        <v>2.0</v>
      </c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13">
        <v>2557.0</v>
      </c>
      <c r="B32" s="15"/>
      <c r="C32" s="47"/>
      <c r="D32" s="15"/>
      <c r="E32" s="15"/>
      <c r="F32" s="15"/>
      <c r="G32" s="41">
        <f t="shared" si="3"/>
        <v>1500</v>
      </c>
      <c r="H32" s="28">
        <f t="shared" si="1"/>
        <v>0.00007695264356</v>
      </c>
      <c r="I32" s="31">
        <f t="shared" si="2"/>
        <v>0.5809924589</v>
      </c>
      <c r="J32" s="35">
        <v>1.0</v>
      </c>
      <c r="K32" s="35">
        <v>1.0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13">
        <v>1.0</v>
      </c>
      <c r="B33" s="15"/>
      <c r="C33" s="47"/>
      <c r="D33" s="15"/>
      <c r="E33" s="15"/>
      <c r="F33" s="15"/>
      <c r="G33" s="41">
        <f t="shared" si="3"/>
        <v>1550</v>
      </c>
      <c r="H33" s="28">
        <f t="shared" si="1"/>
        <v>0.00006411074597</v>
      </c>
      <c r="I33" s="31">
        <f t="shared" si="2"/>
        <v>0.4808305948</v>
      </c>
      <c r="J33" s="35">
        <v>0.0</v>
      </c>
      <c r="K33" s="35">
        <v>0.0</v>
      </c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13">
        <v>1.0</v>
      </c>
      <c r="B34" s="15"/>
      <c r="C34" s="47"/>
      <c r="D34" s="15"/>
      <c r="E34" s="15"/>
      <c r="F34" s="15"/>
      <c r="G34" s="41">
        <f t="shared" si="3"/>
        <v>1600</v>
      </c>
      <c r="H34" s="28">
        <f t="shared" si="1"/>
        <v>0.00005302183034</v>
      </c>
      <c r="I34" s="31">
        <f t="shared" si="2"/>
        <v>0.395012636</v>
      </c>
      <c r="J34" s="35">
        <v>0.0</v>
      </c>
      <c r="K34" s="35">
        <v>0.0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13">
        <v>49.0</v>
      </c>
      <c r="B35" s="15"/>
      <c r="C35" s="47"/>
      <c r="D35" s="15"/>
      <c r="E35" s="15"/>
      <c r="F35" s="15"/>
      <c r="G35" s="41">
        <f t="shared" si="3"/>
        <v>1650</v>
      </c>
      <c r="H35" s="28">
        <f t="shared" si="1"/>
        <v>0.00004353065482</v>
      </c>
      <c r="I35" s="31">
        <f t="shared" si="2"/>
        <v>0.3221268457</v>
      </c>
      <c r="J35" s="35">
        <v>0.0</v>
      </c>
      <c r="K35" s="35">
        <v>0.0</v>
      </c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13">
        <v>46.0</v>
      </c>
      <c r="B36" s="15"/>
      <c r="C36" s="47"/>
      <c r="D36" s="15"/>
      <c r="E36" s="15"/>
      <c r="F36" s="15"/>
      <c r="G36" s="41">
        <f t="shared" si="3"/>
        <v>1700</v>
      </c>
      <c r="H36" s="28">
        <f t="shared" si="1"/>
        <v>0.00003547744078</v>
      </c>
      <c r="I36" s="31">
        <f t="shared" si="2"/>
        <v>0.2607591897</v>
      </c>
      <c r="J36" s="35">
        <v>0.0</v>
      </c>
      <c r="K36" s="35">
        <v>0.0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13">
        <v>0.0</v>
      </c>
      <c r="B37" s="15"/>
      <c r="C37" s="47"/>
      <c r="D37" s="15"/>
      <c r="E37" s="15"/>
      <c r="F37" s="15"/>
      <c r="G37" s="41">
        <f t="shared" si="3"/>
        <v>1750</v>
      </c>
      <c r="H37" s="28">
        <f t="shared" si="1"/>
        <v>0.00002870291246</v>
      </c>
      <c r="I37" s="31">
        <f t="shared" si="2"/>
        <v>0.2095312609</v>
      </c>
      <c r="J37" s="35">
        <v>0.0</v>
      </c>
      <c r="K37" s="35">
        <v>0.0</v>
      </c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13">
        <v>0.0</v>
      </c>
      <c r="B38" s="15"/>
      <c r="C38" s="47"/>
      <c r="D38" s="15"/>
      <c r="E38" s="15"/>
      <c r="F38" s="15"/>
      <c r="G38" s="41">
        <f t="shared" si="3"/>
        <v>1800</v>
      </c>
      <c r="H38" s="28">
        <f t="shared" si="1"/>
        <v>0.00002305240538</v>
      </c>
      <c r="I38" s="31">
        <f t="shared" si="2"/>
        <v>0.167129939</v>
      </c>
      <c r="J38" s="35">
        <v>0.0</v>
      </c>
      <c r="K38" s="35">
        <v>0.0</v>
      </c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13">
        <v>0.0</v>
      </c>
      <c r="B39" s="15"/>
      <c r="C39" s="47"/>
      <c r="D39" s="15"/>
      <c r="E39" s="15"/>
      <c r="F39" s="15"/>
      <c r="G39" s="41">
        <f t="shared" si="3"/>
        <v>1850</v>
      </c>
      <c r="H39" s="28">
        <f t="shared" si="1"/>
        <v>0.00001837905295</v>
      </c>
      <c r="I39" s="31">
        <f t="shared" si="2"/>
        <v>0.1323291812</v>
      </c>
      <c r="J39" s="35">
        <v>0.0</v>
      </c>
      <c r="K39" s="35">
        <v>0.0</v>
      </c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13">
        <v>47.0</v>
      </c>
      <c r="B40" s="15"/>
      <c r="C40" s="47"/>
      <c r="D40" s="15"/>
      <c r="E40" s="15"/>
      <c r="F40" s="15"/>
      <c r="G40" s="41">
        <f t="shared" si="3"/>
        <v>1900</v>
      </c>
      <c r="H40" s="28">
        <f t="shared" si="1"/>
        <v>0.00001454610133</v>
      </c>
      <c r="I40" s="31">
        <f t="shared" si="2"/>
        <v>0.1040046245</v>
      </c>
      <c r="J40" s="35">
        <v>0.0</v>
      </c>
      <c r="K40" s="35">
        <v>0.0</v>
      </c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13">
        <v>112.0</v>
      </c>
      <c r="B41" s="15"/>
      <c r="C41" s="47"/>
      <c r="D41" s="15"/>
      <c r="E41" s="15"/>
      <c r="F41" s="15"/>
      <c r="G41" s="41">
        <f t="shared" si="3"/>
        <v>1950</v>
      </c>
      <c r="H41" s="28">
        <f t="shared" si="1"/>
        <v>0.00001142843302</v>
      </c>
      <c r="I41" s="31">
        <f t="shared" si="2"/>
        <v>0.08114187448</v>
      </c>
      <c r="J41" s="35">
        <v>0.0</v>
      </c>
      <c r="K41" s="35">
        <v>0.0</v>
      </c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13">
        <v>3.0</v>
      </c>
      <c r="B42" s="15"/>
      <c r="C42" s="47"/>
      <c r="D42" s="15"/>
      <c r="E42" s="15"/>
      <c r="F42" s="15"/>
      <c r="G42" s="41">
        <f t="shared" si="3"/>
        <v>2000</v>
      </c>
      <c r="H42" s="28">
        <f t="shared" si="1"/>
        <v>0.000008913399362</v>
      </c>
      <c r="I42" s="31">
        <f t="shared" si="2"/>
        <v>0.06283946551</v>
      </c>
      <c r="J42" s="35">
        <v>0.0</v>
      </c>
      <c r="K42" s="35">
        <v>0.0</v>
      </c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13">
        <v>12.0</v>
      </c>
      <c r="B43" s="15"/>
      <c r="C43" s="47"/>
      <c r="D43" s="15"/>
      <c r="E43" s="15"/>
      <c r="F43" s="15"/>
      <c r="G43" s="41">
        <f t="shared" si="3"/>
        <v>2050</v>
      </c>
      <c r="H43" s="28">
        <f t="shared" si="1"/>
        <v>0.000006901073333</v>
      </c>
      <c r="I43" s="31">
        <f t="shared" si="2"/>
        <v>0.04830751333</v>
      </c>
      <c r="J43" s="35">
        <v>0.0</v>
      </c>
      <c r="K43" s="35">
        <v>0.0</v>
      </c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13">
        <v>9.0</v>
      </c>
      <c r="B44" s="15"/>
      <c r="C44" s="47"/>
      <c r="D44" s="15"/>
      <c r="E44" s="15"/>
      <c r="F44" s="15"/>
      <c r="G44" s="41">
        <f t="shared" si="3"/>
        <v>2100</v>
      </c>
      <c r="H44" s="28">
        <f t="shared" si="1"/>
        <v>0.000005304036675</v>
      </c>
      <c r="I44" s="31">
        <f t="shared" si="2"/>
        <v>0.03686305489</v>
      </c>
      <c r="J44" s="35">
        <v>0.0</v>
      </c>
      <c r="K44" s="35">
        <v>0.0</v>
      </c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13">
        <v>0.0</v>
      </c>
      <c r="B45" s="15"/>
      <c r="C45" s="47"/>
      <c r="D45" s="15"/>
      <c r="E45" s="15"/>
      <c r="F45" s="15"/>
      <c r="G45" s="41">
        <f t="shared" si="3"/>
        <v>2150</v>
      </c>
      <c r="H45" s="28">
        <f t="shared" si="1"/>
        <v>0.000004046811667</v>
      </c>
      <c r="I45" s="31">
        <f t="shared" si="2"/>
        <v>0.0279230005</v>
      </c>
      <c r="J45" s="35">
        <v>6.0</v>
      </c>
      <c r="K45" s="35">
        <v>6.0</v>
      </c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13">
        <v>0.0</v>
      </c>
      <c r="B46" s="15"/>
      <c r="C46" s="47"/>
      <c r="D46" s="15"/>
      <c r="E46" s="15"/>
      <c r="F46" s="15"/>
      <c r="G46" s="41">
        <f t="shared" si="3"/>
        <v>2200</v>
      </c>
      <c r="H46" s="28">
        <f t="shared" si="1"/>
        <v>0.000003065039442</v>
      </c>
      <c r="I46" s="31">
        <f t="shared" si="2"/>
        <v>0.02099552018</v>
      </c>
      <c r="J46" s="35">
        <v>0.0</v>
      </c>
      <c r="K46" s="35">
        <v>0.0</v>
      </c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13">
        <v>0.0</v>
      </c>
      <c r="B47" s="15"/>
      <c r="C47" s="47"/>
      <c r="D47" s="15"/>
      <c r="E47" s="15"/>
      <c r="F47" s="15"/>
      <c r="G47" s="41">
        <f t="shared" si="3"/>
        <v>2250</v>
      </c>
      <c r="H47" s="28">
        <f t="shared" si="1"/>
        <v>0.000002304494844</v>
      </c>
      <c r="I47" s="31">
        <f t="shared" si="2"/>
        <v>0.01567056494</v>
      </c>
      <c r="J47" s="35">
        <v>0.0</v>
      </c>
      <c r="K47" s="35">
        <v>0.0</v>
      </c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13">
        <v>0.0</v>
      </c>
      <c r="B48" s="15"/>
      <c r="C48" s="47"/>
      <c r="D48" s="15"/>
      <c r="E48" s="15"/>
      <c r="F48" s="15"/>
      <c r="G48" s="41">
        <f t="shared" si="3"/>
        <v>2300</v>
      </c>
      <c r="H48" s="28">
        <f t="shared" si="1"/>
        <v>0.000001720014123</v>
      </c>
      <c r="I48" s="31">
        <f t="shared" si="2"/>
        <v>0.01161009533</v>
      </c>
      <c r="J48" s="35">
        <v>0.0</v>
      </c>
      <c r="K48" s="35">
        <v>0.0</v>
      </c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13">
        <v>0.0</v>
      </c>
      <c r="B49" s="15"/>
      <c r="C49" s="47"/>
      <c r="D49" s="15"/>
      <c r="E49" s="15"/>
      <c r="F49" s="15"/>
      <c r="G49" s="41">
        <f t="shared" si="3"/>
        <v>2350</v>
      </c>
      <c r="H49" s="28">
        <f t="shared" si="1"/>
        <v>0.000001274397422</v>
      </c>
      <c r="I49" s="31">
        <f t="shared" si="2"/>
        <v>0.008538462727</v>
      </c>
      <c r="J49" s="35">
        <v>0.0</v>
      </c>
      <c r="K49" s="35">
        <v>0.0</v>
      </c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13">
        <v>39.0</v>
      </c>
      <c r="B50" s="15"/>
      <c r="C50" s="47"/>
      <c r="D50" s="15"/>
      <c r="E50" s="15"/>
      <c r="F50" s="15"/>
      <c r="G50" s="41">
        <f t="shared" si="3"/>
        <v>2400</v>
      </c>
      <c r="H50" s="28">
        <f t="shared" si="1"/>
        <v>0.0000009373339656</v>
      </c>
      <c r="I50" s="31">
        <f t="shared" si="2"/>
        <v>0.006233270871</v>
      </c>
      <c r="J50" s="35">
        <v>0.0</v>
      </c>
      <c r="K50" s="35">
        <v>0.0</v>
      </c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13">
        <v>2102.0</v>
      </c>
      <c r="B51" s="15"/>
      <c r="C51" s="47"/>
      <c r="D51" s="15"/>
      <c r="E51" s="15"/>
      <c r="F51" s="15"/>
      <c r="G51" s="41">
        <f t="shared" si="3"/>
        <v>2450</v>
      </c>
      <c r="H51" s="28">
        <f t="shared" si="1"/>
        <v>0.000000684384908</v>
      </c>
      <c r="I51" s="31">
        <f t="shared" si="2"/>
        <v>0.004516940393</v>
      </c>
      <c r="J51" s="35">
        <v>0.0</v>
      </c>
      <c r="K51" s="35">
        <v>0.0</v>
      </c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13">
        <v>2102.0</v>
      </c>
      <c r="B52" s="15"/>
      <c r="C52" s="47"/>
      <c r="D52" s="15"/>
      <c r="E52" s="15"/>
      <c r="F52" s="15"/>
      <c r="G52" s="41">
        <f t="shared" si="3"/>
        <v>2500</v>
      </c>
      <c r="H52" s="28">
        <f t="shared" si="1"/>
        <v>0.0000004960473026</v>
      </c>
      <c r="I52" s="31">
        <f t="shared" si="2"/>
        <v>0.003249109832</v>
      </c>
      <c r="J52" s="35">
        <v>0.0</v>
      </c>
      <c r="K52" s="35">
        <v>0.0</v>
      </c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51">
        <v>2102.0</v>
      </c>
      <c r="B53" s="15"/>
      <c r="C53" s="47"/>
      <c r="D53" s="15"/>
      <c r="E53" s="15"/>
      <c r="F53" s="15"/>
      <c r="G53" s="41">
        <f t="shared" si="3"/>
        <v>2550</v>
      </c>
      <c r="H53" s="28">
        <f t="shared" si="1"/>
        <v>0.0000003569129944</v>
      </c>
      <c r="I53" s="31">
        <f t="shared" si="2"/>
        <v>0.002319934463</v>
      </c>
      <c r="J53" s="35">
        <v>0.0</v>
      </c>
      <c r="K53" s="35">
        <v>0.0</v>
      </c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13">
        <v>2102.0</v>
      </c>
      <c r="B54" s="15"/>
      <c r="C54" s="47"/>
      <c r="D54" s="15"/>
      <c r="E54" s="15"/>
      <c r="F54" s="15"/>
      <c r="G54" s="41">
        <f t="shared" si="3"/>
        <v>2600</v>
      </c>
      <c r="H54" s="28">
        <f t="shared" si="1"/>
        <v>0.0000002549284036</v>
      </c>
      <c r="I54" s="31">
        <f t="shared" si="2"/>
        <v>0.001644288203</v>
      </c>
      <c r="J54" s="35">
        <v>1.0</v>
      </c>
      <c r="K54" s="35">
        <v>1.0</v>
      </c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13">
        <v>2102.0</v>
      </c>
      <c r="B55" s="15"/>
      <c r="C55" s="47"/>
      <c r="D55" s="15"/>
      <c r="E55" s="15"/>
      <c r="F55" s="15"/>
      <c r="G55" s="41">
        <f t="shared" si="3"/>
        <v>2650</v>
      </c>
      <c r="H55" s="28">
        <f t="shared" si="1"/>
        <v>0.0000001807551551</v>
      </c>
      <c r="I55" s="31">
        <f t="shared" si="2"/>
        <v>0.001156832992</v>
      </c>
      <c r="J55" s="35">
        <v>0.0</v>
      </c>
      <c r="K55" s="35">
        <v>0.0</v>
      </c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13">
        <v>2102.0</v>
      </c>
      <c r="B56" s="15"/>
      <c r="C56" s="47"/>
      <c r="D56" s="15"/>
      <c r="E56" s="15"/>
      <c r="F56" s="15"/>
      <c r="G56" s="41">
        <f t="shared" si="3"/>
        <v>2700</v>
      </c>
      <c r="H56" s="28">
        <f t="shared" si="1"/>
        <v>0.0000001272271377</v>
      </c>
      <c r="I56" s="31">
        <f t="shared" si="2"/>
        <v>0.0008078923243</v>
      </c>
      <c r="J56" s="35">
        <v>0.0</v>
      </c>
      <c r="K56" s="35">
        <v>0.0</v>
      </c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13">
        <v>985.0</v>
      </c>
      <c r="B57" s="15"/>
      <c r="C57" s="47"/>
      <c r="D57" s="15"/>
      <c r="E57" s="15"/>
      <c r="F57" s="15"/>
      <c r="G57" s="41">
        <f t="shared" si="3"/>
        <v>2750</v>
      </c>
      <c r="H57" s="28">
        <f t="shared" si="1"/>
        <v>0.00000008889665515</v>
      </c>
      <c r="I57" s="31">
        <f t="shared" si="2"/>
        <v>0.0005600489275</v>
      </c>
      <c r="J57" s="35">
        <v>0.0</v>
      </c>
      <c r="K57" s="35">
        <v>0.0</v>
      </c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13">
        <v>3.0</v>
      </c>
      <c r="B58" s="15"/>
      <c r="C58" s="47"/>
      <c r="D58" s="15"/>
      <c r="E58" s="15"/>
      <c r="F58" s="15"/>
      <c r="G58" s="41">
        <f t="shared" si="3"/>
        <v>2800</v>
      </c>
      <c r="H58" s="28">
        <f t="shared" si="1"/>
        <v>0.00000006166059102</v>
      </c>
      <c r="I58" s="31">
        <f t="shared" si="2"/>
        <v>0.0003853786939</v>
      </c>
      <c r="J58" s="35">
        <v>2.0</v>
      </c>
      <c r="K58" s="35">
        <v>2.0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13">
        <v>3.0</v>
      </c>
      <c r="B59" s="15"/>
      <c r="C59" s="47"/>
      <c r="D59" s="15"/>
      <c r="E59" s="15"/>
      <c r="F59" s="15"/>
      <c r="G59" s="41"/>
      <c r="H59" s="28"/>
      <c r="I59" s="31"/>
      <c r="J59" s="35">
        <v>0.0</v>
      </c>
      <c r="K59" s="35">
        <v>0.0</v>
      </c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13">
        <v>3.0</v>
      </c>
      <c r="B60" s="15"/>
      <c r="C60" s="47"/>
      <c r="D60" s="15"/>
      <c r="E60" s="15"/>
      <c r="F60" s="15"/>
      <c r="G60" s="41"/>
      <c r="H60" s="28"/>
      <c r="I60" s="31"/>
      <c r="J60" s="35"/>
      <c r="K60" s="35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13">
        <v>3.0</v>
      </c>
      <c r="B61" s="15"/>
      <c r="C61" s="47"/>
      <c r="D61" s="15"/>
      <c r="E61" s="15"/>
      <c r="F61" s="15"/>
      <c r="G61" s="41"/>
      <c r="H61" s="28"/>
      <c r="I61" s="31"/>
      <c r="J61" s="35"/>
      <c r="K61" s="35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13">
        <v>3.0</v>
      </c>
      <c r="B62" s="15"/>
      <c r="C62" s="47"/>
      <c r="D62" s="15"/>
      <c r="E62" s="15"/>
      <c r="F62" s="15"/>
      <c r="G62" s="41"/>
      <c r="H62" s="28"/>
      <c r="I62" s="31"/>
      <c r="J62" s="35"/>
      <c r="K62" s="35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13">
        <v>1177.0</v>
      </c>
      <c r="B63" s="15"/>
      <c r="C63" s="47"/>
      <c r="D63" s="15"/>
      <c r="E63" s="15"/>
      <c r="F63" s="15"/>
      <c r="G63" s="41"/>
      <c r="H63" s="28"/>
      <c r="I63" s="31"/>
      <c r="J63" s="35"/>
      <c r="K63" s="35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13">
        <v>1177.0</v>
      </c>
      <c r="B64" s="15"/>
      <c r="C64" s="47"/>
      <c r="D64" s="15"/>
      <c r="E64" s="15"/>
      <c r="F64" s="15"/>
      <c r="G64" s="41"/>
      <c r="H64" s="28"/>
      <c r="I64" s="31"/>
      <c r="J64" s="35"/>
      <c r="K64" s="35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13">
        <v>3.0</v>
      </c>
      <c r="B65" s="15"/>
      <c r="C65" s="47"/>
      <c r="D65" s="15"/>
      <c r="E65" s="15"/>
      <c r="F65" s="15"/>
      <c r="G65" s="41"/>
      <c r="H65" s="28"/>
      <c r="I65" s="31"/>
      <c r="J65" s="35"/>
      <c r="K65" s="35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13">
        <v>3.0</v>
      </c>
      <c r="B66" s="15"/>
      <c r="C66" s="47"/>
      <c r="D66" s="15"/>
      <c r="E66" s="15"/>
      <c r="F66" s="15"/>
      <c r="G66" s="41"/>
      <c r="H66" s="28"/>
      <c r="I66" s="31"/>
      <c r="J66" s="35"/>
      <c r="K66" s="35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13">
        <v>1.0</v>
      </c>
      <c r="B67" s="15"/>
      <c r="C67" s="47"/>
      <c r="D67" s="15"/>
      <c r="E67" s="15"/>
      <c r="F67" s="15"/>
      <c r="G67" s="41"/>
      <c r="H67" s="28"/>
      <c r="I67" s="31"/>
      <c r="J67" s="35"/>
      <c r="K67" s="35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13">
        <v>3.0</v>
      </c>
      <c r="B68" s="15"/>
      <c r="C68" s="47"/>
      <c r="D68" s="15"/>
      <c r="E68" s="15"/>
      <c r="F68" s="15"/>
      <c r="G68" s="41"/>
      <c r="H68" s="28"/>
      <c r="I68" s="31"/>
      <c r="J68" s="35"/>
      <c r="K68" s="35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13">
        <v>3.0</v>
      </c>
      <c r="B69" s="15"/>
      <c r="C69" s="47"/>
      <c r="D69" s="15"/>
      <c r="E69" s="15"/>
      <c r="F69" s="15"/>
      <c r="G69" s="41"/>
      <c r="H69" s="28"/>
      <c r="I69" s="31"/>
      <c r="J69" s="35"/>
      <c r="K69" s="35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13">
        <v>12.0</v>
      </c>
      <c r="B70" s="15"/>
      <c r="C70" s="47"/>
      <c r="D70" s="15"/>
      <c r="E70" s="15"/>
      <c r="F70" s="15"/>
      <c r="G70" s="41"/>
      <c r="H70" s="28"/>
      <c r="I70" s="31"/>
      <c r="J70" s="35"/>
      <c r="K70" s="35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13">
        <v>3.0</v>
      </c>
      <c r="B71" s="15"/>
      <c r="C71" s="47"/>
      <c r="D71" s="15"/>
      <c r="E71" s="15"/>
      <c r="F71" s="15"/>
      <c r="G71" s="41"/>
      <c r="H71" s="28"/>
      <c r="I71" s="31"/>
      <c r="J71" s="35"/>
      <c r="K71" s="35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13">
        <v>3.0</v>
      </c>
      <c r="B72" s="15"/>
      <c r="C72" s="47"/>
      <c r="D72" s="15"/>
      <c r="E72" s="15"/>
      <c r="F72" s="15"/>
      <c r="G72" s="41"/>
      <c r="H72" s="28"/>
      <c r="I72" s="31"/>
      <c r="J72" s="35"/>
      <c r="K72" s="35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13">
        <v>3.0</v>
      </c>
      <c r="B73" s="15"/>
      <c r="C73" s="47"/>
      <c r="D73" s="15"/>
      <c r="E73" s="15"/>
      <c r="F73" s="15"/>
      <c r="G73" s="41"/>
      <c r="H73" s="28"/>
      <c r="I73" s="31"/>
      <c r="J73" s="35"/>
      <c r="K73" s="35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13">
        <v>1177.0</v>
      </c>
      <c r="B74" s="15"/>
      <c r="C74" s="47"/>
      <c r="D74" s="15"/>
      <c r="E74" s="15"/>
      <c r="F74" s="15"/>
      <c r="G74" s="41"/>
      <c r="H74" s="28"/>
      <c r="I74" s="31"/>
      <c r="J74" s="35"/>
      <c r="K74" s="35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13">
        <v>1177.0</v>
      </c>
      <c r="B75" s="15"/>
      <c r="C75" s="47"/>
      <c r="D75" s="15"/>
      <c r="E75" s="15"/>
      <c r="F75" s="15"/>
      <c r="G75" s="41"/>
      <c r="H75" s="28"/>
      <c r="I75" s="31"/>
      <c r="J75" s="35"/>
      <c r="K75" s="35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13">
        <v>1.0</v>
      </c>
      <c r="B76" s="15"/>
      <c r="C76" s="47"/>
      <c r="D76" s="15"/>
      <c r="E76" s="15"/>
      <c r="F76" s="15"/>
      <c r="G76" s="41"/>
      <c r="H76" s="28"/>
      <c r="I76" s="31"/>
      <c r="J76" s="35"/>
      <c r="K76" s="35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13">
        <v>3.0</v>
      </c>
      <c r="B77" s="15"/>
      <c r="C77" s="47"/>
      <c r="D77" s="15"/>
      <c r="E77" s="15"/>
      <c r="F77" s="15"/>
      <c r="G77" s="41"/>
      <c r="H77" s="28"/>
      <c r="I77" s="31"/>
      <c r="J77" s="35"/>
      <c r="K77" s="35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13">
        <v>3.0</v>
      </c>
      <c r="B78" s="15"/>
      <c r="C78" s="47"/>
      <c r="D78" s="15"/>
      <c r="E78" s="15"/>
      <c r="F78" s="15"/>
      <c r="G78" s="41"/>
      <c r="H78" s="28"/>
      <c r="I78" s="31"/>
      <c r="J78" s="35"/>
      <c r="K78" s="35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13">
        <v>1042.0</v>
      </c>
      <c r="B79" s="15"/>
      <c r="C79" s="47"/>
      <c r="D79" s="15"/>
      <c r="E79" s="15"/>
      <c r="F79" s="15"/>
      <c r="G79" s="41"/>
      <c r="H79" s="28"/>
      <c r="I79" s="31"/>
      <c r="J79" s="35"/>
      <c r="K79" s="35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13">
        <v>12.0</v>
      </c>
      <c r="B80" s="15"/>
      <c r="C80" s="47"/>
      <c r="D80" s="15"/>
      <c r="E80" s="15"/>
      <c r="F80" s="15"/>
      <c r="G80" s="41"/>
      <c r="H80" s="28"/>
      <c r="I80" s="31"/>
      <c r="J80" s="35"/>
      <c r="K80" s="35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13">
        <v>3.0</v>
      </c>
      <c r="B81" s="15"/>
      <c r="C81" s="47"/>
      <c r="D81" s="15"/>
      <c r="E81" s="15"/>
      <c r="F81" s="15"/>
      <c r="G81" s="41"/>
      <c r="H81" s="28"/>
      <c r="I81" s="31"/>
      <c r="J81" s="35"/>
      <c r="K81" s="35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13">
        <v>3.0</v>
      </c>
      <c r="B82" s="15"/>
      <c r="C82" s="47"/>
      <c r="D82" s="15"/>
      <c r="E82" s="15"/>
      <c r="F82" s="15"/>
      <c r="G82" s="41"/>
      <c r="H82" s="28"/>
      <c r="I82" s="31"/>
      <c r="J82" s="35"/>
      <c r="K82" s="35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13">
        <v>35.0</v>
      </c>
      <c r="B83" s="15"/>
      <c r="C83" s="47"/>
      <c r="D83" s="15"/>
      <c r="E83" s="15"/>
      <c r="F83" s="15"/>
      <c r="G83" s="41"/>
      <c r="H83" s="28"/>
      <c r="I83" s="31"/>
      <c r="J83" s="35"/>
      <c r="K83" s="35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13">
        <v>3.0</v>
      </c>
      <c r="B84" s="15"/>
      <c r="C84" s="47"/>
      <c r="D84" s="15"/>
      <c r="E84" s="15"/>
      <c r="F84" s="15"/>
      <c r="G84" s="41"/>
      <c r="H84" s="28"/>
      <c r="I84" s="31"/>
      <c r="J84" s="35"/>
      <c r="K84" s="35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13">
        <v>3.0</v>
      </c>
      <c r="B85" s="15"/>
      <c r="C85" s="47"/>
      <c r="D85" s="15"/>
      <c r="E85" s="15"/>
      <c r="F85" s="15"/>
      <c r="G85" s="41"/>
      <c r="H85" s="28"/>
      <c r="I85" s="31"/>
      <c r="J85" s="35"/>
      <c r="K85" s="35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13">
        <v>1473.0</v>
      </c>
      <c r="B86" s="15"/>
      <c r="C86" s="47"/>
      <c r="D86" s="15"/>
      <c r="E86" s="15"/>
      <c r="F86" s="15"/>
      <c r="G86" s="41"/>
      <c r="H86" s="28"/>
      <c r="I86" s="31"/>
      <c r="J86" s="35"/>
      <c r="K86" s="35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13">
        <v>3.0</v>
      </c>
      <c r="B87" s="15"/>
      <c r="C87" s="47"/>
      <c r="D87" s="15"/>
      <c r="E87" s="15"/>
      <c r="F87" s="15"/>
      <c r="G87" s="41"/>
      <c r="H87" s="28"/>
      <c r="I87" s="31"/>
      <c r="J87" s="35"/>
      <c r="K87" s="35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13">
        <v>12.0</v>
      </c>
      <c r="B88" s="15"/>
      <c r="C88" s="47"/>
      <c r="D88" s="15"/>
      <c r="E88" s="15"/>
      <c r="F88" s="15"/>
      <c r="G88" s="41"/>
      <c r="H88" s="28"/>
      <c r="I88" s="31"/>
      <c r="J88" s="35"/>
      <c r="K88" s="35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58">
        <v>1035.0</v>
      </c>
      <c r="B89" s="15"/>
      <c r="C89" s="47"/>
      <c r="D89" s="15"/>
      <c r="E89" s="15"/>
      <c r="F89" s="15"/>
      <c r="G89" s="41"/>
      <c r="H89" s="28"/>
      <c r="I89" s="31"/>
      <c r="J89" s="35"/>
      <c r="K89" s="35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58">
        <v>3.0</v>
      </c>
      <c r="B90" s="15"/>
      <c r="C90" s="47"/>
      <c r="D90" s="15"/>
      <c r="E90" s="15"/>
      <c r="F90" s="15"/>
      <c r="G90" s="41"/>
      <c r="H90" s="28"/>
      <c r="I90" s="31"/>
      <c r="J90" s="35"/>
      <c r="K90" s="35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58">
        <v>3.0</v>
      </c>
      <c r="B91" s="15"/>
      <c r="C91" s="47"/>
      <c r="D91" s="15"/>
      <c r="E91" s="15"/>
      <c r="F91" s="15"/>
      <c r="G91" s="41"/>
      <c r="H91" s="28"/>
      <c r="I91" s="31"/>
      <c r="J91" s="35"/>
      <c r="K91" s="35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58">
        <v>985.0</v>
      </c>
      <c r="B92" s="15"/>
      <c r="C92" s="47"/>
      <c r="D92" s="15"/>
      <c r="E92" s="15"/>
      <c r="F92" s="15"/>
      <c r="G92" s="41"/>
      <c r="H92" s="28"/>
      <c r="I92" s="31"/>
      <c r="J92" s="35"/>
      <c r="K92" s="35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58">
        <v>12.0</v>
      </c>
      <c r="B93" s="15"/>
      <c r="C93" s="47"/>
      <c r="D93" s="15"/>
      <c r="E93" s="15"/>
      <c r="F93" s="15"/>
      <c r="G93" s="41"/>
      <c r="H93" s="28"/>
      <c r="I93" s="31"/>
      <c r="J93" s="35"/>
      <c r="K93" s="35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58">
        <v>1.0</v>
      </c>
      <c r="B94" s="15"/>
      <c r="C94" s="47"/>
      <c r="D94" s="15"/>
      <c r="E94" s="15"/>
      <c r="F94" s="15"/>
      <c r="G94" s="41"/>
      <c r="H94" s="28"/>
      <c r="I94" s="31"/>
      <c r="J94" s="35"/>
      <c r="K94" s="35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58">
        <v>3.0</v>
      </c>
      <c r="B95" s="15"/>
      <c r="C95" s="47"/>
      <c r="D95" s="15"/>
      <c r="E95" s="15"/>
      <c r="F95" s="15"/>
      <c r="G95" s="41"/>
      <c r="H95" s="28"/>
      <c r="I95" s="31"/>
      <c r="J95" s="35"/>
      <c r="K95" s="35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58">
        <v>3.0</v>
      </c>
      <c r="B96" s="15"/>
      <c r="C96" s="47"/>
      <c r="D96" s="15"/>
      <c r="E96" s="15"/>
      <c r="F96" s="15"/>
      <c r="G96" s="41"/>
      <c r="H96" s="28"/>
      <c r="I96" s="31"/>
      <c r="J96" s="35"/>
      <c r="K96" s="35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58">
        <v>1053.0</v>
      </c>
      <c r="B97" s="15"/>
      <c r="C97" s="47"/>
      <c r="D97" s="15"/>
      <c r="E97" s="15"/>
      <c r="F97" s="15"/>
      <c r="G97" s="41"/>
      <c r="H97" s="28"/>
      <c r="I97" s="31"/>
      <c r="J97" s="35"/>
      <c r="K97" s="35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58">
        <v>3.0</v>
      </c>
      <c r="B98" s="15"/>
      <c r="C98" s="47"/>
      <c r="D98" s="15"/>
      <c r="E98" s="15"/>
      <c r="F98" s="15"/>
      <c r="G98" s="41"/>
      <c r="H98" s="28"/>
      <c r="I98" s="31"/>
      <c r="J98" s="35"/>
      <c r="K98" s="35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58">
        <v>1425.0</v>
      </c>
      <c r="B99" s="15"/>
      <c r="C99" s="47"/>
      <c r="D99" s="15"/>
      <c r="E99" s="15"/>
      <c r="F99" s="15"/>
      <c r="G99" s="41"/>
      <c r="H99" s="28"/>
      <c r="I99" s="31"/>
      <c r="J99" s="35"/>
      <c r="K99" s="35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58">
        <v>3.0</v>
      </c>
      <c r="B100" s="15"/>
      <c r="C100" s="47"/>
      <c r="D100" s="15"/>
      <c r="E100" s="15"/>
      <c r="F100" s="15"/>
      <c r="G100" s="41"/>
      <c r="H100" s="28"/>
      <c r="I100" s="31"/>
      <c r="J100" s="35"/>
      <c r="K100" s="35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58">
        <v>3.0</v>
      </c>
      <c r="B101" s="15"/>
      <c r="C101" s="47"/>
      <c r="D101" s="15"/>
      <c r="E101" s="15"/>
      <c r="F101" s="15"/>
      <c r="G101" s="41"/>
      <c r="H101" s="28"/>
      <c r="I101" s="31"/>
      <c r="J101" s="35"/>
      <c r="K101" s="35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58">
        <v>3.0</v>
      </c>
      <c r="B102" s="15"/>
      <c r="C102" s="47"/>
      <c r="D102" s="15"/>
      <c r="E102" s="15"/>
      <c r="F102" s="15"/>
      <c r="G102" s="41"/>
      <c r="H102" s="28"/>
      <c r="I102" s="31"/>
      <c r="J102" s="35"/>
      <c r="K102" s="35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58">
        <v>3.0</v>
      </c>
      <c r="B103" s="15"/>
      <c r="C103" s="47"/>
      <c r="D103" s="15"/>
      <c r="E103" s="15"/>
      <c r="F103" s="15"/>
      <c r="G103" s="41"/>
      <c r="H103" s="28"/>
      <c r="I103" s="31"/>
      <c r="J103" s="35"/>
      <c r="K103" s="35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58">
        <v>3.0</v>
      </c>
      <c r="B104" s="15"/>
      <c r="C104" s="47"/>
      <c r="D104" s="15"/>
      <c r="E104" s="15"/>
      <c r="F104" s="15"/>
      <c r="G104" s="41"/>
      <c r="H104" s="28"/>
      <c r="I104" s="31"/>
      <c r="J104" s="35"/>
      <c r="K104" s="35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58">
        <v>3.0</v>
      </c>
      <c r="B105" s="15"/>
      <c r="C105" s="47"/>
      <c r="D105" s="15"/>
      <c r="E105" s="15"/>
      <c r="F105" s="15"/>
      <c r="G105" s="41"/>
      <c r="H105" s="28"/>
      <c r="I105" s="31"/>
      <c r="J105" s="35"/>
      <c r="K105" s="35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58">
        <v>3.0</v>
      </c>
      <c r="B106" s="15"/>
      <c r="C106" s="47"/>
      <c r="D106" s="15"/>
      <c r="E106" s="15"/>
      <c r="F106" s="15"/>
      <c r="G106" s="41"/>
      <c r="H106" s="28"/>
      <c r="I106" s="31"/>
      <c r="J106" s="35"/>
      <c r="K106" s="35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58">
        <v>1428.0</v>
      </c>
      <c r="B107" s="15"/>
      <c r="C107" s="47"/>
      <c r="D107" s="15"/>
      <c r="E107" s="15"/>
      <c r="F107" s="15"/>
      <c r="G107" s="41"/>
      <c r="H107" s="28"/>
      <c r="I107" s="31"/>
      <c r="J107" s="35"/>
      <c r="K107" s="35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58">
        <v>3.0</v>
      </c>
      <c r="B108" s="15"/>
      <c r="C108" s="47"/>
      <c r="D108" s="15"/>
      <c r="E108" s="15"/>
      <c r="F108" s="15"/>
      <c r="G108" s="41"/>
      <c r="H108" s="28"/>
      <c r="I108" s="31"/>
      <c r="J108" s="35"/>
      <c r="K108" s="35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58">
        <v>1054.0</v>
      </c>
      <c r="B109" s="15"/>
      <c r="C109" s="47"/>
      <c r="D109" s="15"/>
      <c r="E109" s="15"/>
      <c r="F109" s="15"/>
      <c r="G109" s="41"/>
      <c r="H109" s="28"/>
      <c r="I109" s="31"/>
      <c r="J109" s="35"/>
      <c r="K109" s="35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58">
        <v>0.0</v>
      </c>
      <c r="B110" s="15"/>
      <c r="C110" s="47"/>
      <c r="D110" s="15"/>
      <c r="E110" s="15"/>
      <c r="F110" s="15"/>
      <c r="G110" s="41"/>
      <c r="H110" s="28"/>
      <c r="I110" s="31"/>
      <c r="J110" s="35"/>
      <c r="K110" s="35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51">
        <v>12.0</v>
      </c>
      <c r="B111" s="15"/>
      <c r="C111" s="47"/>
      <c r="D111" s="15"/>
      <c r="E111" s="15"/>
      <c r="F111" s="15"/>
      <c r="G111" s="41"/>
      <c r="H111" s="28"/>
      <c r="I111" s="31"/>
      <c r="J111" s="35"/>
      <c r="K111" s="35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58">
        <v>3.0</v>
      </c>
      <c r="B112" s="15"/>
      <c r="C112" s="47"/>
      <c r="D112" s="15"/>
      <c r="E112" s="15"/>
      <c r="F112" s="15"/>
      <c r="G112" s="41"/>
      <c r="H112" s="28"/>
      <c r="I112" s="31"/>
      <c r="J112" s="35"/>
      <c r="K112" s="35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58">
        <v>3.0</v>
      </c>
      <c r="B113" s="15"/>
      <c r="C113" s="47"/>
      <c r="D113" s="15"/>
      <c r="E113" s="15"/>
      <c r="F113" s="15"/>
      <c r="G113" s="41"/>
      <c r="H113" s="28"/>
      <c r="I113" s="31"/>
      <c r="J113" s="35"/>
      <c r="K113" s="35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58">
        <v>3.0</v>
      </c>
      <c r="B114" s="15"/>
      <c r="C114" s="47"/>
      <c r="D114" s="15"/>
      <c r="E114" s="15"/>
      <c r="F114" s="15"/>
      <c r="G114" s="41"/>
      <c r="H114" s="28"/>
      <c r="I114" s="31"/>
      <c r="J114" s="35"/>
      <c r="K114" s="35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58">
        <v>3.0</v>
      </c>
      <c r="B115" s="15"/>
      <c r="C115" s="47"/>
      <c r="D115" s="15"/>
      <c r="E115" s="15"/>
      <c r="F115" s="15"/>
      <c r="G115" s="41"/>
      <c r="H115" s="28"/>
      <c r="I115" s="31"/>
      <c r="J115" s="35"/>
      <c r="K115" s="35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58">
        <v>1.0</v>
      </c>
      <c r="B116" s="15"/>
      <c r="C116" s="47"/>
      <c r="D116" s="15"/>
      <c r="E116" s="15"/>
      <c r="F116" s="15"/>
      <c r="G116" s="41"/>
      <c r="H116" s="28"/>
      <c r="I116" s="31"/>
      <c r="J116" s="35"/>
      <c r="K116" s="35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58">
        <v>0.0</v>
      </c>
      <c r="B117" s="15"/>
      <c r="C117" s="47"/>
      <c r="D117" s="15"/>
      <c r="E117" s="15"/>
      <c r="F117" s="15"/>
      <c r="G117" s="41"/>
      <c r="H117" s="28"/>
      <c r="I117" s="31"/>
      <c r="J117" s="35"/>
      <c r="K117" s="35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58">
        <v>3.0</v>
      </c>
      <c r="B118" s="15"/>
      <c r="C118" s="47"/>
      <c r="D118" s="15"/>
      <c r="E118" s="15"/>
      <c r="F118" s="15"/>
      <c r="G118" s="41"/>
      <c r="H118" s="28"/>
      <c r="I118" s="31"/>
      <c r="J118" s="35"/>
      <c r="K118" s="35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58">
        <v>3.0</v>
      </c>
      <c r="B119" s="15"/>
      <c r="C119" s="47"/>
      <c r="D119" s="15"/>
      <c r="E119" s="15"/>
      <c r="F119" s="15"/>
      <c r="G119" s="41"/>
      <c r="H119" s="28"/>
      <c r="I119" s="31"/>
      <c r="J119" s="35"/>
      <c r="K119" s="35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58">
        <v>3.0</v>
      </c>
      <c r="B120" s="15"/>
      <c r="C120" s="47"/>
      <c r="D120" s="15"/>
      <c r="E120" s="15"/>
      <c r="F120" s="15"/>
      <c r="G120" s="41"/>
      <c r="H120" s="28"/>
      <c r="I120" s="31"/>
      <c r="J120" s="35"/>
      <c r="K120" s="35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58">
        <v>3.0</v>
      </c>
      <c r="B121" s="15"/>
      <c r="C121" s="47"/>
      <c r="D121" s="15"/>
      <c r="E121" s="15"/>
      <c r="F121" s="15"/>
      <c r="G121" s="41"/>
      <c r="H121" s="28"/>
      <c r="I121" s="31"/>
      <c r="J121" s="35"/>
      <c r="K121" s="35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58">
        <v>0.0</v>
      </c>
      <c r="B122" s="15"/>
      <c r="C122" s="47"/>
      <c r="D122" s="15"/>
      <c r="E122" s="15"/>
      <c r="F122" s="15"/>
      <c r="G122" s="41"/>
      <c r="H122" s="28"/>
      <c r="I122" s="31"/>
      <c r="J122" s="35"/>
      <c r="K122" s="35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58">
        <v>3.0</v>
      </c>
      <c r="B123" s="15"/>
      <c r="C123" s="47"/>
      <c r="D123" s="15"/>
      <c r="E123" s="15"/>
      <c r="F123" s="15"/>
      <c r="G123" s="41"/>
      <c r="H123" s="28"/>
      <c r="I123" s="31"/>
      <c r="J123" s="35"/>
      <c r="K123" s="35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58">
        <v>0.0</v>
      </c>
      <c r="B124" s="15"/>
      <c r="C124" s="47"/>
      <c r="D124" s="15"/>
      <c r="E124" s="15"/>
      <c r="F124" s="15"/>
      <c r="G124" s="41"/>
      <c r="H124" s="28"/>
      <c r="I124" s="31"/>
      <c r="J124" s="35"/>
      <c r="K124" s="35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58">
        <v>1177.0</v>
      </c>
      <c r="B125" s="15"/>
      <c r="C125" s="47"/>
      <c r="D125" s="15"/>
      <c r="E125" s="15"/>
      <c r="F125" s="15"/>
      <c r="G125" s="41"/>
      <c r="H125" s="28"/>
      <c r="I125" s="31"/>
      <c r="J125" s="35"/>
      <c r="K125" s="35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58">
        <v>1177.0</v>
      </c>
      <c r="B126" s="15"/>
      <c r="C126" s="47"/>
      <c r="D126" s="15"/>
      <c r="E126" s="15"/>
      <c r="F126" s="15"/>
      <c r="G126" s="41"/>
      <c r="H126" s="28"/>
      <c r="I126" s="31"/>
      <c r="J126" s="35"/>
      <c r="K126" s="35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58">
        <v>0.0</v>
      </c>
      <c r="B127" s="15"/>
      <c r="C127" s="47"/>
      <c r="D127" s="15"/>
      <c r="E127" s="15"/>
      <c r="F127" s="15"/>
      <c r="G127" s="41"/>
      <c r="H127" s="28"/>
      <c r="I127" s="31"/>
      <c r="J127" s="35"/>
      <c r="K127" s="35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58">
        <v>0.0</v>
      </c>
      <c r="B128" s="15"/>
      <c r="C128" s="47"/>
      <c r="D128" s="15"/>
      <c r="E128" s="15"/>
      <c r="F128" s="15"/>
      <c r="G128" s="41"/>
      <c r="H128" s="28"/>
      <c r="I128" s="31"/>
      <c r="J128" s="35"/>
      <c r="K128" s="35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58">
        <v>3.0</v>
      </c>
      <c r="B129" s="15"/>
      <c r="C129" s="47"/>
      <c r="D129" s="15"/>
      <c r="E129" s="15"/>
      <c r="F129" s="15"/>
      <c r="G129" s="41"/>
      <c r="H129" s="28"/>
      <c r="I129" s="31"/>
      <c r="J129" s="35"/>
      <c r="K129" s="35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58">
        <v>3.0</v>
      </c>
      <c r="B130" s="15"/>
      <c r="C130" s="47"/>
      <c r="D130" s="15"/>
      <c r="E130" s="15"/>
      <c r="F130" s="15"/>
      <c r="G130" s="41"/>
      <c r="H130" s="28"/>
      <c r="I130" s="31"/>
      <c r="J130" s="35"/>
      <c r="K130" s="35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58">
        <v>466.0</v>
      </c>
      <c r="B131" s="15"/>
      <c r="C131" s="47"/>
      <c r="D131" s="15"/>
      <c r="E131" s="15"/>
      <c r="F131" s="15"/>
      <c r="G131" s="41"/>
      <c r="H131" s="28"/>
      <c r="I131" s="31"/>
      <c r="J131" s="35"/>
      <c r="K131" s="35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58">
        <v>3.0</v>
      </c>
      <c r="B132" s="15"/>
      <c r="C132" s="47"/>
      <c r="D132" s="15"/>
      <c r="E132" s="15"/>
      <c r="F132" s="15"/>
      <c r="G132" s="41"/>
      <c r="H132" s="28"/>
      <c r="I132" s="31"/>
      <c r="J132" s="35"/>
      <c r="K132" s="35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58">
        <v>3.0</v>
      </c>
      <c r="B133" s="15"/>
      <c r="C133" s="47"/>
      <c r="D133" s="15"/>
      <c r="E133" s="15"/>
      <c r="F133" s="15"/>
      <c r="G133" s="41"/>
      <c r="H133" s="28"/>
      <c r="I133" s="31"/>
      <c r="J133" s="35"/>
      <c r="K133" s="35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58">
        <v>0.0</v>
      </c>
      <c r="B134" s="15"/>
      <c r="C134" s="47"/>
      <c r="D134" s="15"/>
      <c r="E134" s="15"/>
      <c r="F134" s="15"/>
      <c r="G134" s="41"/>
      <c r="H134" s="28"/>
      <c r="I134" s="31"/>
      <c r="J134" s="35"/>
      <c r="K134" s="35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58">
        <v>0.0</v>
      </c>
      <c r="B135" s="15"/>
      <c r="C135" s="47"/>
      <c r="D135" s="15"/>
      <c r="E135" s="15"/>
      <c r="F135" s="15"/>
      <c r="G135" s="41"/>
      <c r="H135" s="28"/>
      <c r="I135" s="31"/>
      <c r="J135" s="35"/>
      <c r="K135" s="35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58">
        <v>3.0</v>
      </c>
      <c r="B136" s="15"/>
      <c r="C136" s="47"/>
      <c r="D136" s="15"/>
      <c r="E136" s="15"/>
      <c r="F136" s="15"/>
      <c r="G136" s="41"/>
      <c r="H136" s="28"/>
      <c r="I136" s="31"/>
      <c r="J136" s="35"/>
      <c r="K136" s="35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58">
        <v>0.0</v>
      </c>
      <c r="B137" s="15"/>
      <c r="C137" s="47"/>
      <c r="D137" s="15"/>
      <c r="E137" s="15"/>
      <c r="F137" s="15"/>
      <c r="G137" s="41"/>
      <c r="H137" s="28"/>
      <c r="I137" s="31"/>
      <c r="J137" s="35"/>
      <c r="K137" s="35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58">
        <v>0.0</v>
      </c>
      <c r="B138" s="15"/>
      <c r="C138" s="47"/>
      <c r="D138" s="15"/>
      <c r="E138" s="15"/>
      <c r="F138" s="15"/>
      <c r="G138" s="41"/>
      <c r="H138" s="28"/>
      <c r="I138" s="31"/>
      <c r="J138" s="35"/>
      <c r="K138" s="35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58">
        <v>0.0</v>
      </c>
      <c r="B139" s="15"/>
      <c r="C139" s="47"/>
      <c r="D139" s="15"/>
      <c r="E139" s="15"/>
      <c r="F139" s="15"/>
      <c r="G139" s="41"/>
      <c r="H139" s="28"/>
      <c r="I139" s="31"/>
      <c r="J139" s="35"/>
      <c r="K139" s="35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58">
        <v>0.0</v>
      </c>
      <c r="B140" s="15"/>
      <c r="C140" s="47"/>
      <c r="D140" s="15"/>
      <c r="E140" s="15"/>
      <c r="F140" s="15"/>
      <c r="G140" s="41"/>
      <c r="H140" s="28"/>
      <c r="I140" s="31"/>
      <c r="J140" s="35"/>
      <c r="K140" s="35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58">
        <v>3.0</v>
      </c>
      <c r="B141" s="15"/>
      <c r="C141" s="47"/>
      <c r="D141" s="15"/>
      <c r="E141" s="15"/>
      <c r="F141" s="15"/>
      <c r="G141" s="41"/>
      <c r="H141" s="28"/>
      <c r="I141" s="31"/>
      <c r="J141" s="35"/>
      <c r="K141" s="35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58">
        <v>3.0</v>
      </c>
      <c r="B142" s="15"/>
      <c r="C142" s="47"/>
      <c r="D142" s="15"/>
      <c r="E142" s="15"/>
      <c r="F142" s="15"/>
      <c r="G142" s="41"/>
      <c r="H142" s="28"/>
      <c r="I142" s="31"/>
      <c r="J142" s="35"/>
      <c r="K142" s="35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58">
        <v>3.0</v>
      </c>
      <c r="B143" s="15"/>
      <c r="C143" s="47"/>
      <c r="D143" s="15"/>
      <c r="E143" s="15"/>
      <c r="F143" s="15"/>
      <c r="G143" s="41"/>
      <c r="H143" s="28"/>
      <c r="I143" s="31"/>
      <c r="J143" s="35"/>
      <c r="K143" s="35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58">
        <v>3.0</v>
      </c>
      <c r="B144" s="15"/>
      <c r="C144" s="47"/>
      <c r="D144" s="15"/>
      <c r="E144" s="15"/>
      <c r="F144" s="15"/>
      <c r="G144" s="41"/>
      <c r="H144" s="28"/>
      <c r="I144" s="31"/>
      <c r="J144" s="35"/>
      <c r="K144" s="35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58">
        <v>0.0</v>
      </c>
      <c r="B145" s="15"/>
      <c r="C145" s="47"/>
      <c r="D145" s="15"/>
      <c r="E145" s="15"/>
      <c r="F145" s="15"/>
      <c r="G145" s="41"/>
      <c r="H145" s="28"/>
      <c r="I145" s="31"/>
      <c r="J145" s="35"/>
      <c r="K145" s="35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58">
        <v>0.0</v>
      </c>
      <c r="B146" s="15"/>
      <c r="C146" s="47"/>
      <c r="D146" s="15"/>
      <c r="E146" s="15"/>
      <c r="F146" s="15"/>
      <c r="G146" s="41"/>
      <c r="H146" s="28"/>
      <c r="I146" s="31"/>
      <c r="J146" s="35"/>
      <c r="K146" s="35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58">
        <v>3.0</v>
      </c>
      <c r="B147" s="15"/>
      <c r="C147" s="47"/>
      <c r="D147" s="15"/>
      <c r="E147" s="15"/>
      <c r="F147" s="15"/>
      <c r="G147" s="41"/>
      <c r="H147" s="28"/>
      <c r="I147" s="31"/>
      <c r="J147" s="35"/>
      <c r="K147" s="35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58">
        <v>0.0</v>
      </c>
      <c r="B148" s="15"/>
      <c r="C148" s="47"/>
      <c r="D148" s="15"/>
      <c r="E148" s="15"/>
      <c r="F148" s="15"/>
      <c r="G148" s="41"/>
      <c r="H148" s="28"/>
      <c r="I148" s="31"/>
      <c r="J148" s="35"/>
      <c r="K148" s="35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58">
        <v>3.0</v>
      </c>
      <c r="B149" s="15"/>
      <c r="C149" s="47"/>
      <c r="D149" s="15"/>
      <c r="E149" s="15"/>
      <c r="F149" s="15"/>
      <c r="G149" s="41"/>
      <c r="H149" s="28"/>
      <c r="I149" s="31"/>
      <c r="J149" s="35"/>
      <c r="K149" s="35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58">
        <v>466.0</v>
      </c>
      <c r="B150" s="15"/>
      <c r="C150" s="47"/>
      <c r="D150" s="15"/>
      <c r="E150" s="15"/>
      <c r="F150" s="15"/>
      <c r="G150" s="41"/>
      <c r="H150" s="28"/>
      <c r="I150" s="31"/>
      <c r="J150" s="35"/>
      <c r="K150" s="35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58">
        <v>1.0</v>
      </c>
      <c r="B151" s="15"/>
      <c r="C151" s="47"/>
      <c r="D151" s="15"/>
      <c r="E151" s="15"/>
      <c r="F151" s="15"/>
      <c r="G151" s="41"/>
      <c r="H151" s="28"/>
      <c r="I151" s="31"/>
      <c r="J151" s="35"/>
      <c r="K151" s="35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58">
        <v>0.0</v>
      </c>
      <c r="B152" s="15"/>
      <c r="C152" s="47"/>
      <c r="D152" s="15"/>
      <c r="E152" s="15"/>
      <c r="F152" s="15"/>
      <c r="G152" s="41"/>
      <c r="H152" s="28"/>
      <c r="I152" s="31"/>
      <c r="J152" s="35"/>
      <c r="K152" s="35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58">
        <v>15.0</v>
      </c>
      <c r="B153" s="15"/>
      <c r="C153" s="47"/>
      <c r="D153" s="15"/>
      <c r="E153" s="15"/>
      <c r="F153" s="15"/>
      <c r="G153" s="41"/>
      <c r="H153" s="28"/>
      <c r="I153" s="31"/>
      <c r="J153" s="35"/>
      <c r="K153" s="35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58">
        <v>256.0</v>
      </c>
      <c r="B154" s="15"/>
      <c r="C154" s="47"/>
      <c r="D154" s="15"/>
      <c r="E154" s="15"/>
      <c r="F154" s="15"/>
      <c r="G154" s="41"/>
      <c r="H154" s="28"/>
      <c r="I154" s="31"/>
      <c r="J154" s="35"/>
      <c r="K154" s="35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58">
        <v>256.0</v>
      </c>
      <c r="B155" s="15"/>
      <c r="C155" s="47"/>
      <c r="D155" s="15"/>
      <c r="E155" s="15"/>
      <c r="F155" s="15"/>
      <c r="G155" s="41"/>
      <c r="H155" s="28"/>
      <c r="I155" s="31"/>
      <c r="J155" s="35"/>
      <c r="K155" s="35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58">
        <v>256.0</v>
      </c>
      <c r="B156" s="15"/>
      <c r="C156" s="47"/>
      <c r="D156" s="15"/>
      <c r="E156" s="15"/>
      <c r="F156" s="15"/>
      <c r="G156" s="41"/>
      <c r="H156" s="28"/>
      <c r="I156" s="31"/>
      <c r="J156" s="35"/>
      <c r="K156" s="35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58">
        <v>256.0</v>
      </c>
      <c r="B157" s="15"/>
      <c r="C157" s="47"/>
      <c r="D157" s="15"/>
      <c r="E157" s="15"/>
      <c r="F157" s="15"/>
      <c r="G157" s="41"/>
      <c r="H157" s="28"/>
      <c r="I157" s="31"/>
      <c r="J157" s="35"/>
      <c r="K157" s="35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58">
        <v>256.0</v>
      </c>
      <c r="B158" s="15"/>
      <c r="C158" s="47"/>
      <c r="D158" s="15"/>
      <c r="E158" s="15"/>
      <c r="F158" s="15"/>
      <c r="G158" s="41"/>
      <c r="H158" s="28"/>
      <c r="I158" s="31"/>
      <c r="J158" s="35"/>
      <c r="K158" s="35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58">
        <v>256.0</v>
      </c>
      <c r="B159" s="15"/>
      <c r="C159" s="47"/>
      <c r="D159" s="15"/>
      <c r="E159" s="15"/>
      <c r="F159" s="15"/>
      <c r="G159" s="41"/>
      <c r="H159" s="28"/>
      <c r="I159" s="31"/>
      <c r="J159" s="35"/>
      <c r="K159" s="35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58">
        <v>256.0</v>
      </c>
      <c r="B160" s="15"/>
      <c r="C160" s="47"/>
      <c r="D160" s="15"/>
      <c r="E160" s="15"/>
      <c r="F160" s="15"/>
      <c r="G160" s="41"/>
      <c r="H160" s="28"/>
      <c r="I160" s="31"/>
      <c r="J160" s="35"/>
      <c r="K160" s="35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58">
        <v>12.0</v>
      </c>
      <c r="B161" s="15"/>
      <c r="C161" s="47"/>
      <c r="D161" s="15"/>
      <c r="E161" s="15"/>
      <c r="F161" s="15"/>
      <c r="G161" s="41"/>
      <c r="H161" s="28"/>
      <c r="I161" s="31"/>
      <c r="J161" s="35"/>
      <c r="K161" s="35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58">
        <v>256.0</v>
      </c>
      <c r="B162" s="15"/>
      <c r="C162" s="47"/>
      <c r="D162" s="15"/>
      <c r="E162" s="15"/>
      <c r="F162" s="15"/>
      <c r="G162" s="41"/>
      <c r="H162" s="28"/>
      <c r="I162" s="31"/>
      <c r="J162" s="35"/>
      <c r="K162" s="35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58">
        <v>12.0</v>
      </c>
      <c r="B163" s="15"/>
      <c r="C163" s="47"/>
      <c r="D163" s="15"/>
      <c r="E163" s="15"/>
      <c r="F163" s="15"/>
      <c r="G163" s="41"/>
      <c r="H163" s="28"/>
      <c r="I163" s="31"/>
      <c r="J163" s="35"/>
      <c r="K163" s="35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58">
        <v>0.0</v>
      </c>
      <c r="B164" s="15"/>
      <c r="C164" s="47"/>
      <c r="D164" s="15"/>
      <c r="E164" s="15"/>
      <c r="F164" s="15"/>
      <c r="G164" s="41"/>
      <c r="H164" s="28"/>
      <c r="I164" s="31"/>
      <c r="J164" s="35"/>
      <c r="K164" s="35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58">
        <v>12.0</v>
      </c>
      <c r="B165" s="15"/>
      <c r="C165" s="47"/>
      <c r="D165" s="15"/>
      <c r="E165" s="15"/>
      <c r="F165" s="15"/>
      <c r="G165" s="41"/>
      <c r="H165" s="28"/>
      <c r="I165" s="31"/>
      <c r="J165" s="35"/>
      <c r="K165" s="35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58">
        <v>12.0</v>
      </c>
      <c r="B166" s="15"/>
      <c r="C166" s="47"/>
      <c r="D166" s="15"/>
      <c r="E166" s="15"/>
      <c r="F166" s="15"/>
      <c r="G166" s="41"/>
      <c r="H166" s="28"/>
      <c r="I166" s="31"/>
      <c r="J166" s="35"/>
      <c r="K166" s="35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58">
        <v>12.0</v>
      </c>
      <c r="B167" s="15"/>
      <c r="C167" s="47"/>
      <c r="D167" s="15"/>
      <c r="E167" s="15"/>
      <c r="F167" s="15"/>
      <c r="G167" s="41"/>
      <c r="H167" s="28"/>
      <c r="I167" s="31"/>
      <c r="J167" s="35"/>
      <c r="K167" s="35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58">
        <v>2.0</v>
      </c>
      <c r="B168" s="15"/>
      <c r="C168" s="47"/>
      <c r="D168" s="15"/>
      <c r="E168" s="15"/>
      <c r="F168" s="15"/>
      <c r="G168" s="41"/>
      <c r="H168" s="28"/>
      <c r="I168" s="31"/>
      <c r="J168" s="35"/>
      <c r="K168" s="35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58">
        <v>199.0</v>
      </c>
      <c r="B169" s="15"/>
      <c r="C169" s="47"/>
      <c r="D169" s="15"/>
      <c r="E169" s="15"/>
      <c r="F169" s="15"/>
      <c r="G169" s="41"/>
      <c r="H169" s="28"/>
      <c r="I169" s="31"/>
      <c r="J169" s="35"/>
      <c r="K169" s="35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58">
        <v>199.0</v>
      </c>
      <c r="B170" s="15"/>
      <c r="C170" s="47"/>
      <c r="D170" s="15"/>
      <c r="E170" s="15"/>
      <c r="F170" s="15"/>
      <c r="G170" s="41"/>
      <c r="H170" s="28"/>
      <c r="I170" s="31"/>
      <c r="J170" s="35"/>
      <c r="K170" s="35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58">
        <v>238.0</v>
      </c>
      <c r="B171" s="15"/>
      <c r="C171" s="47"/>
      <c r="D171" s="15"/>
      <c r="E171" s="15"/>
      <c r="F171" s="15"/>
      <c r="G171" s="41"/>
      <c r="H171" s="28"/>
      <c r="I171" s="31"/>
      <c r="J171" s="35"/>
      <c r="K171" s="35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58">
        <v>238.0</v>
      </c>
      <c r="B172" s="15"/>
      <c r="C172" s="47"/>
      <c r="D172" s="15"/>
      <c r="E172" s="15"/>
      <c r="F172" s="15"/>
      <c r="G172" s="41"/>
      <c r="H172" s="28"/>
      <c r="I172" s="31"/>
      <c r="J172" s="35"/>
      <c r="K172" s="35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58">
        <v>276.0</v>
      </c>
      <c r="B173" s="15"/>
      <c r="C173" s="47"/>
      <c r="D173" s="15"/>
      <c r="E173" s="15"/>
      <c r="F173" s="15"/>
      <c r="G173" s="41"/>
      <c r="H173" s="28"/>
      <c r="I173" s="31"/>
      <c r="J173" s="35"/>
      <c r="K173" s="35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58">
        <v>276.0</v>
      </c>
      <c r="B174" s="15"/>
      <c r="C174" s="47"/>
      <c r="D174" s="15"/>
      <c r="E174" s="15"/>
      <c r="F174" s="15"/>
      <c r="G174" s="41"/>
      <c r="H174" s="28"/>
      <c r="I174" s="31"/>
      <c r="J174" s="35"/>
      <c r="K174" s="35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58">
        <v>875.0</v>
      </c>
      <c r="B175" s="15"/>
      <c r="C175" s="47"/>
      <c r="D175" s="15"/>
      <c r="E175" s="15"/>
      <c r="F175" s="15"/>
      <c r="G175" s="41"/>
      <c r="H175" s="28"/>
      <c r="I175" s="31"/>
      <c r="J175" s="35"/>
      <c r="K175" s="35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58">
        <v>21.0</v>
      </c>
      <c r="B176" s="15"/>
      <c r="C176" s="47"/>
      <c r="D176" s="15"/>
      <c r="E176" s="15"/>
      <c r="F176" s="15"/>
      <c r="G176" s="41"/>
      <c r="H176" s="28"/>
      <c r="I176" s="31"/>
      <c r="J176" s="35"/>
      <c r="K176" s="35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58">
        <v>254.0</v>
      </c>
      <c r="B177" s="15"/>
      <c r="C177" s="47"/>
      <c r="D177" s="15"/>
      <c r="E177" s="15"/>
      <c r="F177" s="15"/>
      <c r="G177" s="41"/>
      <c r="H177" s="28"/>
      <c r="I177" s="31"/>
      <c r="J177" s="35"/>
      <c r="K177" s="35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58">
        <v>7.0</v>
      </c>
      <c r="B178" s="15"/>
      <c r="C178" s="47"/>
      <c r="D178" s="15"/>
      <c r="E178" s="15"/>
      <c r="F178" s="15"/>
      <c r="G178" s="41"/>
      <c r="H178" s="28"/>
      <c r="I178" s="31"/>
      <c r="J178" s="35"/>
      <c r="K178" s="35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58">
        <v>0.0</v>
      </c>
      <c r="B179" s="15"/>
      <c r="C179" s="47"/>
      <c r="D179" s="15"/>
      <c r="E179" s="15"/>
      <c r="F179" s="15"/>
      <c r="G179" s="41"/>
      <c r="H179" s="28"/>
      <c r="I179" s="31"/>
      <c r="J179" s="35"/>
      <c r="K179" s="35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58">
        <v>12.0</v>
      </c>
      <c r="B180" s="15"/>
      <c r="C180" s="47"/>
      <c r="D180" s="15"/>
      <c r="E180" s="15"/>
      <c r="F180" s="15"/>
      <c r="G180" s="41"/>
      <c r="H180" s="28"/>
      <c r="I180" s="31"/>
      <c r="J180" s="35"/>
      <c r="K180" s="35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58">
        <v>2799.0</v>
      </c>
      <c r="B181" s="15"/>
      <c r="C181" s="47"/>
      <c r="D181" s="15"/>
      <c r="E181" s="15"/>
      <c r="F181" s="15"/>
      <c r="G181" s="41"/>
      <c r="H181" s="28"/>
      <c r="I181" s="31"/>
      <c r="J181" s="35"/>
      <c r="K181" s="35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58">
        <v>2799.0</v>
      </c>
      <c r="B182" s="15"/>
      <c r="C182" s="47"/>
      <c r="D182" s="15"/>
      <c r="E182" s="15"/>
      <c r="F182" s="15"/>
      <c r="G182" s="41"/>
      <c r="H182" s="28"/>
      <c r="I182" s="31"/>
      <c r="J182" s="35"/>
      <c r="K182" s="35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B183" s="15"/>
      <c r="C183" s="47"/>
      <c r="D183" s="15"/>
      <c r="E183" s="15"/>
      <c r="F183" s="15"/>
      <c r="G183" s="41"/>
      <c r="H183" s="15"/>
      <c r="I183" s="31"/>
      <c r="J183" s="35"/>
      <c r="K183" s="35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B184" s="15"/>
      <c r="C184" s="47"/>
      <c r="D184" s="15"/>
      <c r="E184" s="15"/>
      <c r="F184" s="15"/>
      <c r="G184" s="41"/>
      <c r="H184" s="15"/>
      <c r="I184" s="31"/>
      <c r="J184" s="35"/>
      <c r="K184" s="35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B185" s="15"/>
      <c r="C185" s="47"/>
      <c r="D185" s="15"/>
      <c r="E185" s="15"/>
      <c r="F185" s="15"/>
      <c r="G185" s="41"/>
      <c r="H185" s="15"/>
      <c r="I185" s="31"/>
      <c r="J185" s="35"/>
      <c r="K185" s="35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B186" s="15"/>
      <c r="C186" s="47"/>
      <c r="D186" s="15"/>
      <c r="E186" s="15"/>
      <c r="F186" s="15"/>
      <c r="G186" s="41"/>
      <c r="H186" s="15"/>
      <c r="I186" s="31"/>
      <c r="J186" s="35"/>
      <c r="K186" s="35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B187" s="15"/>
      <c r="C187" s="47"/>
      <c r="D187" s="15"/>
      <c r="E187" s="15"/>
      <c r="F187" s="15"/>
      <c r="G187" s="41"/>
      <c r="H187" s="15"/>
      <c r="I187" s="31"/>
      <c r="J187" s="35"/>
      <c r="K187" s="35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B188" s="15"/>
      <c r="C188" s="47"/>
      <c r="D188" s="15"/>
      <c r="E188" s="15"/>
      <c r="F188" s="15"/>
      <c r="G188" s="41"/>
      <c r="H188" s="15"/>
      <c r="I188" s="31"/>
      <c r="J188" s="35"/>
      <c r="K188" s="35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B189" s="15"/>
      <c r="C189" s="47"/>
      <c r="D189" s="15"/>
      <c r="E189" s="15"/>
      <c r="F189" s="15"/>
      <c r="G189" s="41"/>
      <c r="H189" s="15"/>
      <c r="I189" s="31"/>
      <c r="J189" s="35"/>
      <c r="K189" s="35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B190" s="15"/>
      <c r="C190" s="47"/>
      <c r="D190" s="15"/>
      <c r="E190" s="15"/>
      <c r="F190" s="15"/>
      <c r="G190" s="41"/>
      <c r="H190" s="15"/>
      <c r="I190" s="31"/>
      <c r="J190" s="35"/>
      <c r="K190" s="35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B191" s="15"/>
      <c r="C191" s="47"/>
      <c r="D191" s="15"/>
      <c r="E191" s="15"/>
      <c r="F191" s="15"/>
      <c r="G191" s="41"/>
      <c r="H191" s="15"/>
      <c r="I191" s="31"/>
      <c r="J191" s="35"/>
      <c r="K191" s="35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B192" s="15"/>
      <c r="C192" s="47"/>
      <c r="D192" s="15"/>
      <c r="E192" s="15"/>
      <c r="F192" s="15"/>
      <c r="G192" s="41"/>
      <c r="H192" s="15"/>
      <c r="I192" s="31"/>
      <c r="J192" s="35"/>
      <c r="K192" s="35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B193" s="15"/>
      <c r="C193" s="47"/>
      <c r="D193" s="15"/>
      <c r="E193" s="15"/>
      <c r="F193" s="15"/>
      <c r="G193" s="41"/>
      <c r="H193" s="15"/>
      <c r="I193" s="31"/>
      <c r="J193" s="35"/>
      <c r="K193" s="35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B194" s="15"/>
      <c r="C194" s="47"/>
      <c r="D194" s="15"/>
      <c r="E194" s="15"/>
      <c r="F194" s="15"/>
      <c r="G194" s="41"/>
      <c r="H194" s="15"/>
      <c r="I194" s="31"/>
      <c r="J194" s="35"/>
      <c r="K194" s="35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B195" s="15"/>
      <c r="C195" s="47"/>
      <c r="D195" s="15"/>
      <c r="E195" s="15"/>
      <c r="F195" s="15"/>
      <c r="G195" s="41"/>
      <c r="H195" s="15"/>
      <c r="I195" s="31"/>
      <c r="J195" s="35"/>
      <c r="K195" s="35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B196" s="15"/>
      <c r="C196" s="47"/>
      <c r="D196" s="15"/>
      <c r="E196" s="15"/>
      <c r="F196" s="15"/>
      <c r="G196" s="41"/>
      <c r="H196" s="15"/>
      <c r="I196" s="31"/>
      <c r="J196" s="35"/>
      <c r="K196" s="35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B197" s="15"/>
      <c r="C197" s="47"/>
      <c r="D197" s="15"/>
      <c r="E197" s="15"/>
      <c r="F197" s="15"/>
      <c r="G197" s="41"/>
      <c r="H197" s="15"/>
      <c r="I197" s="31"/>
      <c r="J197" s="35"/>
      <c r="K197" s="35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B198" s="15"/>
      <c r="C198" s="47"/>
      <c r="D198" s="15"/>
      <c r="E198" s="15"/>
      <c r="F198" s="15"/>
      <c r="G198" s="41"/>
      <c r="H198" s="15"/>
      <c r="I198" s="31"/>
      <c r="J198" s="35"/>
      <c r="K198" s="35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B199" s="15"/>
      <c r="C199" s="47"/>
      <c r="D199" s="15"/>
      <c r="E199" s="15"/>
      <c r="F199" s="15"/>
      <c r="G199" s="41"/>
      <c r="H199" s="15"/>
      <c r="I199" s="31"/>
      <c r="J199" s="35"/>
      <c r="K199" s="35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B200" s="15"/>
      <c r="C200" s="47"/>
      <c r="D200" s="15"/>
      <c r="E200" s="15"/>
      <c r="F200" s="15"/>
      <c r="G200" s="41"/>
      <c r="H200" s="15"/>
      <c r="I200" s="31"/>
      <c r="J200" s="35"/>
      <c r="K200" s="35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B201" s="15"/>
      <c r="C201" s="47"/>
      <c r="D201" s="15"/>
      <c r="E201" s="15"/>
      <c r="F201" s="15"/>
      <c r="G201" s="41"/>
      <c r="H201" s="15"/>
      <c r="I201" s="31"/>
      <c r="J201" s="35"/>
      <c r="K201" s="35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B202" s="15"/>
      <c r="C202" s="47"/>
      <c r="D202" s="15"/>
      <c r="E202" s="15"/>
      <c r="F202" s="15"/>
      <c r="G202" s="41"/>
      <c r="H202" s="15"/>
      <c r="I202" s="31"/>
      <c r="J202" s="35"/>
      <c r="K202" s="35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B203" s="15"/>
      <c r="C203" s="47"/>
      <c r="D203" s="15"/>
      <c r="E203" s="15"/>
      <c r="F203" s="15"/>
      <c r="G203" s="41"/>
      <c r="H203" s="15"/>
      <c r="I203" s="31"/>
      <c r="J203" s="35"/>
      <c r="K203" s="35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B204" s="15"/>
      <c r="C204" s="47"/>
      <c r="D204" s="15"/>
      <c r="E204" s="15"/>
      <c r="F204" s="15"/>
      <c r="G204" s="41"/>
      <c r="H204" s="15"/>
      <c r="I204" s="31"/>
      <c r="J204" s="35"/>
      <c r="K204" s="35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B205" s="15"/>
      <c r="C205" s="47"/>
      <c r="D205" s="15"/>
      <c r="E205" s="15"/>
      <c r="F205" s="15"/>
      <c r="G205" s="41"/>
      <c r="H205" s="15"/>
      <c r="I205" s="31"/>
      <c r="J205" s="35"/>
      <c r="K205" s="35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B206" s="15"/>
      <c r="C206" s="47"/>
      <c r="D206" s="15"/>
      <c r="E206" s="15"/>
      <c r="F206" s="15"/>
      <c r="G206" s="41"/>
      <c r="H206" s="15"/>
      <c r="I206" s="31"/>
      <c r="J206" s="35"/>
      <c r="K206" s="35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B207" s="15"/>
      <c r="C207" s="47"/>
      <c r="D207" s="15"/>
      <c r="E207" s="15"/>
      <c r="F207" s="15"/>
      <c r="G207" s="41"/>
      <c r="H207" s="15"/>
      <c r="I207" s="31"/>
      <c r="J207" s="35"/>
      <c r="K207" s="35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B208" s="15"/>
      <c r="C208" s="47"/>
      <c r="D208" s="15"/>
      <c r="E208" s="15"/>
      <c r="F208" s="15"/>
      <c r="G208" s="41"/>
      <c r="H208" s="15"/>
      <c r="I208" s="31"/>
      <c r="J208" s="35"/>
      <c r="K208" s="35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B209" s="15"/>
      <c r="C209" s="47"/>
      <c r="D209" s="15"/>
      <c r="E209" s="15"/>
      <c r="F209" s="15"/>
      <c r="G209" s="41"/>
      <c r="H209" s="15"/>
      <c r="I209" s="31"/>
      <c r="J209" s="35"/>
      <c r="K209" s="35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B210" s="15"/>
      <c r="C210" s="47"/>
      <c r="D210" s="15"/>
      <c r="E210" s="15"/>
      <c r="F210" s="15"/>
      <c r="G210" s="41"/>
      <c r="H210" s="15"/>
      <c r="I210" s="31"/>
      <c r="J210" s="35"/>
      <c r="K210" s="35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B211" s="15"/>
      <c r="C211" s="47"/>
      <c r="D211" s="15"/>
      <c r="E211" s="15"/>
      <c r="F211" s="15"/>
      <c r="G211" s="41"/>
      <c r="H211" s="15"/>
      <c r="I211" s="31"/>
      <c r="J211" s="35"/>
      <c r="K211" s="35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B212" s="15"/>
      <c r="C212" s="47"/>
      <c r="D212" s="15"/>
      <c r="E212" s="15"/>
      <c r="F212" s="15"/>
      <c r="G212" s="41"/>
      <c r="H212" s="15"/>
      <c r="I212" s="31"/>
      <c r="J212" s="35"/>
      <c r="K212" s="35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B213" s="15"/>
      <c r="C213" s="47"/>
      <c r="D213" s="15"/>
      <c r="E213" s="15"/>
      <c r="F213" s="15"/>
      <c r="G213" s="41"/>
      <c r="H213" s="15"/>
      <c r="I213" s="31"/>
      <c r="J213" s="35"/>
      <c r="K213" s="35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B214" s="15"/>
      <c r="C214" s="47"/>
      <c r="D214" s="15"/>
      <c r="E214" s="15"/>
      <c r="F214" s="15"/>
      <c r="G214" s="41"/>
      <c r="H214" s="15"/>
      <c r="I214" s="31"/>
      <c r="J214" s="35"/>
      <c r="K214" s="35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B215" s="15"/>
      <c r="C215" s="47"/>
      <c r="D215" s="15"/>
      <c r="E215" s="15"/>
      <c r="F215" s="15"/>
      <c r="G215" s="41"/>
      <c r="H215" s="15"/>
      <c r="I215" s="31"/>
      <c r="J215" s="35"/>
      <c r="K215" s="35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B216" s="15"/>
      <c r="C216" s="47"/>
      <c r="D216" s="15"/>
      <c r="E216" s="15"/>
      <c r="F216" s="15"/>
      <c r="G216" s="41"/>
      <c r="H216" s="15"/>
      <c r="I216" s="31"/>
      <c r="J216" s="35"/>
      <c r="K216" s="35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B217" s="15"/>
      <c r="C217" s="47"/>
      <c r="D217" s="15"/>
      <c r="E217" s="15"/>
      <c r="F217" s="15"/>
      <c r="G217" s="41"/>
      <c r="H217" s="15"/>
      <c r="I217" s="31"/>
      <c r="J217" s="35"/>
      <c r="K217" s="35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B218" s="15"/>
      <c r="C218" s="47"/>
      <c r="D218" s="15"/>
      <c r="E218" s="15"/>
      <c r="F218" s="15"/>
      <c r="G218" s="41"/>
      <c r="H218" s="15"/>
      <c r="I218" s="31"/>
      <c r="J218" s="35"/>
      <c r="K218" s="35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B219" s="15"/>
      <c r="C219" s="47"/>
      <c r="D219" s="15"/>
      <c r="E219" s="15"/>
      <c r="F219" s="15"/>
      <c r="G219" s="41"/>
      <c r="H219" s="15"/>
      <c r="I219" s="31"/>
      <c r="J219" s="35"/>
      <c r="K219" s="35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B220" s="15"/>
      <c r="C220" s="47"/>
      <c r="D220" s="15"/>
      <c r="E220" s="15"/>
      <c r="F220" s="15"/>
      <c r="G220" s="41"/>
      <c r="H220" s="15"/>
      <c r="I220" s="31"/>
      <c r="J220" s="35"/>
      <c r="K220" s="35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B221" s="15"/>
      <c r="C221" s="47"/>
      <c r="D221" s="15"/>
      <c r="E221" s="15"/>
      <c r="F221" s="15"/>
      <c r="G221" s="41"/>
      <c r="H221" s="15"/>
      <c r="I221" s="31"/>
      <c r="J221" s="35"/>
      <c r="K221" s="35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B222" s="15"/>
      <c r="C222" s="47"/>
      <c r="D222" s="15"/>
      <c r="E222" s="15"/>
      <c r="F222" s="15"/>
      <c r="G222" s="41"/>
      <c r="H222" s="15"/>
      <c r="I222" s="31"/>
      <c r="J222" s="35"/>
      <c r="K222" s="35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B223" s="15"/>
      <c r="C223" s="47"/>
      <c r="D223" s="15"/>
      <c r="E223" s="15"/>
      <c r="F223" s="15"/>
      <c r="G223" s="41"/>
      <c r="H223" s="15"/>
      <c r="I223" s="31"/>
      <c r="J223" s="35"/>
      <c r="K223" s="35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B224" s="15"/>
      <c r="C224" s="47"/>
      <c r="D224" s="15"/>
      <c r="E224" s="15"/>
      <c r="F224" s="15"/>
      <c r="G224" s="41"/>
      <c r="H224" s="15"/>
      <c r="I224" s="31"/>
      <c r="J224" s="35"/>
      <c r="K224" s="35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B225" s="15"/>
      <c r="C225" s="47"/>
      <c r="D225" s="15"/>
      <c r="E225" s="15"/>
      <c r="F225" s="15"/>
      <c r="G225" s="41"/>
      <c r="H225" s="15"/>
      <c r="I225" s="31"/>
      <c r="J225" s="35"/>
      <c r="K225" s="35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B226" s="15"/>
      <c r="C226" s="47"/>
      <c r="D226" s="15"/>
      <c r="E226" s="15"/>
      <c r="F226" s="15"/>
      <c r="G226" s="41"/>
      <c r="H226" s="15"/>
      <c r="I226" s="31"/>
      <c r="J226" s="35"/>
      <c r="K226" s="35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B227" s="15"/>
      <c r="C227" s="47"/>
      <c r="D227" s="15"/>
      <c r="E227" s="15"/>
      <c r="F227" s="15"/>
      <c r="G227" s="41"/>
      <c r="H227" s="15"/>
      <c r="I227" s="31"/>
      <c r="J227" s="35"/>
      <c r="K227" s="35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B228" s="15"/>
      <c r="C228" s="47"/>
      <c r="D228" s="15"/>
      <c r="E228" s="15"/>
      <c r="F228" s="15"/>
      <c r="G228" s="41"/>
      <c r="H228" s="15"/>
      <c r="I228" s="31"/>
      <c r="J228" s="35"/>
      <c r="K228" s="35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B229" s="15"/>
      <c r="C229" s="47"/>
      <c r="D229" s="15"/>
      <c r="E229" s="15"/>
      <c r="F229" s="15"/>
      <c r="G229" s="41"/>
      <c r="H229" s="15"/>
      <c r="I229" s="31"/>
      <c r="J229" s="35"/>
      <c r="K229" s="35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B230" s="15"/>
      <c r="C230" s="47"/>
      <c r="D230" s="15"/>
      <c r="E230" s="15"/>
      <c r="F230" s="15"/>
      <c r="G230" s="41"/>
      <c r="H230" s="15"/>
      <c r="I230" s="31"/>
      <c r="J230" s="35"/>
      <c r="K230" s="35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B231" s="15"/>
      <c r="C231" s="47"/>
      <c r="D231" s="15"/>
      <c r="E231" s="15"/>
      <c r="F231" s="15"/>
      <c r="G231" s="41"/>
      <c r="H231" s="15"/>
      <c r="I231" s="31"/>
      <c r="J231" s="35"/>
      <c r="K231" s="35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B232" s="15"/>
      <c r="C232" s="47"/>
      <c r="D232" s="15"/>
      <c r="E232" s="15"/>
      <c r="F232" s="15"/>
      <c r="G232" s="41"/>
      <c r="H232" s="15"/>
      <c r="I232" s="31"/>
      <c r="J232" s="35"/>
      <c r="K232" s="35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B233" s="15"/>
      <c r="C233" s="47"/>
      <c r="D233" s="15"/>
      <c r="E233" s="15"/>
      <c r="F233" s="15"/>
      <c r="G233" s="41"/>
      <c r="H233" s="15"/>
      <c r="I233" s="31"/>
      <c r="J233" s="35"/>
      <c r="K233" s="35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B234" s="15"/>
      <c r="C234" s="47"/>
      <c r="D234" s="15"/>
      <c r="E234" s="15"/>
      <c r="F234" s="15"/>
      <c r="G234" s="41"/>
      <c r="H234" s="15"/>
      <c r="I234" s="31"/>
      <c r="J234" s="35"/>
      <c r="K234" s="35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B235" s="15"/>
      <c r="C235" s="47"/>
      <c r="D235" s="15"/>
      <c r="E235" s="15"/>
      <c r="F235" s="15"/>
      <c r="G235" s="41"/>
      <c r="H235" s="15"/>
      <c r="I235" s="31"/>
      <c r="J235" s="35"/>
      <c r="K235" s="35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B236" s="15"/>
      <c r="C236" s="47"/>
      <c r="D236" s="15"/>
      <c r="E236" s="15"/>
      <c r="F236" s="15"/>
      <c r="G236" s="41"/>
      <c r="H236" s="15"/>
      <c r="I236" s="31"/>
      <c r="J236" s="35"/>
      <c r="K236" s="35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B237" s="15"/>
      <c r="C237" s="47"/>
      <c r="D237" s="15"/>
      <c r="E237" s="15"/>
      <c r="F237" s="15"/>
      <c r="G237" s="41"/>
      <c r="H237" s="15"/>
      <c r="I237" s="31"/>
      <c r="J237" s="35"/>
      <c r="K237" s="35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B238" s="15"/>
      <c r="C238" s="47"/>
      <c r="D238" s="15"/>
      <c r="E238" s="15"/>
      <c r="F238" s="15"/>
      <c r="G238" s="41"/>
      <c r="H238" s="15"/>
      <c r="I238" s="31"/>
      <c r="J238" s="35"/>
      <c r="K238" s="35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B239" s="15"/>
      <c r="C239" s="47"/>
      <c r="D239" s="15"/>
      <c r="E239" s="15"/>
      <c r="F239" s="15"/>
      <c r="G239" s="41"/>
      <c r="H239" s="15"/>
      <c r="I239" s="31"/>
      <c r="J239" s="35"/>
      <c r="K239" s="35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B240" s="15"/>
      <c r="C240" s="47"/>
      <c r="D240" s="15"/>
      <c r="E240" s="15"/>
      <c r="F240" s="15"/>
      <c r="G240" s="41"/>
      <c r="H240" s="15"/>
      <c r="I240" s="31"/>
      <c r="J240" s="35"/>
      <c r="K240" s="35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B241" s="15"/>
      <c r="C241" s="47"/>
      <c r="D241" s="15"/>
      <c r="E241" s="15"/>
      <c r="F241" s="15"/>
      <c r="G241" s="41"/>
      <c r="H241" s="15"/>
      <c r="I241" s="31"/>
      <c r="J241" s="35"/>
      <c r="K241" s="35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B242" s="15"/>
      <c r="C242" s="47"/>
      <c r="D242" s="15"/>
      <c r="E242" s="15"/>
      <c r="F242" s="15"/>
      <c r="G242" s="41"/>
      <c r="H242" s="15"/>
      <c r="I242" s="31"/>
      <c r="J242" s="35"/>
      <c r="K242" s="35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B243" s="15"/>
      <c r="C243" s="47"/>
      <c r="D243" s="15"/>
      <c r="E243" s="15"/>
      <c r="F243" s="15"/>
      <c r="G243" s="41"/>
      <c r="H243" s="15"/>
      <c r="I243" s="31"/>
      <c r="J243" s="35"/>
      <c r="K243" s="35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B244" s="15"/>
      <c r="C244" s="47"/>
      <c r="D244" s="15"/>
      <c r="E244" s="15"/>
      <c r="F244" s="15"/>
      <c r="G244" s="41"/>
      <c r="H244" s="15"/>
      <c r="I244" s="31"/>
      <c r="J244" s="35"/>
      <c r="K244" s="35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B245" s="15"/>
      <c r="C245" s="47"/>
      <c r="D245" s="15"/>
      <c r="E245" s="15"/>
      <c r="F245" s="15"/>
      <c r="G245" s="41"/>
      <c r="H245" s="15"/>
      <c r="I245" s="31"/>
      <c r="J245" s="35"/>
      <c r="K245" s="35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B246" s="15"/>
      <c r="C246" s="47"/>
      <c r="D246" s="15"/>
      <c r="E246" s="15"/>
      <c r="F246" s="15"/>
      <c r="G246" s="41"/>
      <c r="H246" s="15"/>
      <c r="I246" s="31"/>
      <c r="J246" s="35"/>
      <c r="K246" s="35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B247" s="15"/>
      <c r="C247" s="47"/>
      <c r="D247" s="15"/>
      <c r="E247" s="15"/>
      <c r="F247" s="15"/>
      <c r="G247" s="41"/>
      <c r="H247" s="15"/>
      <c r="I247" s="31"/>
      <c r="J247" s="35"/>
      <c r="K247" s="35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B248" s="15"/>
      <c r="C248" s="47"/>
      <c r="D248" s="15"/>
      <c r="E248" s="15"/>
      <c r="F248" s="15"/>
      <c r="G248" s="41"/>
      <c r="H248" s="15"/>
      <c r="I248" s="31"/>
      <c r="J248" s="35"/>
      <c r="K248" s="35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B249" s="15"/>
      <c r="C249" s="47"/>
      <c r="D249" s="15"/>
      <c r="E249" s="15"/>
      <c r="F249" s="15"/>
      <c r="G249" s="41"/>
      <c r="H249" s="15"/>
      <c r="I249" s="31"/>
      <c r="J249" s="35"/>
      <c r="K249" s="35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B250" s="15"/>
      <c r="C250" s="47"/>
      <c r="D250" s="15"/>
      <c r="E250" s="15"/>
      <c r="F250" s="15"/>
      <c r="G250" s="41"/>
      <c r="H250" s="15"/>
      <c r="I250" s="31"/>
      <c r="J250" s="35"/>
      <c r="K250" s="35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B251" s="15"/>
      <c r="C251" s="47"/>
      <c r="D251" s="15"/>
      <c r="E251" s="15"/>
      <c r="F251" s="15"/>
      <c r="G251" s="41"/>
      <c r="H251" s="15"/>
      <c r="I251" s="31"/>
      <c r="J251" s="35"/>
      <c r="K251" s="35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B252" s="15"/>
      <c r="C252" s="47"/>
      <c r="D252" s="15"/>
      <c r="E252" s="15"/>
      <c r="F252" s="15"/>
      <c r="G252" s="41"/>
      <c r="H252" s="15"/>
      <c r="I252" s="31"/>
      <c r="J252" s="35"/>
      <c r="K252" s="35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B253" s="15"/>
      <c r="C253" s="47"/>
      <c r="D253" s="15"/>
      <c r="E253" s="15"/>
      <c r="F253" s="15"/>
      <c r="G253" s="41"/>
      <c r="H253" s="15"/>
      <c r="I253" s="31"/>
      <c r="J253" s="35"/>
      <c r="K253" s="35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B254" s="15"/>
      <c r="C254" s="47"/>
      <c r="D254" s="15"/>
      <c r="E254" s="15"/>
      <c r="F254" s="15"/>
      <c r="G254" s="41"/>
      <c r="H254" s="15"/>
      <c r="I254" s="31"/>
      <c r="J254" s="35"/>
      <c r="K254" s="35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B255" s="15"/>
      <c r="C255" s="47"/>
      <c r="D255" s="15"/>
      <c r="E255" s="15"/>
      <c r="F255" s="15"/>
      <c r="G255" s="41"/>
      <c r="H255" s="15"/>
      <c r="I255" s="31"/>
      <c r="J255" s="35"/>
      <c r="K255" s="35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B256" s="15"/>
      <c r="C256" s="47"/>
      <c r="D256" s="15"/>
      <c r="E256" s="15"/>
      <c r="F256" s="15"/>
      <c r="G256" s="41"/>
      <c r="H256" s="15"/>
      <c r="I256" s="31"/>
      <c r="J256" s="35"/>
      <c r="K256" s="35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B257" s="15"/>
      <c r="C257" s="47"/>
      <c r="D257" s="15"/>
      <c r="E257" s="15"/>
      <c r="F257" s="15"/>
      <c r="G257" s="41"/>
      <c r="H257" s="15"/>
      <c r="I257" s="31"/>
      <c r="J257" s="35"/>
      <c r="K257" s="35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B258" s="15"/>
      <c r="C258" s="47"/>
      <c r="D258" s="15"/>
      <c r="E258" s="15"/>
      <c r="F258" s="15"/>
      <c r="G258" s="41"/>
      <c r="H258" s="15"/>
      <c r="I258" s="31"/>
      <c r="J258" s="35"/>
      <c r="K258" s="35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B259" s="15"/>
      <c r="C259" s="47"/>
      <c r="D259" s="15"/>
      <c r="E259" s="15"/>
      <c r="F259" s="15"/>
      <c r="G259" s="41"/>
      <c r="H259" s="15"/>
      <c r="I259" s="31"/>
      <c r="J259" s="35"/>
      <c r="K259" s="35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B260" s="15"/>
      <c r="C260" s="47"/>
      <c r="D260" s="15"/>
      <c r="E260" s="15"/>
      <c r="F260" s="15"/>
      <c r="G260" s="41"/>
      <c r="H260" s="15"/>
      <c r="I260" s="31"/>
      <c r="J260" s="35"/>
      <c r="K260" s="35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B261" s="15"/>
      <c r="C261" s="47"/>
      <c r="D261" s="15"/>
      <c r="E261" s="15"/>
      <c r="F261" s="15"/>
      <c r="G261" s="41"/>
      <c r="H261" s="15"/>
      <c r="I261" s="31"/>
      <c r="J261" s="35"/>
      <c r="K261" s="35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B262" s="15"/>
      <c r="C262" s="47"/>
      <c r="D262" s="15"/>
      <c r="E262" s="15"/>
      <c r="F262" s="15"/>
      <c r="G262" s="41"/>
      <c r="H262" s="15"/>
      <c r="I262" s="31"/>
      <c r="J262" s="35"/>
      <c r="K262" s="35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B263" s="15"/>
      <c r="C263" s="47"/>
      <c r="D263" s="15"/>
      <c r="E263" s="15"/>
      <c r="F263" s="15"/>
      <c r="G263" s="41"/>
      <c r="H263" s="15"/>
      <c r="I263" s="31"/>
      <c r="J263" s="35"/>
      <c r="K263" s="35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B264" s="15"/>
      <c r="C264" s="47"/>
      <c r="D264" s="15"/>
      <c r="E264" s="15"/>
      <c r="F264" s="15"/>
      <c r="G264" s="41"/>
      <c r="H264" s="15"/>
      <c r="I264" s="31"/>
      <c r="J264" s="35"/>
      <c r="K264" s="35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B265" s="15"/>
      <c r="C265" s="47"/>
      <c r="D265" s="15"/>
      <c r="E265" s="15"/>
      <c r="F265" s="15"/>
      <c r="G265" s="41"/>
      <c r="H265" s="15"/>
      <c r="I265" s="31"/>
      <c r="J265" s="35"/>
      <c r="K265" s="35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B266" s="15"/>
      <c r="C266" s="47"/>
      <c r="D266" s="15"/>
      <c r="E266" s="15"/>
      <c r="F266" s="15"/>
      <c r="G266" s="41"/>
      <c r="H266" s="15"/>
      <c r="I266" s="31"/>
      <c r="J266" s="35"/>
      <c r="K266" s="35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B267" s="15"/>
      <c r="C267" s="47"/>
      <c r="D267" s="15"/>
      <c r="E267" s="15"/>
      <c r="F267" s="15"/>
      <c r="G267" s="41"/>
      <c r="H267" s="15"/>
      <c r="I267" s="31"/>
      <c r="J267" s="35"/>
      <c r="K267" s="35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B268" s="15"/>
      <c r="C268" s="47"/>
      <c r="D268" s="15"/>
      <c r="E268" s="15"/>
      <c r="F268" s="15"/>
      <c r="G268" s="41"/>
      <c r="H268" s="15"/>
      <c r="I268" s="31"/>
      <c r="J268" s="35"/>
      <c r="K268" s="35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B269" s="15"/>
      <c r="C269" s="47"/>
      <c r="D269" s="15"/>
      <c r="E269" s="15"/>
      <c r="F269" s="15"/>
      <c r="G269" s="41"/>
      <c r="H269" s="15"/>
      <c r="I269" s="31"/>
      <c r="J269" s="35"/>
      <c r="K269" s="35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B270" s="15"/>
      <c r="C270" s="47"/>
      <c r="D270" s="15"/>
      <c r="E270" s="15"/>
      <c r="F270" s="15"/>
      <c r="G270" s="41"/>
      <c r="H270" s="15"/>
      <c r="I270" s="31"/>
      <c r="J270" s="35"/>
      <c r="K270" s="35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B271" s="15"/>
      <c r="C271" s="47"/>
      <c r="D271" s="15"/>
      <c r="E271" s="15"/>
      <c r="F271" s="15"/>
      <c r="G271" s="41"/>
      <c r="H271" s="15"/>
      <c r="I271" s="31"/>
      <c r="J271" s="35"/>
      <c r="K271" s="35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B272" s="15"/>
      <c r="C272" s="47"/>
      <c r="D272" s="15"/>
      <c r="E272" s="15"/>
      <c r="F272" s="15"/>
      <c r="G272" s="41"/>
      <c r="H272" s="15"/>
      <c r="I272" s="31"/>
      <c r="J272" s="35"/>
      <c r="K272" s="35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B273" s="15"/>
      <c r="C273" s="47"/>
      <c r="D273" s="15"/>
      <c r="E273" s="15"/>
      <c r="F273" s="15"/>
      <c r="G273" s="41"/>
      <c r="H273" s="15"/>
      <c r="I273" s="31"/>
      <c r="J273" s="35"/>
      <c r="K273" s="35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B274" s="15"/>
      <c r="C274" s="47"/>
      <c r="D274" s="15"/>
      <c r="E274" s="15"/>
      <c r="F274" s="15"/>
      <c r="G274" s="41"/>
      <c r="H274" s="15"/>
      <c r="I274" s="31"/>
      <c r="J274" s="35"/>
      <c r="K274" s="35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B275" s="15"/>
      <c r="C275" s="47"/>
      <c r="D275" s="15"/>
      <c r="E275" s="15"/>
      <c r="F275" s="15"/>
      <c r="G275" s="41"/>
      <c r="H275" s="15"/>
      <c r="I275" s="31"/>
      <c r="J275" s="35"/>
      <c r="K275" s="35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B276" s="15"/>
      <c r="C276" s="47"/>
      <c r="D276" s="15"/>
      <c r="E276" s="15"/>
      <c r="F276" s="15"/>
      <c r="G276" s="41"/>
      <c r="H276" s="15"/>
      <c r="I276" s="31"/>
      <c r="J276" s="35"/>
      <c r="K276" s="35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B277" s="15"/>
      <c r="C277" s="47"/>
      <c r="D277" s="15"/>
      <c r="E277" s="15"/>
      <c r="F277" s="15"/>
      <c r="G277" s="41"/>
      <c r="H277" s="15"/>
      <c r="I277" s="31"/>
      <c r="J277" s="35"/>
      <c r="K277" s="35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B278" s="15"/>
      <c r="C278" s="47"/>
      <c r="D278" s="15"/>
      <c r="E278" s="15"/>
      <c r="F278" s="15"/>
      <c r="G278" s="41"/>
      <c r="H278" s="15"/>
      <c r="I278" s="31"/>
      <c r="J278" s="35"/>
      <c r="K278" s="35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B279" s="15"/>
      <c r="C279" s="47"/>
      <c r="D279" s="15"/>
      <c r="E279" s="15"/>
      <c r="F279" s="15"/>
      <c r="G279" s="41"/>
      <c r="H279" s="15"/>
      <c r="I279" s="31"/>
      <c r="J279" s="35"/>
      <c r="K279" s="35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B280" s="15"/>
      <c r="C280" s="47"/>
      <c r="D280" s="15"/>
      <c r="E280" s="15"/>
      <c r="F280" s="15"/>
      <c r="G280" s="41"/>
      <c r="H280" s="15"/>
      <c r="I280" s="31"/>
      <c r="J280" s="35"/>
      <c r="K280" s="35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B281" s="15"/>
      <c r="C281" s="47"/>
      <c r="D281" s="15"/>
      <c r="E281" s="15"/>
      <c r="F281" s="15"/>
      <c r="G281" s="41"/>
      <c r="H281" s="15"/>
      <c r="I281" s="31"/>
      <c r="J281" s="35"/>
      <c r="K281" s="35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B282" s="15"/>
      <c r="C282" s="47"/>
      <c r="D282" s="15"/>
      <c r="E282" s="15"/>
      <c r="F282" s="15"/>
      <c r="G282" s="41"/>
      <c r="H282" s="15"/>
      <c r="I282" s="31"/>
      <c r="J282" s="35"/>
      <c r="K282" s="35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B283" s="15"/>
      <c r="C283" s="47"/>
      <c r="D283" s="15"/>
      <c r="E283" s="15"/>
      <c r="F283" s="15"/>
      <c r="G283" s="41"/>
      <c r="H283" s="15"/>
      <c r="I283" s="31"/>
      <c r="J283" s="35"/>
      <c r="K283" s="35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B284" s="15"/>
      <c r="C284" s="47"/>
      <c r="D284" s="15"/>
      <c r="E284" s="15"/>
      <c r="F284" s="15"/>
      <c r="G284" s="41"/>
      <c r="H284" s="15"/>
      <c r="I284" s="31"/>
      <c r="J284" s="35"/>
      <c r="K284" s="35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B285" s="15"/>
      <c r="C285" s="47"/>
      <c r="D285" s="15"/>
      <c r="E285" s="15"/>
      <c r="F285" s="15"/>
      <c r="G285" s="41"/>
      <c r="H285" s="15"/>
      <c r="I285" s="31"/>
      <c r="J285" s="35"/>
      <c r="K285" s="35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B286" s="15"/>
      <c r="C286" s="47"/>
      <c r="D286" s="15"/>
      <c r="E286" s="15"/>
      <c r="F286" s="15"/>
      <c r="G286" s="41"/>
      <c r="H286" s="15"/>
      <c r="I286" s="31"/>
      <c r="J286" s="35"/>
      <c r="K286" s="35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B287" s="15"/>
      <c r="C287" s="47"/>
      <c r="D287" s="15"/>
      <c r="E287" s="15"/>
      <c r="F287" s="15"/>
      <c r="G287" s="41"/>
      <c r="H287" s="15"/>
      <c r="I287" s="31"/>
      <c r="J287" s="35"/>
      <c r="K287" s="35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B288" s="15"/>
      <c r="C288" s="47"/>
      <c r="D288" s="15"/>
      <c r="E288" s="15"/>
      <c r="F288" s="15"/>
      <c r="G288" s="41"/>
      <c r="H288" s="15"/>
      <c r="I288" s="31"/>
      <c r="J288" s="35"/>
      <c r="K288" s="35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B289" s="15"/>
      <c r="C289" s="47"/>
      <c r="D289" s="15"/>
      <c r="E289" s="15"/>
      <c r="F289" s="15"/>
      <c r="G289" s="41"/>
      <c r="H289" s="15"/>
      <c r="I289" s="31"/>
      <c r="J289" s="35"/>
      <c r="K289" s="35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B290" s="15"/>
      <c r="C290" s="47"/>
      <c r="D290" s="15"/>
      <c r="E290" s="15"/>
      <c r="F290" s="15"/>
      <c r="G290" s="41"/>
      <c r="H290" s="15"/>
      <c r="I290" s="31"/>
      <c r="J290" s="35"/>
      <c r="K290" s="35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B291" s="15"/>
      <c r="C291" s="47"/>
      <c r="D291" s="15"/>
      <c r="E291" s="15"/>
      <c r="F291" s="15"/>
      <c r="G291" s="41"/>
      <c r="H291" s="15"/>
      <c r="I291" s="31"/>
      <c r="J291" s="35"/>
      <c r="K291" s="35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B292" s="15"/>
      <c r="C292" s="47"/>
      <c r="D292" s="15"/>
      <c r="E292" s="15"/>
      <c r="F292" s="15"/>
      <c r="G292" s="41"/>
      <c r="H292" s="15"/>
      <c r="I292" s="31"/>
      <c r="J292" s="35"/>
      <c r="K292" s="35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B293" s="15"/>
      <c r="C293" s="47"/>
      <c r="D293" s="15"/>
      <c r="E293" s="15"/>
      <c r="F293" s="15"/>
      <c r="G293" s="41"/>
      <c r="H293" s="15"/>
      <c r="I293" s="31"/>
      <c r="J293" s="35"/>
      <c r="K293" s="35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B294" s="15"/>
      <c r="C294" s="47"/>
      <c r="D294" s="15"/>
      <c r="E294" s="15"/>
      <c r="F294" s="15"/>
      <c r="G294" s="41"/>
      <c r="H294" s="15"/>
      <c r="I294" s="31"/>
      <c r="J294" s="35"/>
      <c r="K294" s="35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B295" s="15"/>
      <c r="C295" s="47"/>
      <c r="D295" s="15"/>
      <c r="E295" s="15"/>
      <c r="F295" s="15"/>
      <c r="G295" s="41"/>
      <c r="H295" s="15"/>
      <c r="I295" s="31"/>
      <c r="J295" s="35"/>
      <c r="K295" s="35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B296" s="15"/>
      <c r="C296" s="47"/>
      <c r="D296" s="15"/>
      <c r="E296" s="15"/>
      <c r="F296" s="15"/>
      <c r="G296" s="41"/>
      <c r="H296" s="15"/>
      <c r="I296" s="31"/>
      <c r="J296" s="35"/>
      <c r="K296" s="35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B297" s="15"/>
      <c r="C297" s="47"/>
      <c r="D297" s="15"/>
      <c r="E297" s="15"/>
      <c r="F297" s="15"/>
      <c r="G297" s="41"/>
      <c r="H297" s="15"/>
      <c r="I297" s="31"/>
      <c r="J297" s="35"/>
      <c r="K297" s="35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B298" s="15"/>
      <c r="C298" s="47"/>
      <c r="D298" s="15"/>
      <c r="E298" s="15"/>
      <c r="F298" s="15"/>
      <c r="G298" s="41"/>
      <c r="H298" s="15"/>
      <c r="I298" s="31"/>
      <c r="J298" s="35"/>
      <c r="K298" s="35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B299" s="15"/>
      <c r="C299" s="47"/>
      <c r="D299" s="15"/>
      <c r="E299" s="15"/>
      <c r="F299" s="15"/>
      <c r="G299" s="41"/>
      <c r="H299" s="15"/>
      <c r="I299" s="31"/>
      <c r="J299" s="35"/>
      <c r="K299" s="35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B300" s="15"/>
      <c r="C300" s="47"/>
      <c r="D300" s="15"/>
      <c r="E300" s="15"/>
      <c r="F300" s="15"/>
      <c r="G300" s="41"/>
      <c r="H300" s="15"/>
      <c r="I300" s="31"/>
      <c r="J300" s="35"/>
      <c r="K300" s="35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B301" s="15"/>
      <c r="C301" s="47"/>
      <c r="D301" s="15"/>
      <c r="E301" s="15"/>
      <c r="F301" s="15"/>
      <c r="G301" s="41"/>
      <c r="H301" s="15"/>
      <c r="I301" s="31"/>
      <c r="J301" s="35"/>
      <c r="K301" s="35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B302" s="15"/>
      <c r="C302" s="47"/>
      <c r="D302" s="15"/>
      <c r="E302" s="15"/>
      <c r="F302" s="15"/>
      <c r="G302" s="41"/>
      <c r="H302" s="15"/>
      <c r="I302" s="31"/>
      <c r="J302" s="35"/>
      <c r="K302" s="35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B303" s="15"/>
      <c r="C303" s="47"/>
      <c r="D303" s="15"/>
      <c r="E303" s="15"/>
      <c r="F303" s="15"/>
      <c r="G303" s="41"/>
      <c r="H303" s="15"/>
      <c r="I303" s="31"/>
      <c r="J303" s="35"/>
      <c r="K303" s="35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B304" s="15"/>
      <c r="C304" s="47"/>
      <c r="D304" s="15"/>
      <c r="E304" s="15"/>
      <c r="F304" s="15"/>
      <c r="G304" s="41"/>
      <c r="H304" s="15"/>
      <c r="I304" s="31"/>
      <c r="J304" s="35"/>
      <c r="K304" s="35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B305" s="15"/>
      <c r="C305" s="47"/>
      <c r="D305" s="15"/>
      <c r="E305" s="15"/>
      <c r="F305" s="15"/>
      <c r="G305" s="41"/>
      <c r="H305" s="15"/>
      <c r="I305" s="31"/>
      <c r="J305" s="35"/>
      <c r="K305" s="35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B306" s="15"/>
      <c r="C306" s="47"/>
      <c r="D306" s="15"/>
      <c r="E306" s="15"/>
      <c r="F306" s="15"/>
      <c r="G306" s="41"/>
      <c r="H306" s="15"/>
      <c r="I306" s="31"/>
      <c r="J306" s="35"/>
      <c r="K306" s="35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B307" s="15"/>
      <c r="C307" s="47"/>
      <c r="D307" s="15"/>
      <c r="E307" s="15"/>
      <c r="F307" s="15"/>
      <c r="G307" s="41"/>
      <c r="H307" s="15"/>
      <c r="I307" s="31"/>
      <c r="J307" s="35"/>
      <c r="K307" s="35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B308" s="15"/>
      <c r="C308" s="47"/>
      <c r="D308" s="15"/>
      <c r="E308" s="15"/>
      <c r="F308" s="15"/>
      <c r="G308" s="41"/>
      <c r="H308" s="15"/>
      <c r="I308" s="31"/>
      <c r="J308" s="35"/>
      <c r="K308" s="35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B309" s="15"/>
      <c r="C309" s="47"/>
      <c r="D309" s="15"/>
      <c r="E309" s="15"/>
      <c r="F309" s="15"/>
      <c r="G309" s="41"/>
      <c r="H309" s="15"/>
      <c r="I309" s="31"/>
      <c r="J309" s="35"/>
      <c r="K309" s="35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B310" s="15"/>
      <c r="C310" s="47"/>
      <c r="D310" s="15"/>
      <c r="E310" s="15"/>
      <c r="F310" s="15"/>
      <c r="G310" s="41"/>
      <c r="H310" s="15"/>
      <c r="I310" s="31"/>
      <c r="J310" s="35"/>
      <c r="K310" s="35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B311" s="15"/>
      <c r="C311" s="47"/>
      <c r="D311" s="15"/>
      <c r="E311" s="15"/>
      <c r="F311" s="15"/>
      <c r="G311" s="41"/>
      <c r="H311" s="15"/>
      <c r="I311" s="31"/>
      <c r="J311" s="35"/>
      <c r="K311" s="35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B312" s="15"/>
      <c r="C312" s="47"/>
      <c r="D312" s="15"/>
      <c r="E312" s="15"/>
      <c r="F312" s="15"/>
      <c r="G312" s="41"/>
      <c r="H312" s="15"/>
      <c r="I312" s="31"/>
      <c r="J312" s="35"/>
      <c r="K312" s="35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B313" s="15"/>
      <c r="C313" s="47"/>
      <c r="D313" s="15"/>
      <c r="E313" s="15"/>
      <c r="F313" s="15"/>
      <c r="G313" s="41"/>
      <c r="H313" s="15"/>
      <c r="I313" s="31"/>
      <c r="J313" s="35"/>
      <c r="K313" s="35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B314" s="15"/>
      <c r="C314" s="47"/>
      <c r="D314" s="15"/>
      <c r="E314" s="15"/>
      <c r="F314" s="15"/>
      <c r="G314" s="41"/>
      <c r="H314" s="15"/>
      <c r="I314" s="31"/>
      <c r="J314" s="35"/>
      <c r="K314" s="35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B315" s="15"/>
      <c r="C315" s="47"/>
      <c r="D315" s="15"/>
      <c r="E315" s="15"/>
      <c r="F315" s="15"/>
      <c r="G315" s="41"/>
      <c r="H315" s="15"/>
      <c r="I315" s="31"/>
      <c r="J315" s="35"/>
      <c r="K315" s="35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B316" s="15"/>
      <c r="C316" s="47"/>
      <c r="D316" s="15"/>
      <c r="E316" s="15"/>
      <c r="F316" s="15"/>
      <c r="G316" s="41"/>
      <c r="H316" s="15"/>
      <c r="I316" s="31"/>
      <c r="J316" s="35"/>
      <c r="K316" s="35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B317" s="15"/>
      <c r="C317" s="47"/>
      <c r="D317" s="15"/>
      <c r="E317" s="15"/>
      <c r="F317" s="15"/>
      <c r="G317" s="41"/>
      <c r="H317" s="15"/>
      <c r="I317" s="31"/>
      <c r="J317" s="35"/>
      <c r="K317" s="35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B318" s="15"/>
      <c r="C318" s="47"/>
      <c r="D318" s="15"/>
      <c r="E318" s="15"/>
      <c r="F318" s="15"/>
      <c r="G318" s="41"/>
      <c r="H318" s="15"/>
      <c r="I318" s="31"/>
      <c r="J318" s="35"/>
      <c r="K318" s="35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B319" s="15"/>
      <c r="C319" s="47"/>
      <c r="D319" s="15"/>
      <c r="E319" s="15"/>
      <c r="F319" s="15"/>
      <c r="G319" s="41"/>
      <c r="H319" s="15"/>
      <c r="I319" s="31"/>
      <c r="J319" s="35"/>
      <c r="K319" s="35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B320" s="15"/>
      <c r="C320" s="47"/>
      <c r="D320" s="15"/>
      <c r="E320" s="15"/>
      <c r="F320" s="15"/>
      <c r="G320" s="41"/>
      <c r="H320" s="15"/>
      <c r="I320" s="31"/>
      <c r="J320" s="35"/>
      <c r="K320" s="35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B321" s="15"/>
      <c r="C321" s="47"/>
      <c r="D321" s="15"/>
      <c r="E321" s="15"/>
      <c r="F321" s="15"/>
      <c r="G321" s="41"/>
      <c r="H321" s="15"/>
      <c r="I321" s="31"/>
      <c r="J321" s="35"/>
      <c r="K321" s="35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B322" s="15"/>
      <c r="C322" s="47"/>
      <c r="D322" s="15"/>
      <c r="E322" s="15"/>
      <c r="F322" s="15"/>
      <c r="G322" s="41"/>
      <c r="H322" s="15"/>
      <c r="I322" s="31"/>
      <c r="J322" s="35"/>
      <c r="K322" s="35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B323" s="15"/>
      <c r="C323" s="47"/>
      <c r="D323" s="15"/>
      <c r="E323" s="15"/>
      <c r="F323" s="15"/>
      <c r="G323" s="41"/>
      <c r="H323" s="15"/>
      <c r="I323" s="31"/>
      <c r="J323" s="35"/>
      <c r="K323" s="35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B324" s="15"/>
      <c r="C324" s="47"/>
      <c r="D324" s="15"/>
      <c r="E324" s="15"/>
      <c r="F324" s="15"/>
      <c r="G324" s="41"/>
      <c r="H324" s="15"/>
      <c r="I324" s="31"/>
      <c r="J324" s="35"/>
      <c r="K324" s="35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B325" s="15"/>
      <c r="C325" s="47"/>
      <c r="D325" s="15"/>
      <c r="E325" s="15"/>
      <c r="F325" s="15"/>
      <c r="G325" s="41"/>
      <c r="H325" s="15"/>
      <c r="I325" s="31"/>
      <c r="J325" s="35"/>
      <c r="K325" s="35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B326" s="15"/>
      <c r="C326" s="47"/>
      <c r="D326" s="15"/>
      <c r="E326" s="15"/>
      <c r="F326" s="15"/>
      <c r="G326" s="41"/>
      <c r="H326" s="15"/>
      <c r="I326" s="31"/>
      <c r="J326" s="35"/>
      <c r="K326" s="35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B327" s="15"/>
      <c r="C327" s="47"/>
      <c r="D327" s="15"/>
      <c r="E327" s="15"/>
      <c r="F327" s="15"/>
      <c r="G327" s="41"/>
      <c r="H327" s="15"/>
      <c r="I327" s="31"/>
      <c r="J327" s="35"/>
      <c r="K327" s="35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B328" s="15"/>
      <c r="C328" s="47"/>
      <c r="D328" s="15"/>
      <c r="E328" s="15"/>
      <c r="F328" s="15"/>
      <c r="G328" s="41"/>
      <c r="H328" s="15"/>
      <c r="I328" s="31"/>
      <c r="J328" s="35"/>
      <c r="K328" s="35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B329" s="15"/>
      <c r="C329" s="47"/>
      <c r="D329" s="15"/>
      <c r="E329" s="15"/>
      <c r="F329" s="15"/>
      <c r="G329" s="41"/>
      <c r="H329" s="15"/>
      <c r="I329" s="31"/>
      <c r="J329" s="35"/>
      <c r="K329" s="35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B330" s="15"/>
      <c r="C330" s="47"/>
      <c r="D330" s="15"/>
      <c r="E330" s="15"/>
      <c r="F330" s="15"/>
      <c r="G330" s="41"/>
      <c r="H330" s="15"/>
      <c r="I330" s="31"/>
      <c r="J330" s="35"/>
      <c r="K330" s="35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B331" s="15"/>
      <c r="C331" s="47"/>
      <c r="D331" s="15"/>
      <c r="E331" s="15"/>
      <c r="F331" s="15"/>
      <c r="G331" s="41"/>
      <c r="H331" s="15"/>
      <c r="I331" s="31"/>
      <c r="J331" s="35"/>
      <c r="K331" s="35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B332" s="15"/>
      <c r="C332" s="47"/>
      <c r="D332" s="15"/>
      <c r="E332" s="15"/>
      <c r="F332" s="15"/>
      <c r="G332" s="41"/>
      <c r="H332" s="15"/>
      <c r="I332" s="31"/>
      <c r="J332" s="35"/>
      <c r="K332" s="35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B333" s="15"/>
      <c r="C333" s="47"/>
      <c r="D333" s="15"/>
      <c r="E333" s="15"/>
      <c r="F333" s="15"/>
      <c r="G333" s="41"/>
      <c r="H333" s="15"/>
      <c r="I333" s="31"/>
      <c r="J333" s="35"/>
      <c r="K333" s="35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B334" s="15"/>
      <c r="C334" s="47"/>
      <c r="D334" s="15"/>
      <c r="E334" s="15"/>
      <c r="F334" s="15"/>
      <c r="G334" s="41"/>
      <c r="H334" s="15"/>
      <c r="I334" s="31"/>
      <c r="J334" s="35"/>
      <c r="K334" s="35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B335" s="15"/>
      <c r="C335" s="47"/>
      <c r="D335" s="15"/>
      <c r="E335" s="15"/>
      <c r="F335" s="15"/>
      <c r="G335" s="41"/>
      <c r="H335" s="15"/>
      <c r="I335" s="31"/>
      <c r="J335" s="35"/>
      <c r="K335" s="35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B336" s="15"/>
      <c r="C336" s="47"/>
      <c r="D336" s="15"/>
      <c r="E336" s="15"/>
      <c r="F336" s="15"/>
      <c r="G336" s="41"/>
      <c r="H336" s="15"/>
      <c r="I336" s="31"/>
      <c r="J336" s="35"/>
      <c r="K336" s="35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B337" s="15"/>
      <c r="C337" s="47"/>
      <c r="D337" s="15"/>
      <c r="E337" s="15"/>
      <c r="F337" s="15"/>
      <c r="G337" s="41"/>
      <c r="H337" s="15"/>
      <c r="I337" s="31"/>
      <c r="J337" s="35"/>
      <c r="K337" s="35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B338" s="15"/>
      <c r="C338" s="47"/>
      <c r="D338" s="15"/>
      <c r="E338" s="15"/>
      <c r="F338" s="15"/>
      <c r="G338" s="41"/>
      <c r="H338" s="15"/>
      <c r="I338" s="31"/>
      <c r="J338" s="35"/>
      <c r="K338" s="35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B339" s="15"/>
      <c r="C339" s="47"/>
      <c r="D339" s="15"/>
      <c r="E339" s="15"/>
      <c r="F339" s="15"/>
      <c r="G339" s="41"/>
      <c r="H339" s="15"/>
      <c r="I339" s="31"/>
      <c r="J339" s="35"/>
      <c r="K339" s="35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B340" s="15"/>
      <c r="C340" s="47"/>
      <c r="D340" s="15"/>
      <c r="E340" s="15"/>
      <c r="F340" s="15"/>
      <c r="G340" s="41"/>
      <c r="H340" s="15"/>
      <c r="I340" s="31"/>
      <c r="J340" s="35"/>
      <c r="K340" s="35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B341" s="15"/>
      <c r="C341" s="47"/>
      <c r="D341" s="15"/>
      <c r="E341" s="15"/>
      <c r="F341" s="15"/>
      <c r="G341" s="41"/>
      <c r="H341" s="15"/>
      <c r="I341" s="31"/>
      <c r="J341" s="35"/>
      <c r="K341" s="35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B342" s="15"/>
      <c r="C342" s="47"/>
      <c r="D342" s="15"/>
      <c r="E342" s="15"/>
      <c r="F342" s="15"/>
      <c r="G342" s="41"/>
      <c r="H342" s="15"/>
      <c r="I342" s="31"/>
      <c r="J342" s="35"/>
      <c r="K342" s="35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B343" s="15"/>
      <c r="C343" s="47"/>
      <c r="D343" s="15"/>
      <c r="E343" s="15"/>
      <c r="F343" s="15"/>
      <c r="G343" s="41"/>
      <c r="H343" s="15"/>
      <c r="I343" s="31"/>
      <c r="J343" s="35"/>
      <c r="K343" s="35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B344" s="15"/>
      <c r="C344" s="47"/>
      <c r="D344" s="15"/>
      <c r="E344" s="15"/>
      <c r="F344" s="15"/>
      <c r="G344" s="41"/>
      <c r="H344" s="15"/>
      <c r="I344" s="31"/>
      <c r="J344" s="35"/>
      <c r="K344" s="35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B345" s="15"/>
      <c r="C345" s="47"/>
      <c r="D345" s="15"/>
      <c r="E345" s="15"/>
      <c r="F345" s="15"/>
      <c r="G345" s="41"/>
      <c r="H345" s="15"/>
      <c r="I345" s="31"/>
      <c r="J345" s="35"/>
      <c r="K345" s="35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B346" s="15"/>
      <c r="C346" s="47"/>
      <c r="D346" s="15"/>
      <c r="E346" s="15"/>
      <c r="F346" s="15"/>
      <c r="G346" s="41"/>
      <c r="H346" s="15"/>
      <c r="I346" s="31"/>
      <c r="J346" s="35"/>
      <c r="K346" s="35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B347" s="15"/>
      <c r="C347" s="47"/>
      <c r="D347" s="15"/>
      <c r="E347" s="15"/>
      <c r="F347" s="15"/>
      <c r="G347" s="41"/>
      <c r="H347" s="15"/>
      <c r="I347" s="31"/>
      <c r="J347" s="35"/>
      <c r="K347" s="35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B348" s="15"/>
      <c r="C348" s="47"/>
      <c r="D348" s="15"/>
      <c r="E348" s="15"/>
      <c r="F348" s="15"/>
      <c r="G348" s="41"/>
      <c r="H348" s="15"/>
      <c r="I348" s="31"/>
      <c r="J348" s="35"/>
      <c r="K348" s="35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B349" s="15"/>
      <c r="C349" s="47"/>
      <c r="D349" s="15"/>
      <c r="E349" s="15"/>
      <c r="F349" s="15"/>
      <c r="G349" s="41"/>
      <c r="H349" s="15"/>
      <c r="I349" s="31"/>
      <c r="J349" s="35"/>
      <c r="K349" s="35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B350" s="15"/>
      <c r="C350" s="47"/>
      <c r="D350" s="15"/>
      <c r="E350" s="15"/>
      <c r="F350" s="15"/>
      <c r="G350" s="41"/>
      <c r="H350" s="15"/>
      <c r="I350" s="31"/>
      <c r="J350" s="35"/>
      <c r="K350" s="35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B351" s="15"/>
      <c r="C351" s="47"/>
      <c r="D351" s="15"/>
      <c r="E351" s="15"/>
      <c r="F351" s="15"/>
      <c r="G351" s="41"/>
      <c r="H351" s="15"/>
      <c r="I351" s="31"/>
      <c r="J351" s="35"/>
      <c r="K351" s="35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B352" s="15"/>
      <c r="C352" s="47"/>
      <c r="D352" s="15"/>
      <c r="E352" s="15"/>
      <c r="F352" s="15"/>
      <c r="G352" s="41"/>
      <c r="H352" s="15"/>
      <c r="I352" s="31"/>
      <c r="J352" s="35"/>
      <c r="K352" s="35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B353" s="15"/>
      <c r="C353" s="47"/>
      <c r="D353" s="15"/>
      <c r="E353" s="15"/>
      <c r="F353" s="15"/>
      <c r="G353" s="41"/>
      <c r="H353" s="15"/>
      <c r="I353" s="31"/>
      <c r="J353" s="35"/>
      <c r="K353" s="35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B354" s="15"/>
      <c r="C354" s="47"/>
      <c r="D354" s="15"/>
      <c r="E354" s="15"/>
      <c r="F354" s="15"/>
      <c r="G354" s="41"/>
      <c r="H354" s="15"/>
      <c r="I354" s="31"/>
      <c r="J354" s="35"/>
      <c r="K354" s="35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B355" s="15"/>
      <c r="C355" s="47"/>
      <c r="D355" s="15"/>
      <c r="E355" s="15"/>
      <c r="F355" s="15"/>
      <c r="G355" s="41"/>
      <c r="H355" s="15"/>
      <c r="I355" s="31"/>
      <c r="J355" s="35"/>
      <c r="K355" s="35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B356" s="15"/>
      <c r="C356" s="47"/>
      <c r="D356" s="15"/>
      <c r="E356" s="15"/>
      <c r="F356" s="15"/>
      <c r="G356" s="41"/>
      <c r="H356" s="15"/>
      <c r="I356" s="31"/>
      <c r="J356" s="35"/>
      <c r="K356" s="35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B357" s="15"/>
      <c r="C357" s="47"/>
      <c r="D357" s="15"/>
      <c r="E357" s="15"/>
      <c r="F357" s="15"/>
      <c r="G357" s="41"/>
      <c r="H357" s="15"/>
      <c r="I357" s="31"/>
      <c r="J357" s="35"/>
      <c r="K357" s="35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B358" s="15"/>
      <c r="C358" s="47"/>
      <c r="D358" s="15"/>
      <c r="E358" s="15"/>
      <c r="F358" s="15"/>
      <c r="G358" s="41"/>
      <c r="H358" s="15"/>
      <c r="I358" s="31"/>
      <c r="J358" s="35"/>
      <c r="K358" s="35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B359" s="15"/>
      <c r="C359" s="47"/>
      <c r="D359" s="15"/>
      <c r="E359" s="15"/>
      <c r="F359" s="15"/>
      <c r="G359" s="41"/>
      <c r="H359" s="15"/>
      <c r="I359" s="31"/>
      <c r="J359" s="35"/>
      <c r="K359" s="35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B360" s="15"/>
      <c r="C360" s="47"/>
      <c r="D360" s="15"/>
      <c r="E360" s="15"/>
      <c r="F360" s="15"/>
      <c r="G360" s="41"/>
      <c r="H360" s="15"/>
      <c r="I360" s="31"/>
      <c r="J360" s="35"/>
      <c r="K360" s="35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B361" s="15"/>
      <c r="C361" s="47"/>
      <c r="D361" s="15"/>
      <c r="E361" s="15"/>
      <c r="F361" s="15"/>
      <c r="G361" s="41"/>
      <c r="H361" s="15"/>
      <c r="I361" s="31"/>
      <c r="J361" s="35"/>
      <c r="K361" s="35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B362" s="15"/>
      <c r="C362" s="47"/>
      <c r="D362" s="15"/>
      <c r="E362" s="15"/>
      <c r="F362" s="15"/>
      <c r="G362" s="41"/>
      <c r="H362" s="15"/>
      <c r="I362" s="31"/>
      <c r="J362" s="35"/>
      <c r="K362" s="35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B363" s="15"/>
      <c r="C363" s="47"/>
      <c r="D363" s="15"/>
      <c r="E363" s="15"/>
      <c r="F363" s="15"/>
      <c r="G363" s="41"/>
      <c r="H363" s="15"/>
      <c r="I363" s="31"/>
      <c r="J363" s="35"/>
      <c r="K363" s="35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B364" s="15"/>
      <c r="C364" s="47"/>
      <c r="D364" s="15"/>
      <c r="E364" s="15"/>
      <c r="F364" s="15"/>
      <c r="G364" s="41"/>
      <c r="H364" s="15"/>
      <c r="I364" s="31"/>
      <c r="J364" s="35"/>
      <c r="K364" s="35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B365" s="15"/>
      <c r="C365" s="47"/>
      <c r="D365" s="15"/>
      <c r="E365" s="15"/>
      <c r="F365" s="15"/>
      <c r="G365" s="41"/>
      <c r="H365" s="15"/>
      <c r="I365" s="31"/>
      <c r="J365" s="35"/>
      <c r="K365" s="35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B366" s="15"/>
      <c r="C366" s="47"/>
      <c r="D366" s="15"/>
      <c r="E366" s="15"/>
      <c r="F366" s="15"/>
      <c r="G366" s="41"/>
      <c r="H366" s="15"/>
      <c r="I366" s="31"/>
      <c r="J366" s="35"/>
      <c r="K366" s="35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B367" s="15"/>
      <c r="C367" s="47"/>
      <c r="D367" s="15"/>
      <c r="E367" s="15"/>
      <c r="F367" s="15"/>
      <c r="G367" s="41"/>
      <c r="H367" s="15"/>
      <c r="I367" s="31"/>
      <c r="J367" s="35"/>
      <c r="K367" s="35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B368" s="15"/>
      <c r="C368" s="47"/>
      <c r="D368" s="15"/>
      <c r="E368" s="15"/>
      <c r="F368" s="15"/>
      <c r="G368" s="41"/>
      <c r="H368" s="15"/>
      <c r="I368" s="31"/>
      <c r="J368" s="35"/>
      <c r="K368" s="35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B369" s="15"/>
      <c r="C369" s="47"/>
      <c r="D369" s="15"/>
      <c r="E369" s="15"/>
      <c r="F369" s="15"/>
      <c r="G369" s="41"/>
      <c r="H369" s="15"/>
      <c r="I369" s="31"/>
      <c r="J369" s="35"/>
      <c r="K369" s="35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B370" s="15"/>
      <c r="C370" s="47"/>
      <c r="D370" s="15"/>
      <c r="E370" s="15"/>
      <c r="F370" s="15"/>
      <c r="G370" s="41"/>
      <c r="H370" s="15"/>
      <c r="I370" s="31"/>
      <c r="J370" s="35"/>
      <c r="K370" s="35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B371" s="15"/>
      <c r="C371" s="47"/>
      <c r="D371" s="15"/>
      <c r="E371" s="15"/>
      <c r="F371" s="15"/>
      <c r="G371" s="41"/>
      <c r="H371" s="15"/>
      <c r="I371" s="31"/>
      <c r="J371" s="35"/>
      <c r="K371" s="35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B372" s="15"/>
      <c r="C372" s="47"/>
      <c r="D372" s="15"/>
      <c r="E372" s="15"/>
      <c r="F372" s="15"/>
      <c r="G372" s="41"/>
      <c r="H372" s="15"/>
      <c r="I372" s="31"/>
      <c r="J372" s="35"/>
      <c r="K372" s="35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B373" s="15"/>
      <c r="C373" s="47"/>
      <c r="D373" s="15"/>
      <c r="E373" s="15"/>
      <c r="F373" s="15"/>
      <c r="G373" s="41"/>
      <c r="H373" s="15"/>
      <c r="I373" s="31"/>
      <c r="J373" s="35"/>
      <c r="K373" s="35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B374" s="15"/>
      <c r="C374" s="47"/>
      <c r="D374" s="15"/>
      <c r="E374" s="15"/>
      <c r="F374" s="15"/>
      <c r="G374" s="41"/>
      <c r="H374" s="15"/>
      <c r="I374" s="31"/>
      <c r="J374" s="35"/>
      <c r="K374" s="35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B375" s="15"/>
      <c r="C375" s="47"/>
      <c r="D375" s="15"/>
      <c r="E375" s="15"/>
      <c r="F375" s="15"/>
      <c r="G375" s="41"/>
      <c r="H375" s="15"/>
      <c r="I375" s="31"/>
      <c r="J375" s="35"/>
      <c r="K375" s="35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B376" s="15"/>
      <c r="C376" s="47"/>
      <c r="D376" s="15"/>
      <c r="E376" s="15"/>
      <c r="F376" s="15"/>
      <c r="G376" s="41"/>
      <c r="H376" s="15"/>
      <c r="I376" s="31"/>
      <c r="J376" s="35"/>
      <c r="K376" s="35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B377" s="15"/>
      <c r="C377" s="47"/>
      <c r="D377" s="15"/>
      <c r="E377" s="15"/>
      <c r="F377" s="15"/>
      <c r="G377" s="41"/>
      <c r="H377" s="15"/>
      <c r="I377" s="31"/>
      <c r="J377" s="35"/>
      <c r="K377" s="35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B378" s="15"/>
      <c r="C378" s="47"/>
      <c r="D378" s="15"/>
      <c r="E378" s="15"/>
      <c r="F378" s="15"/>
      <c r="G378" s="41"/>
      <c r="H378" s="15"/>
      <c r="I378" s="31"/>
      <c r="J378" s="35"/>
      <c r="K378" s="35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B379" s="15"/>
      <c r="C379" s="47"/>
      <c r="D379" s="15"/>
      <c r="E379" s="15"/>
      <c r="F379" s="15"/>
      <c r="G379" s="41"/>
      <c r="H379" s="15"/>
      <c r="I379" s="31"/>
      <c r="J379" s="35"/>
      <c r="K379" s="35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B380" s="15"/>
      <c r="C380" s="47"/>
      <c r="D380" s="15"/>
      <c r="E380" s="15"/>
      <c r="F380" s="15"/>
      <c r="G380" s="41"/>
      <c r="H380" s="15"/>
      <c r="I380" s="31"/>
      <c r="J380" s="35"/>
      <c r="K380" s="35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B381" s="15"/>
      <c r="C381" s="47"/>
      <c r="D381" s="15"/>
      <c r="E381" s="15"/>
      <c r="F381" s="15"/>
      <c r="G381" s="41"/>
      <c r="H381" s="15"/>
      <c r="I381" s="31"/>
      <c r="J381" s="35"/>
      <c r="K381" s="35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B382" s="15"/>
      <c r="C382" s="47"/>
      <c r="D382" s="15"/>
      <c r="E382" s="15"/>
      <c r="F382" s="15"/>
      <c r="G382" s="41"/>
      <c r="H382" s="15"/>
      <c r="I382" s="31"/>
      <c r="J382" s="35"/>
      <c r="K382" s="35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B383" s="15"/>
      <c r="C383" s="47"/>
      <c r="D383" s="15"/>
      <c r="E383" s="15"/>
      <c r="F383" s="15"/>
      <c r="G383" s="41"/>
      <c r="H383" s="15"/>
      <c r="I383" s="31"/>
      <c r="J383" s="35"/>
      <c r="K383" s="35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B384" s="15"/>
      <c r="C384" s="47"/>
      <c r="D384" s="15"/>
      <c r="E384" s="15"/>
      <c r="F384" s="15"/>
      <c r="G384" s="41"/>
      <c r="H384" s="15"/>
      <c r="I384" s="31"/>
      <c r="J384" s="35"/>
      <c r="K384" s="35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B385" s="15"/>
      <c r="C385" s="47"/>
      <c r="D385" s="15"/>
      <c r="E385" s="15"/>
      <c r="F385" s="15"/>
      <c r="G385" s="41"/>
      <c r="H385" s="15"/>
      <c r="I385" s="31"/>
      <c r="J385" s="35"/>
      <c r="K385" s="35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B386" s="15"/>
      <c r="C386" s="47"/>
      <c r="D386" s="15"/>
      <c r="E386" s="15"/>
      <c r="F386" s="15"/>
      <c r="G386" s="41"/>
      <c r="H386" s="15"/>
      <c r="I386" s="31"/>
      <c r="J386" s="35"/>
      <c r="K386" s="35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B387" s="15"/>
      <c r="C387" s="47"/>
      <c r="D387" s="15"/>
      <c r="E387" s="15"/>
      <c r="F387" s="15"/>
      <c r="G387" s="41"/>
      <c r="H387" s="15"/>
      <c r="I387" s="31"/>
      <c r="J387" s="35"/>
      <c r="K387" s="35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B388" s="15"/>
      <c r="C388" s="47"/>
      <c r="D388" s="15"/>
      <c r="E388" s="15"/>
      <c r="F388" s="15"/>
      <c r="G388" s="41"/>
      <c r="H388" s="15"/>
      <c r="I388" s="31"/>
      <c r="J388" s="35"/>
      <c r="K388" s="35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B389" s="15"/>
      <c r="C389" s="47"/>
      <c r="D389" s="15"/>
      <c r="E389" s="15"/>
      <c r="F389" s="15"/>
      <c r="G389" s="41"/>
      <c r="H389" s="15"/>
      <c r="I389" s="31"/>
      <c r="J389" s="35"/>
      <c r="K389" s="35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B390" s="15"/>
      <c r="C390" s="47"/>
      <c r="D390" s="15"/>
      <c r="E390" s="15"/>
      <c r="F390" s="15"/>
      <c r="G390" s="41"/>
      <c r="H390" s="15"/>
      <c r="I390" s="31"/>
      <c r="J390" s="35"/>
      <c r="K390" s="35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B391" s="15"/>
      <c r="C391" s="47"/>
      <c r="D391" s="15"/>
      <c r="E391" s="15"/>
      <c r="F391" s="15"/>
      <c r="G391" s="41"/>
      <c r="H391" s="15"/>
      <c r="I391" s="31"/>
      <c r="J391" s="35"/>
      <c r="K391" s="35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B392" s="15"/>
      <c r="C392" s="47"/>
      <c r="D392" s="15"/>
      <c r="E392" s="15"/>
      <c r="F392" s="15"/>
      <c r="G392" s="41"/>
      <c r="H392" s="15"/>
      <c r="I392" s="31"/>
      <c r="J392" s="35"/>
      <c r="K392" s="35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B393" s="15"/>
      <c r="C393" s="47"/>
      <c r="D393" s="15"/>
      <c r="E393" s="15"/>
      <c r="F393" s="15"/>
      <c r="G393" s="41"/>
      <c r="H393" s="15"/>
      <c r="I393" s="31"/>
      <c r="J393" s="35"/>
      <c r="K393" s="35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B394" s="15"/>
      <c r="C394" s="47"/>
      <c r="D394" s="15"/>
      <c r="E394" s="15"/>
      <c r="F394" s="15"/>
      <c r="G394" s="41"/>
      <c r="H394" s="15"/>
      <c r="I394" s="31"/>
      <c r="J394" s="35"/>
      <c r="K394" s="35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B395" s="15"/>
      <c r="C395" s="47"/>
      <c r="D395" s="15"/>
      <c r="E395" s="15"/>
      <c r="F395" s="15"/>
      <c r="G395" s="41"/>
      <c r="H395" s="15"/>
      <c r="I395" s="31"/>
      <c r="J395" s="35"/>
      <c r="K395" s="35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B396" s="15"/>
      <c r="C396" s="47"/>
      <c r="D396" s="15"/>
      <c r="E396" s="15"/>
      <c r="F396" s="15"/>
      <c r="G396" s="41"/>
      <c r="H396" s="15"/>
      <c r="I396" s="31"/>
      <c r="J396" s="35"/>
      <c r="K396" s="35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B397" s="15"/>
      <c r="C397" s="47"/>
      <c r="D397" s="15"/>
      <c r="E397" s="15"/>
      <c r="F397" s="15"/>
      <c r="G397" s="41"/>
      <c r="H397" s="15"/>
      <c r="I397" s="31"/>
      <c r="J397" s="35"/>
      <c r="K397" s="35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B398" s="15"/>
      <c r="C398" s="47"/>
      <c r="D398" s="15"/>
      <c r="E398" s="15"/>
      <c r="F398" s="15"/>
      <c r="G398" s="41"/>
      <c r="H398" s="15"/>
      <c r="I398" s="31"/>
      <c r="J398" s="35"/>
      <c r="K398" s="35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B399" s="15"/>
      <c r="C399" s="47"/>
      <c r="D399" s="15"/>
      <c r="E399" s="15"/>
      <c r="F399" s="15"/>
      <c r="G399" s="41"/>
      <c r="H399" s="15"/>
      <c r="I399" s="31"/>
      <c r="J399" s="35"/>
      <c r="K399" s="35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B400" s="15"/>
      <c r="C400" s="47"/>
      <c r="D400" s="15"/>
      <c r="E400" s="15"/>
      <c r="F400" s="15"/>
      <c r="G400" s="41"/>
      <c r="H400" s="15"/>
      <c r="I400" s="31"/>
      <c r="J400" s="35"/>
      <c r="K400" s="35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B401" s="15"/>
      <c r="C401" s="47"/>
      <c r="D401" s="15"/>
      <c r="E401" s="15"/>
      <c r="F401" s="15"/>
      <c r="G401" s="41"/>
      <c r="H401" s="15"/>
      <c r="I401" s="31"/>
      <c r="J401" s="35"/>
      <c r="K401" s="35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B402" s="15"/>
      <c r="C402" s="47"/>
      <c r="D402" s="15"/>
      <c r="E402" s="15"/>
      <c r="F402" s="15"/>
      <c r="G402" s="41"/>
      <c r="H402" s="15"/>
      <c r="I402" s="31"/>
      <c r="J402" s="35"/>
      <c r="K402" s="35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B403" s="15"/>
      <c r="C403" s="47"/>
      <c r="D403" s="15"/>
      <c r="E403" s="15"/>
      <c r="F403" s="15"/>
      <c r="G403" s="41"/>
      <c r="H403" s="15"/>
      <c r="I403" s="31"/>
      <c r="J403" s="35"/>
      <c r="K403" s="35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B404" s="15"/>
      <c r="C404" s="47"/>
      <c r="D404" s="15"/>
      <c r="E404" s="15"/>
      <c r="F404" s="15"/>
      <c r="G404" s="41"/>
      <c r="H404" s="15"/>
      <c r="I404" s="31"/>
      <c r="J404" s="35"/>
      <c r="K404" s="35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B405" s="15"/>
      <c r="C405" s="47"/>
      <c r="D405" s="15"/>
      <c r="E405" s="15"/>
      <c r="F405" s="15"/>
      <c r="G405" s="41"/>
      <c r="H405" s="15"/>
      <c r="I405" s="31"/>
      <c r="J405" s="35"/>
      <c r="K405" s="35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B406" s="15"/>
      <c r="C406" s="47"/>
      <c r="D406" s="15"/>
      <c r="E406" s="15"/>
      <c r="F406" s="15"/>
      <c r="G406" s="41"/>
      <c r="H406" s="15"/>
      <c r="I406" s="31"/>
      <c r="J406" s="35"/>
      <c r="K406" s="35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B407" s="15"/>
      <c r="C407" s="47"/>
      <c r="D407" s="15"/>
      <c r="E407" s="15"/>
      <c r="F407" s="15"/>
      <c r="G407" s="41"/>
      <c r="H407" s="15"/>
      <c r="I407" s="31"/>
      <c r="J407" s="35"/>
      <c r="K407" s="35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B408" s="15"/>
      <c r="C408" s="47"/>
      <c r="D408" s="15"/>
      <c r="E408" s="15"/>
      <c r="F408" s="15"/>
      <c r="G408" s="41"/>
      <c r="H408" s="15"/>
      <c r="I408" s="31"/>
      <c r="J408" s="35"/>
      <c r="K408" s="35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B409" s="15"/>
      <c r="C409" s="47"/>
      <c r="D409" s="15"/>
      <c r="E409" s="15"/>
      <c r="F409" s="15"/>
      <c r="G409" s="41"/>
      <c r="H409" s="15"/>
      <c r="I409" s="31"/>
      <c r="J409" s="35"/>
      <c r="K409" s="35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B410" s="15"/>
      <c r="C410" s="47"/>
      <c r="D410" s="15"/>
      <c r="E410" s="15"/>
      <c r="F410" s="15"/>
      <c r="G410" s="41"/>
      <c r="H410" s="15"/>
      <c r="I410" s="31"/>
      <c r="J410" s="35"/>
      <c r="K410" s="35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B411" s="15"/>
      <c r="C411" s="47"/>
      <c r="D411" s="15"/>
      <c r="E411" s="15"/>
      <c r="F411" s="15"/>
      <c r="G411" s="41"/>
      <c r="H411" s="15"/>
      <c r="I411" s="31"/>
      <c r="J411" s="35"/>
      <c r="K411" s="35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B412" s="15"/>
      <c r="C412" s="47"/>
      <c r="D412" s="15"/>
      <c r="E412" s="15"/>
      <c r="F412" s="15"/>
      <c r="G412" s="41"/>
      <c r="H412" s="15"/>
      <c r="I412" s="31"/>
      <c r="J412" s="35"/>
      <c r="K412" s="35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B413" s="15"/>
      <c r="C413" s="47"/>
      <c r="D413" s="15"/>
      <c r="E413" s="15"/>
      <c r="F413" s="15"/>
      <c r="G413" s="41"/>
      <c r="H413" s="15"/>
      <c r="I413" s="31"/>
      <c r="J413" s="35"/>
      <c r="K413" s="35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B414" s="15"/>
      <c r="C414" s="47"/>
      <c r="D414" s="15"/>
      <c r="E414" s="15"/>
      <c r="F414" s="15"/>
      <c r="G414" s="41"/>
      <c r="H414" s="15"/>
      <c r="I414" s="31"/>
      <c r="J414" s="35"/>
      <c r="K414" s="35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B415" s="15"/>
      <c r="C415" s="47"/>
      <c r="D415" s="15"/>
      <c r="E415" s="15"/>
      <c r="F415" s="15"/>
      <c r="G415" s="41"/>
      <c r="H415" s="15"/>
      <c r="I415" s="31"/>
      <c r="J415" s="35"/>
      <c r="K415" s="35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B416" s="15"/>
      <c r="C416" s="47"/>
      <c r="D416" s="15"/>
      <c r="E416" s="15"/>
      <c r="F416" s="15"/>
      <c r="G416" s="41"/>
      <c r="H416" s="15"/>
      <c r="I416" s="31"/>
      <c r="J416" s="35"/>
      <c r="K416" s="35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B417" s="15"/>
      <c r="C417" s="47"/>
      <c r="D417" s="15"/>
      <c r="E417" s="15"/>
      <c r="F417" s="15"/>
      <c r="G417" s="41"/>
      <c r="H417" s="15"/>
      <c r="I417" s="31"/>
      <c r="J417" s="35"/>
      <c r="K417" s="35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B418" s="15"/>
      <c r="C418" s="47"/>
      <c r="D418" s="15"/>
      <c r="E418" s="15"/>
      <c r="F418" s="15"/>
      <c r="G418" s="41"/>
      <c r="H418" s="15"/>
      <c r="I418" s="31"/>
      <c r="J418" s="35"/>
      <c r="K418" s="35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B419" s="15"/>
      <c r="C419" s="47"/>
      <c r="D419" s="15"/>
      <c r="E419" s="15"/>
      <c r="F419" s="15"/>
      <c r="G419" s="41"/>
      <c r="H419" s="15"/>
      <c r="I419" s="31"/>
      <c r="J419" s="35"/>
      <c r="K419" s="35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B420" s="15"/>
      <c r="C420" s="47"/>
      <c r="D420" s="15"/>
      <c r="E420" s="15"/>
      <c r="F420" s="15"/>
      <c r="G420" s="41"/>
      <c r="H420" s="15"/>
      <c r="I420" s="31"/>
      <c r="J420" s="35"/>
      <c r="K420" s="35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B421" s="15"/>
      <c r="C421" s="47"/>
      <c r="D421" s="15"/>
      <c r="E421" s="15"/>
      <c r="F421" s="15"/>
      <c r="G421" s="41"/>
      <c r="H421" s="15"/>
      <c r="I421" s="31"/>
      <c r="J421" s="35"/>
      <c r="K421" s="35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B422" s="15"/>
      <c r="C422" s="47"/>
      <c r="D422" s="15"/>
      <c r="E422" s="15"/>
      <c r="F422" s="15"/>
      <c r="G422" s="41"/>
      <c r="H422" s="15"/>
      <c r="I422" s="31"/>
      <c r="J422" s="35"/>
      <c r="K422" s="35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B423" s="15"/>
      <c r="C423" s="47"/>
      <c r="D423" s="15"/>
      <c r="E423" s="15"/>
      <c r="F423" s="15"/>
      <c r="G423" s="41"/>
      <c r="H423" s="15"/>
      <c r="I423" s="31"/>
      <c r="J423" s="35"/>
      <c r="K423" s="35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B424" s="15"/>
      <c r="C424" s="47"/>
      <c r="D424" s="15"/>
      <c r="E424" s="15"/>
      <c r="F424" s="15"/>
      <c r="G424" s="41"/>
      <c r="H424" s="15"/>
      <c r="I424" s="31"/>
      <c r="J424" s="35"/>
      <c r="K424" s="35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B425" s="15"/>
      <c r="C425" s="47"/>
      <c r="D425" s="15"/>
      <c r="E425" s="15"/>
      <c r="F425" s="15"/>
      <c r="G425" s="41"/>
      <c r="H425" s="15"/>
      <c r="I425" s="31"/>
      <c r="J425" s="35"/>
      <c r="K425" s="35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B426" s="15"/>
      <c r="C426" s="47"/>
      <c r="D426" s="15"/>
      <c r="E426" s="15"/>
      <c r="F426" s="15"/>
      <c r="G426" s="41"/>
      <c r="H426" s="15"/>
      <c r="I426" s="31"/>
      <c r="J426" s="35"/>
      <c r="K426" s="35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B427" s="15"/>
      <c r="C427" s="47"/>
      <c r="D427" s="15"/>
      <c r="E427" s="15"/>
      <c r="F427" s="15"/>
      <c r="G427" s="41"/>
      <c r="H427" s="15"/>
      <c r="I427" s="31"/>
      <c r="J427" s="35"/>
      <c r="K427" s="35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B428" s="15"/>
      <c r="C428" s="47"/>
      <c r="D428" s="15"/>
      <c r="E428" s="15"/>
      <c r="F428" s="15"/>
      <c r="G428" s="41"/>
      <c r="H428" s="15"/>
      <c r="I428" s="31"/>
      <c r="J428" s="35"/>
      <c r="K428" s="35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B429" s="15"/>
      <c r="C429" s="47"/>
      <c r="D429" s="15"/>
      <c r="E429" s="15"/>
      <c r="F429" s="15"/>
      <c r="G429" s="41"/>
      <c r="H429" s="15"/>
      <c r="I429" s="31"/>
      <c r="J429" s="35"/>
      <c r="K429" s="35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B430" s="15"/>
      <c r="C430" s="47"/>
      <c r="D430" s="15"/>
      <c r="E430" s="15"/>
      <c r="F430" s="15"/>
      <c r="G430" s="41"/>
      <c r="H430" s="15"/>
      <c r="I430" s="31"/>
      <c r="J430" s="35"/>
      <c r="K430" s="35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B431" s="15"/>
      <c r="C431" s="47"/>
      <c r="D431" s="15"/>
      <c r="E431" s="15"/>
      <c r="F431" s="15"/>
      <c r="G431" s="41"/>
      <c r="H431" s="15"/>
      <c r="I431" s="31"/>
      <c r="J431" s="35"/>
      <c r="K431" s="35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B432" s="15"/>
      <c r="C432" s="47"/>
      <c r="D432" s="15"/>
      <c r="E432" s="15"/>
      <c r="F432" s="15"/>
      <c r="G432" s="41"/>
      <c r="H432" s="15"/>
      <c r="I432" s="31"/>
      <c r="J432" s="35"/>
      <c r="K432" s="35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B433" s="15"/>
      <c r="C433" s="47"/>
      <c r="D433" s="15"/>
      <c r="E433" s="15"/>
      <c r="F433" s="15"/>
      <c r="G433" s="41"/>
      <c r="H433" s="15"/>
      <c r="I433" s="31"/>
      <c r="J433" s="35"/>
      <c r="K433" s="35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B434" s="15"/>
      <c r="C434" s="47"/>
      <c r="D434" s="15"/>
      <c r="E434" s="15"/>
      <c r="F434" s="15"/>
      <c r="G434" s="41"/>
      <c r="H434" s="15"/>
      <c r="I434" s="31"/>
      <c r="J434" s="35"/>
      <c r="K434" s="35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B435" s="15"/>
      <c r="C435" s="47"/>
      <c r="D435" s="15"/>
      <c r="E435" s="15"/>
      <c r="F435" s="15"/>
      <c r="G435" s="41"/>
      <c r="H435" s="15"/>
      <c r="I435" s="31"/>
      <c r="J435" s="35"/>
      <c r="K435" s="35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B436" s="15"/>
      <c r="C436" s="47"/>
      <c r="D436" s="15"/>
      <c r="E436" s="15"/>
      <c r="F436" s="15"/>
      <c r="G436" s="41"/>
      <c r="H436" s="15"/>
      <c r="I436" s="31"/>
      <c r="J436" s="35"/>
      <c r="K436" s="35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B437" s="15"/>
      <c r="C437" s="47"/>
      <c r="D437" s="15"/>
      <c r="E437" s="15"/>
      <c r="F437" s="15"/>
      <c r="G437" s="41"/>
      <c r="H437" s="15"/>
      <c r="I437" s="31"/>
      <c r="J437" s="35"/>
      <c r="K437" s="35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B438" s="15"/>
      <c r="C438" s="47"/>
      <c r="D438" s="15"/>
      <c r="E438" s="15"/>
      <c r="F438" s="15"/>
      <c r="G438" s="41"/>
      <c r="H438" s="15"/>
      <c r="I438" s="31"/>
      <c r="J438" s="35"/>
      <c r="K438" s="35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B439" s="15"/>
      <c r="C439" s="47"/>
      <c r="D439" s="15"/>
      <c r="E439" s="15"/>
      <c r="F439" s="15"/>
      <c r="G439" s="41"/>
      <c r="H439" s="15"/>
      <c r="I439" s="31"/>
      <c r="J439" s="35"/>
      <c r="K439" s="35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B440" s="15"/>
      <c r="C440" s="47"/>
      <c r="D440" s="15"/>
      <c r="E440" s="15"/>
      <c r="F440" s="15"/>
      <c r="G440" s="41"/>
      <c r="H440" s="15"/>
      <c r="I440" s="31"/>
      <c r="J440" s="35"/>
      <c r="K440" s="35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B441" s="15"/>
      <c r="C441" s="47"/>
      <c r="D441" s="15"/>
      <c r="E441" s="15"/>
      <c r="F441" s="15"/>
      <c r="G441" s="41"/>
      <c r="H441" s="15"/>
      <c r="I441" s="31"/>
      <c r="J441" s="35"/>
      <c r="K441" s="35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B442" s="15"/>
      <c r="C442" s="47"/>
      <c r="D442" s="15"/>
      <c r="E442" s="15"/>
      <c r="F442" s="15"/>
      <c r="G442" s="41"/>
      <c r="H442" s="15"/>
      <c r="I442" s="31"/>
      <c r="J442" s="35"/>
      <c r="K442" s="35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B443" s="15"/>
      <c r="C443" s="47"/>
      <c r="D443" s="15"/>
      <c r="E443" s="15"/>
      <c r="F443" s="15"/>
      <c r="G443" s="41"/>
      <c r="H443" s="15"/>
      <c r="I443" s="31"/>
      <c r="J443" s="35"/>
      <c r="K443" s="35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B444" s="15"/>
      <c r="C444" s="47"/>
      <c r="D444" s="15"/>
      <c r="E444" s="15"/>
      <c r="F444" s="15"/>
      <c r="G444" s="41"/>
      <c r="H444" s="15"/>
      <c r="I444" s="31"/>
      <c r="J444" s="35"/>
      <c r="K444" s="35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B445" s="15"/>
      <c r="C445" s="47"/>
      <c r="D445" s="15"/>
      <c r="E445" s="15"/>
      <c r="F445" s="15"/>
      <c r="G445" s="41"/>
      <c r="H445" s="15"/>
      <c r="I445" s="31"/>
      <c r="J445" s="35"/>
      <c r="K445" s="35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B446" s="15"/>
      <c r="C446" s="47"/>
      <c r="D446" s="15"/>
      <c r="E446" s="15"/>
      <c r="F446" s="15"/>
      <c r="G446" s="41"/>
      <c r="H446" s="15"/>
      <c r="I446" s="31"/>
      <c r="J446" s="35"/>
      <c r="K446" s="35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B447" s="15"/>
      <c r="C447" s="47"/>
      <c r="D447" s="15"/>
      <c r="E447" s="15"/>
      <c r="F447" s="15"/>
      <c r="G447" s="41"/>
      <c r="H447" s="15"/>
      <c r="I447" s="31"/>
      <c r="J447" s="35"/>
      <c r="K447" s="35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B448" s="15"/>
      <c r="C448" s="47"/>
      <c r="D448" s="15"/>
      <c r="E448" s="15"/>
      <c r="F448" s="15"/>
      <c r="G448" s="41"/>
      <c r="H448" s="15"/>
      <c r="I448" s="31"/>
      <c r="J448" s="35"/>
      <c r="K448" s="35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B449" s="15"/>
      <c r="C449" s="47"/>
      <c r="D449" s="15"/>
      <c r="E449" s="15"/>
      <c r="F449" s="15"/>
      <c r="G449" s="41"/>
      <c r="H449" s="15"/>
      <c r="I449" s="31"/>
      <c r="J449" s="35"/>
      <c r="K449" s="35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B450" s="15"/>
      <c r="C450" s="47"/>
      <c r="D450" s="15"/>
      <c r="E450" s="15"/>
      <c r="F450" s="15"/>
      <c r="G450" s="41"/>
      <c r="H450" s="15"/>
      <c r="I450" s="31"/>
      <c r="J450" s="35"/>
      <c r="K450" s="35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B451" s="15"/>
      <c r="C451" s="47"/>
      <c r="D451" s="15"/>
      <c r="E451" s="15"/>
      <c r="F451" s="15"/>
      <c r="G451" s="41"/>
      <c r="H451" s="15"/>
      <c r="I451" s="31"/>
      <c r="J451" s="35"/>
      <c r="K451" s="35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B452" s="15"/>
      <c r="C452" s="47"/>
      <c r="D452" s="15"/>
      <c r="E452" s="15"/>
      <c r="F452" s="15"/>
      <c r="G452" s="41"/>
      <c r="H452" s="15"/>
      <c r="I452" s="31"/>
      <c r="J452" s="35"/>
      <c r="K452" s="35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B453" s="15"/>
      <c r="C453" s="47"/>
      <c r="D453" s="15"/>
      <c r="E453" s="15"/>
      <c r="F453" s="15"/>
      <c r="G453" s="41"/>
      <c r="H453" s="15"/>
      <c r="I453" s="31"/>
      <c r="J453" s="35"/>
      <c r="K453" s="35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B454" s="15"/>
      <c r="C454" s="47"/>
      <c r="D454" s="15"/>
      <c r="E454" s="15"/>
      <c r="F454" s="15"/>
      <c r="G454" s="41"/>
      <c r="H454" s="15"/>
      <c r="I454" s="31"/>
      <c r="J454" s="35"/>
      <c r="K454" s="35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B455" s="15"/>
      <c r="C455" s="47"/>
      <c r="D455" s="15"/>
      <c r="E455" s="15"/>
      <c r="F455" s="15"/>
      <c r="G455" s="41"/>
      <c r="H455" s="15"/>
      <c r="I455" s="31"/>
      <c r="J455" s="35"/>
      <c r="K455" s="35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B456" s="15"/>
      <c r="C456" s="47"/>
      <c r="D456" s="15"/>
      <c r="E456" s="15"/>
      <c r="F456" s="15"/>
      <c r="G456" s="41"/>
      <c r="H456" s="15"/>
      <c r="I456" s="31"/>
      <c r="J456" s="35"/>
      <c r="K456" s="35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B457" s="15"/>
      <c r="C457" s="47"/>
      <c r="D457" s="15"/>
      <c r="E457" s="15"/>
      <c r="F457" s="15"/>
      <c r="G457" s="41"/>
      <c r="H457" s="15"/>
      <c r="I457" s="31"/>
      <c r="J457" s="35"/>
      <c r="K457" s="35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B458" s="15"/>
      <c r="C458" s="47"/>
      <c r="D458" s="15"/>
      <c r="E458" s="15"/>
      <c r="F458" s="15"/>
      <c r="G458" s="41"/>
      <c r="H458" s="15"/>
      <c r="I458" s="31"/>
      <c r="J458" s="35"/>
      <c r="K458" s="35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B459" s="15"/>
      <c r="C459" s="47"/>
      <c r="D459" s="15"/>
      <c r="E459" s="15"/>
      <c r="F459" s="15"/>
      <c r="G459" s="41"/>
      <c r="H459" s="15"/>
      <c r="I459" s="31"/>
      <c r="J459" s="35"/>
      <c r="K459" s="35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B460" s="15"/>
      <c r="C460" s="47"/>
      <c r="D460" s="15"/>
      <c r="E460" s="15"/>
      <c r="F460" s="15"/>
      <c r="G460" s="41"/>
      <c r="H460" s="15"/>
      <c r="I460" s="31"/>
      <c r="J460" s="35"/>
      <c r="K460" s="35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B461" s="15"/>
      <c r="C461" s="47"/>
      <c r="D461" s="15"/>
      <c r="E461" s="15"/>
      <c r="F461" s="15"/>
      <c r="G461" s="41"/>
      <c r="H461" s="15"/>
      <c r="I461" s="31"/>
      <c r="J461" s="35"/>
      <c r="K461" s="35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B462" s="15"/>
      <c r="C462" s="47"/>
      <c r="D462" s="15"/>
      <c r="E462" s="15"/>
      <c r="F462" s="15"/>
      <c r="G462" s="41"/>
      <c r="H462" s="15"/>
      <c r="I462" s="31"/>
      <c r="J462" s="35"/>
      <c r="K462" s="35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B463" s="15"/>
      <c r="C463" s="47"/>
      <c r="D463" s="15"/>
      <c r="E463" s="15"/>
      <c r="F463" s="15"/>
      <c r="G463" s="41"/>
      <c r="H463" s="15"/>
      <c r="I463" s="31"/>
      <c r="J463" s="35"/>
      <c r="K463" s="35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B464" s="15"/>
      <c r="C464" s="47"/>
      <c r="D464" s="15"/>
      <c r="E464" s="15"/>
      <c r="F464" s="15"/>
      <c r="G464" s="41"/>
      <c r="H464" s="15"/>
      <c r="I464" s="31"/>
      <c r="J464" s="35"/>
      <c r="K464" s="35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B465" s="15"/>
      <c r="C465" s="47"/>
      <c r="D465" s="15"/>
      <c r="E465" s="15"/>
      <c r="F465" s="15"/>
      <c r="G465" s="41"/>
      <c r="H465" s="15"/>
      <c r="I465" s="31"/>
      <c r="J465" s="35"/>
      <c r="K465" s="35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B466" s="15"/>
      <c r="C466" s="47"/>
      <c r="D466" s="15"/>
      <c r="E466" s="15"/>
      <c r="F466" s="15"/>
      <c r="G466" s="41"/>
      <c r="H466" s="15"/>
      <c r="I466" s="31"/>
      <c r="J466" s="35"/>
      <c r="K466" s="35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B467" s="15"/>
      <c r="C467" s="47"/>
      <c r="D467" s="15"/>
      <c r="E467" s="15"/>
      <c r="F467" s="15"/>
      <c r="G467" s="41"/>
      <c r="H467" s="15"/>
      <c r="I467" s="31"/>
      <c r="J467" s="35"/>
      <c r="K467" s="35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B468" s="15"/>
      <c r="C468" s="47"/>
      <c r="D468" s="15"/>
      <c r="E468" s="15"/>
      <c r="F468" s="15"/>
      <c r="G468" s="41"/>
      <c r="H468" s="15"/>
      <c r="I468" s="31"/>
      <c r="J468" s="35"/>
      <c r="K468" s="35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B469" s="15"/>
      <c r="C469" s="47"/>
      <c r="D469" s="15"/>
      <c r="E469" s="15"/>
      <c r="F469" s="15"/>
      <c r="G469" s="41"/>
      <c r="H469" s="15"/>
      <c r="I469" s="31"/>
      <c r="J469" s="35"/>
      <c r="K469" s="35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B470" s="15"/>
      <c r="C470" s="47"/>
      <c r="D470" s="15"/>
      <c r="E470" s="15"/>
      <c r="F470" s="15"/>
      <c r="G470" s="41"/>
      <c r="H470" s="15"/>
      <c r="I470" s="31"/>
      <c r="J470" s="35"/>
      <c r="K470" s="35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B471" s="15"/>
      <c r="C471" s="47"/>
      <c r="D471" s="15"/>
      <c r="E471" s="15"/>
      <c r="F471" s="15"/>
      <c r="G471" s="41"/>
      <c r="H471" s="15"/>
      <c r="I471" s="31"/>
      <c r="J471" s="35"/>
      <c r="K471" s="35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B472" s="15"/>
      <c r="C472" s="47"/>
      <c r="D472" s="15"/>
      <c r="E472" s="15"/>
      <c r="F472" s="15"/>
      <c r="G472" s="41"/>
      <c r="H472" s="15"/>
      <c r="I472" s="31"/>
      <c r="J472" s="35"/>
      <c r="K472" s="35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B473" s="15"/>
      <c r="C473" s="47"/>
      <c r="D473" s="15"/>
      <c r="E473" s="15"/>
      <c r="F473" s="15"/>
      <c r="G473" s="41"/>
      <c r="H473" s="15"/>
      <c r="I473" s="31"/>
      <c r="J473" s="35"/>
      <c r="K473" s="35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B474" s="15"/>
      <c r="C474" s="47"/>
      <c r="D474" s="15"/>
      <c r="E474" s="15"/>
      <c r="F474" s="15"/>
      <c r="G474" s="41"/>
      <c r="H474" s="15"/>
      <c r="I474" s="31"/>
      <c r="J474" s="35"/>
      <c r="K474" s="35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B475" s="15"/>
      <c r="C475" s="47"/>
      <c r="D475" s="15"/>
      <c r="E475" s="15"/>
      <c r="F475" s="15"/>
      <c r="G475" s="41"/>
      <c r="H475" s="15"/>
      <c r="I475" s="31"/>
      <c r="J475" s="35"/>
      <c r="K475" s="35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B476" s="15"/>
      <c r="C476" s="47"/>
      <c r="D476" s="15"/>
      <c r="E476" s="15"/>
      <c r="F476" s="15"/>
      <c r="G476" s="41"/>
      <c r="H476" s="15"/>
      <c r="I476" s="31"/>
      <c r="J476" s="35"/>
      <c r="K476" s="35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B477" s="15"/>
      <c r="C477" s="47"/>
      <c r="D477" s="15"/>
      <c r="E477" s="15"/>
      <c r="F477" s="15"/>
      <c r="G477" s="41"/>
      <c r="H477" s="15"/>
      <c r="I477" s="31"/>
      <c r="J477" s="35"/>
      <c r="K477" s="35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B478" s="15"/>
      <c r="C478" s="47"/>
      <c r="D478" s="15"/>
      <c r="E478" s="15"/>
      <c r="F478" s="15"/>
      <c r="G478" s="41"/>
      <c r="H478" s="15"/>
      <c r="I478" s="31"/>
      <c r="J478" s="35"/>
      <c r="K478" s="35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B479" s="15"/>
      <c r="C479" s="47"/>
      <c r="D479" s="15"/>
      <c r="E479" s="15"/>
      <c r="F479" s="15"/>
      <c r="G479" s="41"/>
      <c r="H479" s="15"/>
      <c r="I479" s="31"/>
      <c r="J479" s="35"/>
      <c r="K479" s="35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B480" s="15"/>
      <c r="C480" s="47"/>
      <c r="D480" s="15"/>
      <c r="E480" s="15"/>
      <c r="F480" s="15"/>
      <c r="G480" s="41"/>
      <c r="H480" s="15"/>
      <c r="I480" s="31"/>
      <c r="J480" s="35"/>
      <c r="K480" s="35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B481" s="15"/>
      <c r="C481" s="47"/>
      <c r="D481" s="15"/>
      <c r="E481" s="15"/>
      <c r="F481" s="15"/>
      <c r="G481" s="41"/>
      <c r="H481" s="15"/>
      <c r="I481" s="31"/>
      <c r="J481" s="35"/>
      <c r="K481" s="35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B482" s="15"/>
      <c r="C482" s="47"/>
      <c r="D482" s="15"/>
      <c r="E482" s="15"/>
      <c r="F482" s="15"/>
      <c r="G482" s="41"/>
      <c r="H482" s="15"/>
      <c r="I482" s="31"/>
      <c r="J482" s="35"/>
      <c r="K482" s="35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B483" s="15"/>
      <c r="C483" s="47"/>
      <c r="D483" s="15"/>
      <c r="E483" s="15"/>
      <c r="F483" s="15"/>
      <c r="G483" s="41"/>
      <c r="H483" s="15"/>
      <c r="I483" s="31"/>
      <c r="J483" s="35"/>
      <c r="K483" s="35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B484" s="15"/>
      <c r="C484" s="47"/>
      <c r="D484" s="15"/>
      <c r="E484" s="15"/>
      <c r="F484" s="15"/>
      <c r="G484" s="41"/>
      <c r="H484" s="15"/>
      <c r="I484" s="31"/>
      <c r="J484" s="35"/>
      <c r="K484" s="35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B485" s="15"/>
      <c r="C485" s="47"/>
      <c r="D485" s="15"/>
      <c r="E485" s="15"/>
      <c r="F485" s="15"/>
      <c r="G485" s="41"/>
      <c r="H485" s="15"/>
      <c r="I485" s="31"/>
      <c r="J485" s="35"/>
      <c r="K485" s="35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B486" s="15"/>
      <c r="C486" s="47"/>
      <c r="D486" s="15"/>
      <c r="E486" s="15"/>
      <c r="F486" s="15"/>
      <c r="G486" s="41"/>
      <c r="H486" s="15"/>
      <c r="I486" s="31"/>
      <c r="J486" s="35"/>
      <c r="K486" s="35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B487" s="15"/>
      <c r="C487" s="47"/>
      <c r="D487" s="15"/>
      <c r="E487" s="15"/>
      <c r="F487" s="15"/>
      <c r="G487" s="41"/>
      <c r="H487" s="15"/>
      <c r="I487" s="31"/>
      <c r="J487" s="35"/>
      <c r="K487" s="35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B488" s="15"/>
      <c r="C488" s="47"/>
      <c r="D488" s="15"/>
      <c r="E488" s="15"/>
      <c r="F488" s="15"/>
      <c r="G488" s="41"/>
      <c r="H488" s="15"/>
      <c r="I488" s="31"/>
      <c r="J488" s="35"/>
      <c r="K488" s="35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B489" s="15"/>
      <c r="C489" s="47"/>
      <c r="D489" s="15"/>
      <c r="E489" s="15"/>
      <c r="F489" s="15"/>
      <c r="G489" s="41"/>
      <c r="H489" s="15"/>
      <c r="I489" s="31"/>
      <c r="J489" s="35"/>
      <c r="K489" s="35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B490" s="15"/>
      <c r="C490" s="47"/>
      <c r="D490" s="15"/>
      <c r="E490" s="15"/>
      <c r="F490" s="15"/>
      <c r="G490" s="41"/>
      <c r="H490" s="15"/>
      <c r="I490" s="31"/>
      <c r="J490" s="35"/>
      <c r="K490" s="35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B491" s="15"/>
      <c r="C491" s="47"/>
      <c r="D491" s="15"/>
      <c r="E491" s="15"/>
      <c r="F491" s="15"/>
      <c r="G491" s="41"/>
      <c r="H491" s="15"/>
      <c r="I491" s="31"/>
      <c r="J491" s="35"/>
      <c r="K491" s="35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B492" s="15"/>
      <c r="C492" s="47"/>
      <c r="D492" s="15"/>
      <c r="E492" s="15"/>
      <c r="F492" s="15"/>
      <c r="G492" s="41"/>
      <c r="H492" s="15"/>
      <c r="I492" s="31"/>
      <c r="J492" s="35"/>
      <c r="K492" s="35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B493" s="15"/>
      <c r="C493" s="47"/>
      <c r="D493" s="15"/>
      <c r="E493" s="15"/>
      <c r="F493" s="15"/>
      <c r="G493" s="41"/>
      <c r="H493" s="15"/>
      <c r="I493" s="31"/>
      <c r="J493" s="35"/>
      <c r="K493" s="35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B494" s="15"/>
      <c r="C494" s="47"/>
      <c r="D494" s="15"/>
      <c r="E494" s="15"/>
      <c r="F494" s="15"/>
      <c r="G494" s="41"/>
      <c r="H494" s="15"/>
      <c r="I494" s="31"/>
      <c r="J494" s="35"/>
      <c r="K494" s="35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B495" s="15"/>
      <c r="C495" s="47"/>
      <c r="D495" s="15"/>
      <c r="E495" s="15"/>
      <c r="F495" s="15"/>
      <c r="G495" s="41"/>
      <c r="H495" s="15"/>
      <c r="I495" s="31"/>
      <c r="J495" s="35"/>
      <c r="K495" s="35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B496" s="15"/>
      <c r="C496" s="47"/>
      <c r="D496" s="15"/>
      <c r="E496" s="15"/>
      <c r="F496" s="15"/>
      <c r="G496" s="41"/>
      <c r="H496" s="15"/>
      <c r="I496" s="31"/>
      <c r="J496" s="35"/>
      <c r="K496" s="35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B497" s="15"/>
      <c r="C497" s="47"/>
      <c r="D497" s="15"/>
      <c r="E497" s="15"/>
      <c r="F497" s="15"/>
      <c r="G497" s="41"/>
      <c r="H497" s="15"/>
      <c r="I497" s="31"/>
      <c r="J497" s="35"/>
      <c r="K497" s="35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B498" s="15"/>
      <c r="C498" s="47"/>
      <c r="D498" s="15"/>
      <c r="E498" s="15"/>
      <c r="F498" s="15"/>
      <c r="G498" s="41"/>
      <c r="H498" s="15"/>
      <c r="I498" s="31"/>
      <c r="J498" s="35"/>
      <c r="K498" s="35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B499" s="15"/>
      <c r="C499" s="47"/>
      <c r="D499" s="15"/>
      <c r="E499" s="15"/>
      <c r="F499" s="15"/>
      <c r="G499" s="41"/>
      <c r="H499" s="15"/>
      <c r="I499" s="31"/>
      <c r="J499" s="35"/>
      <c r="K499" s="35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B500" s="15"/>
      <c r="C500" s="47"/>
      <c r="D500" s="15"/>
      <c r="E500" s="15"/>
      <c r="F500" s="15"/>
      <c r="G500" s="41"/>
      <c r="H500" s="15"/>
      <c r="I500" s="31"/>
      <c r="J500" s="35"/>
      <c r="K500" s="35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B501" s="15"/>
      <c r="C501" s="47"/>
      <c r="D501" s="15"/>
      <c r="E501" s="15"/>
      <c r="F501" s="15"/>
      <c r="G501" s="41"/>
      <c r="H501" s="15"/>
      <c r="I501" s="31"/>
      <c r="J501" s="35"/>
      <c r="K501" s="35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B502" s="15"/>
      <c r="C502" s="47"/>
      <c r="D502" s="15"/>
      <c r="E502" s="15"/>
      <c r="F502" s="15"/>
      <c r="G502" s="41"/>
      <c r="H502" s="15"/>
      <c r="I502" s="31"/>
      <c r="J502" s="35"/>
      <c r="K502" s="35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B503" s="15"/>
      <c r="C503" s="47"/>
      <c r="D503" s="15"/>
      <c r="E503" s="15"/>
      <c r="F503" s="15"/>
      <c r="G503" s="41"/>
      <c r="H503" s="15"/>
      <c r="I503" s="31"/>
      <c r="J503" s="35"/>
      <c r="K503" s="35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B504" s="15"/>
      <c r="C504" s="47"/>
      <c r="D504" s="15"/>
      <c r="E504" s="15"/>
      <c r="F504" s="15"/>
      <c r="G504" s="41"/>
      <c r="H504" s="15"/>
      <c r="I504" s="31"/>
      <c r="J504" s="35"/>
      <c r="K504" s="35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B505" s="15"/>
      <c r="C505" s="47"/>
      <c r="D505" s="15"/>
      <c r="E505" s="15"/>
      <c r="F505" s="15"/>
      <c r="G505" s="41"/>
      <c r="H505" s="15"/>
      <c r="I505" s="31"/>
      <c r="J505" s="35"/>
      <c r="K505" s="35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B506" s="15"/>
      <c r="C506" s="47"/>
      <c r="D506" s="15"/>
      <c r="E506" s="15"/>
      <c r="F506" s="15"/>
      <c r="G506" s="41"/>
      <c r="H506" s="15"/>
      <c r="I506" s="31"/>
      <c r="J506" s="35"/>
      <c r="K506" s="35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B507" s="15"/>
      <c r="C507" s="47"/>
      <c r="D507" s="15"/>
      <c r="E507" s="15"/>
      <c r="F507" s="15"/>
      <c r="G507" s="41"/>
      <c r="H507" s="15"/>
      <c r="I507" s="31"/>
      <c r="J507" s="35"/>
      <c r="K507" s="35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B508" s="15"/>
      <c r="C508" s="47"/>
      <c r="D508" s="15"/>
      <c r="E508" s="15"/>
      <c r="F508" s="15"/>
      <c r="G508" s="41"/>
      <c r="H508" s="15"/>
      <c r="I508" s="31"/>
      <c r="J508" s="35"/>
      <c r="K508" s="35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B509" s="15"/>
      <c r="C509" s="47"/>
      <c r="D509" s="15"/>
      <c r="E509" s="15"/>
      <c r="F509" s="15"/>
      <c r="G509" s="41"/>
      <c r="H509" s="15"/>
      <c r="I509" s="31"/>
      <c r="J509" s="35"/>
      <c r="K509" s="35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B510" s="15"/>
      <c r="C510" s="47"/>
      <c r="D510" s="15"/>
      <c r="E510" s="15"/>
      <c r="F510" s="15"/>
      <c r="G510" s="41"/>
      <c r="H510" s="15"/>
      <c r="I510" s="31"/>
      <c r="J510" s="35"/>
      <c r="K510" s="35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B511" s="15"/>
      <c r="C511" s="47"/>
      <c r="D511" s="15"/>
      <c r="E511" s="15"/>
      <c r="F511" s="15"/>
      <c r="G511" s="41"/>
      <c r="H511" s="15"/>
      <c r="I511" s="31"/>
      <c r="J511" s="35"/>
      <c r="K511" s="35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B512" s="15"/>
      <c r="C512" s="47"/>
      <c r="D512" s="15"/>
      <c r="E512" s="15"/>
      <c r="F512" s="15"/>
      <c r="G512" s="41"/>
      <c r="H512" s="15"/>
      <c r="I512" s="31"/>
      <c r="J512" s="35"/>
      <c r="K512" s="35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B513" s="15"/>
      <c r="C513" s="47"/>
      <c r="D513" s="15"/>
      <c r="E513" s="15"/>
      <c r="F513" s="15"/>
      <c r="G513" s="41"/>
      <c r="H513" s="15"/>
      <c r="I513" s="31"/>
      <c r="J513" s="35"/>
      <c r="K513" s="35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B514" s="15"/>
      <c r="C514" s="47"/>
      <c r="D514" s="15"/>
      <c r="E514" s="15"/>
      <c r="F514" s="15"/>
      <c r="G514" s="41"/>
      <c r="H514" s="15"/>
      <c r="I514" s="31"/>
      <c r="J514" s="35"/>
      <c r="K514" s="35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B515" s="15"/>
      <c r="C515" s="47"/>
      <c r="D515" s="15"/>
      <c r="E515" s="15"/>
      <c r="F515" s="15"/>
      <c r="G515" s="41"/>
      <c r="H515" s="15"/>
      <c r="I515" s="31"/>
      <c r="J515" s="35"/>
      <c r="K515" s="35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B516" s="15"/>
      <c r="C516" s="47"/>
      <c r="D516" s="15"/>
      <c r="E516" s="15"/>
      <c r="F516" s="15"/>
      <c r="G516" s="41"/>
      <c r="H516" s="15"/>
      <c r="I516" s="31"/>
      <c r="J516" s="35"/>
      <c r="K516" s="35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B517" s="15"/>
      <c r="C517" s="47"/>
      <c r="D517" s="15"/>
      <c r="E517" s="15"/>
      <c r="F517" s="15"/>
      <c r="G517" s="41"/>
      <c r="H517" s="15"/>
      <c r="I517" s="31"/>
      <c r="J517" s="35"/>
      <c r="K517" s="35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B518" s="15"/>
      <c r="C518" s="47"/>
      <c r="D518" s="15"/>
      <c r="E518" s="15"/>
      <c r="F518" s="15"/>
      <c r="G518" s="41"/>
      <c r="H518" s="15"/>
      <c r="I518" s="31"/>
      <c r="J518" s="35"/>
      <c r="K518" s="35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B519" s="15"/>
      <c r="C519" s="47"/>
      <c r="D519" s="15"/>
      <c r="E519" s="15"/>
      <c r="F519" s="15"/>
      <c r="G519" s="41"/>
      <c r="H519" s="15"/>
      <c r="I519" s="31"/>
      <c r="J519" s="35"/>
      <c r="K519" s="35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B520" s="15"/>
      <c r="C520" s="47"/>
      <c r="D520" s="15"/>
      <c r="E520" s="15"/>
      <c r="F520" s="15"/>
      <c r="G520" s="41"/>
      <c r="H520" s="15"/>
      <c r="I520" s="31"/>
      <c r="J520" s="35"/>
      <c r="K520" s="35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B521" s="15"/>
      <c r="C521" s="47"/>
      <c r="D521" s="15"/>
      <c r="E521" s="15"/>
      <c r="F521" s="15"/>
      <c r="G521" s="41"/>
      <c r="H521" s="15"/>
      <c r="I521" s="31"/>
      <c r="J521" s="35"/>
      <c r="K521" s="35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B522" s="15"/>
      <c r="C522" s="47"/>
      <c r="D522" s="15"/>
      <c r="E522" s="15"/>
      <c r="F522" s="15"/>
      <c r="G522" s="41"/>
      <c r="H522" s="15"/>
      <c r="I522" s="31"/>
      <c r="J522" s="35"/>
      <c r="K522" s="35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B523" s="15"/>
      <c r="C523" s="47"/>
      <c r="D523" s="15"/>
      <c r="E523" s="15"/>
      <c r="F523" s="15"/>
      <c r="G523" s="41"/>
      <c r="H523" s="15"/>
      <c r="I523" s="31"/>
      <c r="J523" s="35"/>
      <c r="K523" s="35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B524" s="15"/>
      <c r="C524" s="47"/>
      <c r="D524" s="15"/>
      <c r="E524" s="15"/>
      <c r="F524" s="15"/>
      <c r="G524" s="41"/>
      <c r="H524" s="15"/>
      <c r="I524" s="31"/>
      <c r="J524" s="35"/>
      <c r="K524" s="35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B525" s="15"/>
      <c r="C525" s="47"/>
      <c r="D525" s="15"/>
      <c r="E525" s="15"/>
      <c r="F525" s="15"/>
      <c r="G525" s="41"/>
      <c r="H525" s="15"/>
      <c r="I525" s="31"/>
      <c r="J525" s="35"/>
      <c r="K525" s="35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B526" s="15"/>
      <c r="C526" s="47"/>
      <c r="D526" s="15"/>
      <c r="E526" s="15"/>
      <c r="F526" s="15"/>
      <c r="G526" s="41"/>
      <c r="H526" s="15"/>
      <c r="I526" s="31"/>
      <c r="J526" s="35"/>
      <c r="K526" s="35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B527" s="15"/>
      <c r="C527" s="47"/>
      <c r="D527" s="15"/>
      <c r="E527" s="15"/>
      <c r="F527" s="15"/>
      <c r="G527" s="41"/>
      <c r="H527" s="15"/>
      <c r="I527" s="31"/>
      <c r="J527" s="35"/>
      <c r="K527" s="35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B528" s="15"/>
      <c r="C528" s="47"/>
      <c r="D528" s="15"/>
      <c r="E528" s="15"/>
      <c r="F528" s="15"/>
      <c r="G528" s="41"/>
      <c r="H528" s="15"/>
      <c r="I528" s="31"/>
      <c r="J528" s="35"/>
      <c r="K528" s="35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B529" s="15"/>
      <c r="C529" s="47"/>
      <c r="D529" s="15"/>
      <c r="E529" s="15"/>
      <c r="F529" s="15"/>
      <c r="G529" s="41"/>
      <c r="H529" s="15"/>
      <c r="I529" s="31"/>
      <c r="J529" s="35"/>
      <c r="K529" s="35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B530" s="15"/>
      <c r="C530" s="47"/>
      <c r="D530" s="15"/>
      <c r="E530" s="15"/>
      <c r="F530" s="15"/>
      <c r="G530" s="41"/>
      <c r="H530" s="15"/>
      <c r="I530" s="31"/>
      <c r="J530" s="35"/>
      <c r="K530" s="35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B531" s="15"/>
      <c r="C531" s="47"/>
      <c r="D531" s="15"/>
      <c r="E531" s="15"/>
      <c r="F531" s="15"/>
      <c r="G531" s="41"/>
      <c r="H531" s="15"/>
      <c r="I531" s="31"/>
      <c r="J531" s="35"/>
      <c r="K531" s="35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B532" s="15"/>
      <c r="C532" s="47"/>
      <c r="D532" s="15"/>
      <c r="E532" s="15"/>
      <c r="F532" s="15"/>
      <c r="G532" s="41"/>
      <c r="H532" s="15"/>
      <c r="I532" s="31"/>
      <c r="J532" s="35"/>
      <c r="K532" s="35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B533" s="15"/>
      <c r="C533" s="47"/>
      <c r="D533" s="15"/>
      <c r="E533" s="15"/>
      <c r="F533" s="15"/>
      <c r="G533" s="41"/>
      <c r="H533" s="15"/>
      <c r="I533" s="31"/>
      <c r="J533" s="35"/>
      <c r="K533" s="35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B534" s="15"/>
      <c r="C534" s="47"/>
      <c r="D534" s="15"/>
      <c r="E534" s="15"/>
      <c r="F534" s="15"/>
      <c r="G534" s="41"/>
      <c r="H534" s="15"/>
      <c r="I534" s="31"/>
      <c r="J534" s="35"/>
      <c r="K534" s="35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B535" s="15"/>
      <c r="C535" s="47"/>
      <c r="D535" s="15"/>
      <c r="E535" s="15"/>
      <c r="F535" s="15"/>
      <c r="G535" s="41"/>
      <c r="H535" s="15"/>
      <c r="I535" s="31"/>
      <c r="J535" s="35"/>
      <c r="K535" s="35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B536" s="15"/>
      <c r="C536" s="47"/>
      <c r="D536" s="15"/>
      <c r="E536" s="15"/>
      <c r="F536" s="15"/>
      <c r="G536" s="41"/>
      <c r="H536" s="15"/>
      <c r="I536" s="31"/>
      <c r="J536" s="35"/>
      <c r="K536" s="35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B537" s="15"/>
      <c r="C537" s="47"/>
      <c r="D537" s="15"/>
      <c r="E537" s="15"/>
      <c r="F537" s="15"/>
      <c r="G537" s="41"/>
      <c r="H537" s="15"/>
      <c r="I537" s="31"/>
      <c r="J537" s="35"/>
      <c r="K537" s="35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B538" s="15"/>
      <c r="C538" s="47"/>
      <c r="D538" s="15"/>
      <c r="E538" s="15"/>
      <c r="F538" s="15"/>
      <c r="G538" s="41"/>
      <c r="H538" s="15"/>
      <c r="I538" s="31"/>
      <c r="J538" s="35"/>
      <c r="K538" s="35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B539" s="15"/>
      <c r="C539" s="47"/>
      <c r="D539" s="15"/>
      <c r="E539" s="15"/>
      <c r="F539" s="15"/>
      <c r="G539" s="41"/>
      <c r="H539" s="15"/>
      <c r="I539" s="31"/>
      <c r="J539" s="35"/>
      <c r="K539" s="35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B540" s="15"/>
      <c r="C540" s="47"/>
      <c r="D540" s="15"/>
      <c r="E540" s="15"/>
      <c r="F540" s="15"/>
      <c r="G540" s="41"/>
      <c r="H540" s="15"/>
      <c r="I540" s="31"/>
      <c r="J540" s="35"/>
      <c r="K540" s="35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B541" s="15"/>
      <c r="C541" s="47"/>
      <c r="D541" s="15"/>
      <c r="E541" s="15"/>
      <c r="F541" s="15"/>
      <c r="G541" s="41"/>
      <c r="H541" s="15"/>
      <c r="I541" s="31"/>
      <c r="J541" s="35"/>
      <c r="K541" s="35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B542" s="15"/>
      <c r="C542" s="47"/>
      <c r="D542" s="15"/>
      <c r="E542" s="15"/>
      <c r="F542" s="15"/>
      <c r="G542" s="41"/>
      <c r="H542" s="15"/>
      <c r="I542" s="31"/>
      <c r="J542" s="35"/>
      <c r="K542" s="35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B543" s="15"/>
      <c r="C543" s="47"/>
      <c r="D543" s="15"/>
      <c r="E543" s="15"/>
      <c r="F543" s="15"/>
      <c r="G543" s="41"/>
      <c r="H543" s="15"/>
      <c r="I543" s="31"/>
      <c r="J543" s="35"/>
      <c r="K543" s="35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B544" s="15"/>
      <c r="C544" s="47"/>
      <c r="D544" s="15"/>
      <c r="E544" s="15"/>
      <c r="F544" s="15"/>
      <c r="G544" s="41"/>
      <c r="H544" s="15"/>
      <c r="I544" s="31"/>
      <c r="J544" s="35"/>
      <c r="K544" s="35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B545" s="15"/>
      <c r="C545" s="47"/>
      <c r="D545" s="15"/>
      <c r="E545" s="15"/>
      <c r="F545" s="15"/>
      <c r="G545" s="41"/>
      <c r="H545" s="15"/>
      <c r="I545" s="31"/>
      <c r="J545" s="35"/>
      <c r="K545" s="35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B546" s="15"/>
      <c r="C546" s="47"/>
      <c r="D546" s="15"/>
      <c r="E546" s="15"/>
      <c r="F546" s="15"/>
      <c r="G546" s="41"/>
      <c r="H546" s="15"/>
      <c r="I546" s="31"/>
      <c r="J546" s="35"/>
      <c r="K546" s="35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B547" s="15"/>
      <c r="C547" s="47"/>
      <c r="D547" s="15"/>
      <c r="E547" s="15"/>
      <c r="F547" s="15"/>
      <c r="G547" s="41"/>
      <c r="H547" s="15"/>
      <c r="I547" s="31"/>
      <c r="J547" s="35"/>
      <c r="K547" s="35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B548" s="15"/>
      <c r="C548" s="47"/>
      <c r="D548" s="15"/>
      <c r="E548" s="15"/>
      <c r="F548" s="15"/>
      <c r="G548" s="41"/>
      <c r="H548" s="15"/>
      <c r="I548" s="31"/>
      <c r="J548" s="35"/>
      <c r="K548" s="35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B549" s="15"/>
      <c r="C549" s="47"/>
      <c r="D549" s="15"/>
      <c r="E549" s="15"/>
      <c r="F549" s="15"/>
      <c r="G549" s="41"/>
      <c r="H549" s="15"/>
      <c r="I549" s="31"/>
      <c r="J549" s="35"/>
      <c r="K549" s="35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B550" s="15"/>
      <c r="C550" s="47"/>
      <c r="D550" s="15"/>
      <c r="E550" s="15"/>
      <c r="F550" s="15"/>
      <c r="G550" s="41"/>
      <c r="H550" s="15"/>
      <c r="I550" s="31"/>
      <c r="J550" s="35"/>
      <c r="K550" s="35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B551" s="15"/>
      <c r="C551" s="47"/>
      <c r="D551" s="15"/>
      <c r="E551" s="15"/>
      <c r="F551" s="15"/>
      <c r="G551" s="41"/>
      <c r="H551" s="15"/>
      <c r="I551" s="31"/>
      <c r="J551" s="35"/>
      <c r="K551" s="35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B552" s="15"/>
      <c r="C552" s="47"/>
      <c r="D552" s="15"/>
      <c r="E552" s="15"/>
      <c r="F552" s="15"/>
      <c r="G552" s="41"/>
      <c r="H552" s="15"/>
      <c r="I552" s="31"/>
      <c r="J552" s="35"/>
      <c r="K552" s="35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B553" s="15"/>
      <c r="C553" s="47"/>
      <c r="D553" s="15"/>
      <c r="E553" s="15"/>
      <c r="F553" s="15"/>
      <c r="G553" s="41"/>
      <c r="H553" s="15"/>
      <c r="I553" s="31"/>
      <c r="J553" s="35"/>
      <c r="K553" s="35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B554" s="15"/>
      <c r="C554" s="47"/>
      <c r="D554" s="15"/>
      <c r="E554" s="15"/>
      <c r="F554" s="15"/>
      <c r="G554" s="41"/>
      <c r="H554" s="15"/>
      <c r="I554" s="31"/>
      <c r="J554" s="35"/>
      <c r="K554" s="35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B555" s="15"/>
      <c r="C555" s="47"/>
      <c r="D555" s="15"/>
      <c r="E555" s="15"/>
      <c r="F555" s="15"/>
      <c r="G555" s="41"/>
      <c r="H555" s="15"/>
      <c r="I555" s="31"/>
      <c r="J555" s="35"/>
      <c r="K555" s="35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B556" s="15"/>
      <c r="C556" s="47"/>
      <c r="D556" s="15"/>
      <c r="E556" s="15"/>
      <c r="F556" s="15"/>
      <c r="G556" s="41"/>
      <c r="H556" s="15"/>
      <c r="I556" s="31"/>
      <c r="J556" s="35"/>
      <c r="K556" s="35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B557" s="15"/>
      <c r="C557" s="47"/>
      <c r="D557" s="15"/>
      <c r="E557" s="15"/>
      <c r="F557" s="15"/>
      <c r="G557" s="41"/>
      <c r="H557" s="15"/>
      <c r="I557" s="31"/>
      <c r="J557" s="35"/>
      <c r="K557" s="35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B558" s="15"/>
      <c r="C558" s="47"/>
      <c r="D558" s="15"/>
      <c r="E558" s="15"/>
      <c r="F558" s="15"/>
      <c r="G558" s="41"/>
      <c r="H558" s="15"/>
      <c r="I558" s="31"/>
      <c r="J558" s="35"/>
      <c r="K558" s="35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B559" s="15"/>
      <c r="C559" s="47"/>
      <c r="D559" s="15"/>
      <c r="E559" s="15"/>
      <c r="F559" s="15"/>
      <c r="G559" s="41"/>
      <c r="H559" s="15"/>
      <c r="I559" s="31"/>
      <c r="J559" s="35"/>
      <c r="K559" s="35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B560" s="15"/>
      <c r="C560" s="47"/>
      <c r="D560" s="15"/>
      <c r="E560" s="15"/>
      <c r="F560" s="15"/>
      <c r="G560" s="41"/>
      <c r="H560" s="15"/>
      <c r="I560" s="31"/>
      <c r="J560" s="35"/>
      <c r="K560" s="35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B561" s="15"/>
      <c r="C561" s="47"/>
      <c r="D561" s="15"/>
      <c r="E561" s="15"/>
      <c r="F561" s="15"/>
      <c r="G561" s="41"/>
      <c r="H561" s="15"/>
      <c r="I561" s="31"/>
      <c r="J561" s="35"/>
      <c r="K561" s="35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B562" s="15"/>
      <c r="C562" s="47"/>
      <c r="D562" s="15"/>
      <c r="E562" s="15"/>
      <c r="F562" s="15"/>
      <c r="G562" s="41"/>
      <c r="H562" s="15"/>
      <c r="I562" s="31"/>
      <c r="J562" s="35"/>
      <c r="K562" s="35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B563" s="15"/>
      <c r="C563" s="47"/>
      <c r="D563" s="15"/>
      <c r="E563" s="15"/>
      <c r="F563" s="15"/>
      <c r="G563" s="41"/>
      <c r="H563" s="15"/>
      <c r="I563" s="31"/>
      <c r="J563" s="35"/>
      <c r="K563" s="35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B564" s="15"/>
      <c r="C564" s="47"/>
      <c r="D564" s="15"/>
      <c r="E564" s="15"/>
      <c r="F564" s="15"/>
      <c r="G564" s="41"/>
      <c r="H564" s="15"/>
      <c r="I564" s="31"/>
      <c r="J564" s="35"/>
      <c r="K564" s="35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B565" s="15"/>
      <c r="C565" s="47"/>
      <c r="D565" s="15"/>
      <c r="E565" s="15"/>
      <c r="F565" s="15"/>
      <c r="G565" s="41"/>
      <c r="H565" s="15"/>
      <c r="I565" s="31"/>
      <c r="J565" s="35"/>
      <c r="K565" s="35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B566" s="15"/>
      <c r="C566" s="47"/>
      <c r="D566" s="15"/>
      <c r="E566" s="15"/>
      <c r="F566" s="15"/>
      <c r="G566" s="41"/>
      <c r="H566" s="15"/>
      <c r="I566" s="31"/>
      <c r="J566" s="35"/>
      <c r="K566" s="35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B567" s="15"/>
      <c r="C567" s="47"/>
      <c r="D567" s="15"/>
      <c r="E567" s="15"/>
      <c r="F567" s="15"/>
      <c r="G567" s="41"/>
      <c r="H567" s="15"/>
      <c r="I567" s="31"/>
      <c r="J567" s="35"/>
      <c r="K567" s="35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B568" s="15"/>
      <c r="C568" s="47"/>
      <c r="D568" s="15"/>
      <c r="E568" s="15"/>
      <c r="F568" s="15"/>
      <c r="G568" s="41"/>
      <c r="H568" s="15"/>
      <c r="I568" s="31"/>
      <c r="J568" s="35"/>
      <c r="K568" s="35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B569" s="15"/>
      <c r="C569" s="47"/>
      <c r="D569" s="15"/>
      <c r="E569" s="15"/>
      <c r="F569" s="15"/>
      <c r="G569" s="41"/>
      <c r="H569" s="15"/>
      <c r="I569" s="31"/>
      <c r="J569" s="35"/>
      <c r="K569" s="35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B570" s="15"/>
      <c r="C570" s="47"/>
      <c r="D570" s="15"/>
      <c r="E570" s="15"/>
      <c r="F570" s="15"/>
      <c r="G570" s="41"/>
      <c r="H570" s="15"/>
      <c r="I570" s="31"/>
      <c r="J570" s="35"/>
      <c r="K570" s="35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B571" s="15"/>
      <c r="C571" s="47"/>
      <c r="D571" s="15"/>
      <c r="E571" s="15"/>
      <c r="F571" s="15"/>
      <c r="G571" s="41"/>
      <c r="H571" s="15"/>
      <c r="I571" s="31"/>
      <c r="J571" s="35"/>
      <c r="K571" s="35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B572" s="15"/>
      <c r="C572" s="47"/>
      <c r="D572" s="15"/>
      <c r="E572" s="15"/>
      <c r="F572" s="15"/>
      <c r="G572" s="41"/>
      <c r="H572" s="15"/>
      <c r="I572" s="31"/>
      <c r="J572" s="35"/>
      <c r="K572" s="35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B573" s="15"/>
      <c r="C573" s="47"/>
      <c r="D573" s="15"/>
      <c r="E573" s="15"/>
      <c r="F573" s="15"/>
      <c r="G573" s="41"/>
      <c r="H573" s="15"/>
      <c r="I573" s="31"/>
      <c r="J573" s="35"/>
      <c r="K573" s="35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B574" s="15"/>
      <c r="C574" s="47"/>
      <c r="D574" s="15"/>
      <c r="E574" s="15"/>
      <c r="F574" s="15"/>
      <c r="G574" s="41"/>
      <c r="H574" s="15"/>
      <c r="I574" s="31"/>
      <c r="J574" s="35"/>
      <c r="K574" s="35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B575" s="15"/>
      <c r="C575" s="47"/>
      <c r="D575" s="15"/>
      <c r="E575" s="15"/>
      <c r="F575" s="15"/>
      <c r="G575" s="41"/>
      <c r="H575" s="15"/>
      <c r="I575" s="31"/>
      <c r="J575" s="35"/>
      <c r="K575" s="35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B576" s="15"/>
      <c r="C576" s="47"/>
      <c r="D576" s="15"/>
      <c r="E576" s="15"/>
      <c r="F576" s="15"/>
      <c r="G576" s="41"/>
      <c r="H576" s="15"/>
      <c r="I576" s="31"/>
      <c r="J576" s="35"/>
      <c r="K576" s="35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B577" s="15"/>
      <c r="C577" s="47"/>
      <c r="D577" s="15"/>
      <c r="E577" s="15"/>
      <c r="F577" s="15"/>
      <c r="G577" s="41"/>
      <c r="H577" s="15"/>
      <c r="I577" s="31"/>
      <c r="J577" s="35"/>
      <c r="K577" s="35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B578" s="15"/>
      <c r="C578" s="47"/>
      <c r="D578" s="15"/>
      <c r="E578" s="15"/>
      <c r="F578" s="15"/>
      <c r="G578" s="41"/>
      <c r="H578" s="15"/>
      <c r="I578" s="31"/>
      <c r="J578" s="35"/>
      <c r="K578" s="35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B579" s="15"/>
      <c r="C579" s="47"/>
      <c r="D579" s="15"/>
      <c r="E579" s="15"/>
      <c r="F579" s="15"/>
      <c r="G579" s="41"/>
      <c r="H579" s="15"/>
      <c r="I579" s="31"/>
      <c r="J579" s="35"/>
      <c r="K579" s="35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B580" s="15"/>
      <c r="C580" s="47"/>
      <c r="D580" s="15"/>
      <c r="E580" s="15"/>
      <c r="F580" s="15"/>
      <c r="G580" s="41"/>
      <c r="H580" s="15"/>
      <c r="I580" s="31"/>
      <c r="J580" s="35"/>
      <c r="K580" s="35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B581" s="15"/>
      <c r="C581" s="47"/>
      <c r="D581" s="15"/>
      <c r="E581" s="15"/>
      <c r="F581" s="15"/>
      <c r="G581" s="41"/>
      <c r="H581" s="15"/>
      <c r="I581" s="31"/>
      <c r="J581" s="35"/>
      <c r="K581" s="35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B582" s="15"/>
      <c r="C582" s="47"/>
      <c r="D582" s="15"/>
      <c r="E582" s="15"/>
      <c r="F582" s="15"/>
      <c r="G582" s="41"/>
      <c r="H582" s="15"/>
      <c r="I582" s="31"/>
      <c r="J582" s="35"/>
      <c r="K582" s="35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B583" s="15"/>
      <c r="C583" s="47"/>
      <c r="D583" s="15"/>
      <c r="E583" s="15"/>
      <c r="F583" s="15"/>
      <c r="G583" s="41"/>
      <c r="H583" s="15"/>
      <c r="I583" s="31"/>
      <c r="J583" s="35"/>
      <c r="K583" s="35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B584" s="15"/>
      <c r="C584" s="47"/>
      <c r="D584" s="15"/>
      <c r="E584" s="15"/>
      <c r="F584" s="15"/>
      <c r="G584" s="41"/>
      <c r="H584" s="15"/>
      <c r="I584" s="31"/>
      <c r="J584" s="35"/>
      <c r="K584" s="35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B585" s="15"/>
      <c r="C585" s="47"/>
      <c r="D585" s="15"/>
      <c r="E585" s="15"/>
      <c r="F585" s="15"/>
      <c r="G585" s="41"/>
      <c r="H585" s="15"/>
      <c r="I585" s="31"/>
      <c r="J585" s="35"/>
      <c r="K585" s="35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B586" s="15"/>
      <c r="C586" s="47"/>
      <c r="D586" s="15"/>
      <c r="E586" s="15"/>
      <c r="F586" s="15"/>
      <c r="G586" s="41"/>
      <c r="H586" s="15"/>
      <c r="I586" s="31"/>
      <c r="J586" s="35"/>
      <c r="K586" s="35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B587" s="15"/>
      <c r="C587" s="47"/>
      <c r="D587" s="15"/>
      <c r="E587" s="15"/>
      <c r="F587" s="15"/>
      <c r="G587" s="41"/>
      <c r="H587" s="15"/>
      <c r="I587" s="31"/>
      <c r="J587" s="35"/>
      <c r="K587" s="35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B588" s="15"/>
      <c r="C588" s="47"/>
      <c r="D588" s="15"/>
      <c r="E588" s="15"/>
      <c r="F588" s="15"/>
      <c r="G588" s="41"/>
      <c r="H588" s="15"/>
      <c r="I588" s="31"/>
      <c r="J588" s="35"/>
      <c r="K588" s="35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B589" s="15"/>
      <c r="C589" s="47"/>
      <c r="D589" s="15"/>
      <c r="E589" s="15"/>
      <c r="F589" s="15"/>
      <c r="G589" s="41"/>
      <c r="H589" s="15"/>
      <c r="I589" s="31"/>
      <c r="J589" s="35"/>
      <c r="K589" s="35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B590" s="15"/>
      <c r="C590" s="47"/>
      <c r="D590" s="15"/>
      <c r="E590" s="15"/>
      <c r="F590" s="15"/>
      <c r="G590" s="41"/>
      <c r="H590" s="15"/>
      <c r="I590" s="31"/>
      <c r="J590" s="35"/>
      <c r="K590" s="35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B591" s="15"/>
      <c r="C591" s="47"/>
      <c r="D591" s="15"/>
      <c r="E591" s="15"/>
      <c r="F591" s="15"/>
      <c r="G591" s="41"/>
      <c r="H591" s="15"/>
      <c r="I591" s="31"/>
      <c r="J591" s="35"/>
      <c r="K591" s="35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B592" s="15"/>
      <c r="C592" s="47"/>
      <c r="D592" s="15"/>
      <c r="E592" s="15"/>
      <c r="F592" s="15"/>
      <c r="G592" s="41"/>
      <c r="H592" s="15"/>
      <c r="I592" s="31"/>
      <c r="J592" s="35"/>
      <c r="K592" s="35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B593" s="15"/>
      <c r="C593" s="47"/>
      <c r="D593" s="15"/>
      <c r="E593" s="15"/>
      <c r="F593" s="15"/>
      <c r="G593" s="41"/>
      <c r="H593" s="15"/>
      <c r="I593" s="31"/>
      <c r="J593" s="35"/>
      <c r="K593" s="35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B594" s="15"/>
      <c r="C594" s="47"/>
      <c r="D594" s="15"/>
      <c r="E594" s="15"/>
      <c r="F594" s="15"/>
      <c r="G594" s="41"/>
      <c r="H594" s="15"/>
      <c r="I594" s="31"/>
      <c r="J594" s="35"/>
      <c r="K594" s="35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B595" s="15"/>
      <c r="C595" s="47"/>
      <c r="D595" s="15"/>
      <c r="E595" s="15"/>
      <c r="F595" s="15"/>
      <c r="G595" s="41"/>
      <c r="H595" s="15"/>
      <c r="I595" s="31"/>
      <c r="J595" s="35"/>
      <c r="K595" s="35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B596" s="15"/>
      <c r="C596" s="47"/>
      <c r="D596" s="15"/>
      <c r="E596" s="15"/>
      <c r="F596" s="15"/>
      <c r="G596" s="41"/>
      <c r="H596" s="15"/>
      <c r="I596" s="31"/>
      <c r="J596" s="35"/>
      <c r="K596" s="35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B597" s="15"/>
      <c r="C597" s="47"/>
      <c r="D597" s="15"/>
      <c r="E597" s="15"/>
      <c r="F597" s="15"/>
      <c r="G597" s="41"/>
      <c r="H597" s="15"/>
      <c r="I597" s="31"/>
      <c r="J597" s="35"/>
      <c r="K597" s="35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B598" s="15"/>
      <c r="C598" s="47"/>
      <c r="D598" s="15"/>
      <c r="E598" s="15"/>
      <c r="F598" s="15"/>
      <c r="G598" s="41"/>
      <c r="H598" s="15"/>
      <c r="I598" s="31"/>
      <c r="J598" s="35"/>
      <c r="K598" s="35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B599" s="15"/>
      <c r="C599" s="47"/>
      <c r="D599" s="15"/>
      <c r="E599" s="15"/>
      <c r="F599" s="15"/>
      <c r="G599" s="41"/>
      <c r="H599" s="15"/>
      <c r="I599" s="31"/>
      <c r="J599" s="35"/>
      <c r="K599" s="35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B600" s="15"/>
      <c r="C600" s="47"/>
      <c r="D600" s="15"/>
      <c r="E600" s="15"/>
      <c r="F600" s="15"/>
      <c r="G600" s="41"/>
      <c r="H600" s="15"/>
      <c r="I600" s="31"/>
      <c r="J600" s="35"/>
      <c r="K600" s="35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B601" s="15"/>
      <c r="C601" s="47"/>
      <c r="D601" s="15"/>
      <c r="E601" s="15"/>
      <c r="F601" s="15"/>
      <c r="G601" s="41"/>
      <c r="H601" s="15"/>
      <c r="I601" s="31"/>
      <c r="J601" s="35"/>
      <c r="K601" s="35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B602" s="15"/>
      <c r="C602" s="47"/>
      <c r="D602" s="15"/>
      <c r="E602" s="15"/>
      <c r="F602" s="15"/>
      <c r="G602" s="41"/>
      <c r="H602" s="15"/>
      <c r="I602" s="31"/>
      <c r="J602" s="35"/>
      <c r="K602" s="35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B603" s="15"/>
      <c r="C603" s="47"/>
      <c r="D603" s="15"/>
      <c r="E603" s="15"/>
      <c r="F603" s="15"/>
      <c r="G603" s="41"/>
      <c r="H603" s="15"/>
      <c r="I603" s="31"/>
      <c r="J603" s="35"/>
      <c r="K603" s="35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B604" s="15"/>
      <c r="C604" s="47"/>
      <c r="D604" s="15"/>
      <c r="E604" s="15"/>
      <c r="F604" s="15"/>
      <c r="G604" s="41"/>
      <c r="H604" s="15"/>
      <c r="I604" s="31"/>
      <c r="J604" s="35"/>
      <c r="K604" s="35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B605" s="15"/>
      <c r="C605" s="47"/>
      <c r="D605" s="15"/>
      <c r="E605" s="15"/>
      <c r="F605" s="15"/>
      <c r="G605" s="41"/>
      <c r="H605" s="15"/>
      <c r="I605" s="31"/>
      <c r="J605" s="35"/>
      <c r="K605" s="35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B606" s="15"/>
      <c r="C606" s="47"/>
      <c r="D606" s="15"/>
      <c r="E606" s="15"/>
      <c r="F606" s="15"/>
      <c r="G606" s="41"/>
      <c r="H606" s="15"/>
      <c r="I606" s="31"/>
      <c r="J606" s="35"/>
      <c r="K606" s="35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B607" s="15"/>
      <c r="C607" s="47"/>
      <c r="D607" s="15"/>
      <c r="E607" s="15"/>
      <c r="F607" s="15"/>
      <c r="G607" s="41"/>
      <c r="H607" s="15"/>
      <c r="I607" s="31"/>
      <c r="J607" s="35"/>
      <c r="K607" s="35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B608" s="15"/>
      <c r="C608" s="47"/>
      <c r="D608" s="15"/>
      <c r="E608" s="15"/>
      <c r="F608" s="15"/>
      <c r="G608" s="41"/>
      <c r="H608" s="15"/>
      <c r="I608" s="31"/>
      <c r="J608" s="35"/>
      <c r="K608" s="35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B609" s="15"/>
      <c r="C609" s="47"/>
      <c r="D609" s="15"/>
      <c r="E609" s="15"/>
      <c r="F609" s="15"/>
      <c r="G609" s="41"/>
      <c r="H609" s="15"/>
      <c r="I609" s="31"/>
      <c r="J609" s="35"/>
      <c r="K609" s="35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B610" s="15"/>
      <c r="C610" s="47"/>
      <c r="D610" s="15"/>
      <c r="E610" s="15"/>
      <c r="F610" s="15"/>
      <c r="G610" s="41"/>
      <c r="H610" s="15"/>
      <c r="I610" s="31"/>
      <c r="J610" s="35"/>
      <c r="K610" s="35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B611" s="15"/>
      <c r="C611" s="47"/>
      <c r="D611" s="15"/>
      <c r="E611" s="15"/>
      <c r="F611" s="15"/>
      <c r="G611" s="41"/>
      <c r="H611" s="15"/>
      <c r="I611" s="31"/>
      <c r="J611" s="35"/>
      <c r="K611" s="35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B612" s="15"/>
      <c r="C612" s="47"/>
      <c r="D612" s="15"/>
      <c r="E612" s="15"/>
      <c r="F612" s="15"/>
      <c r="G612" s="41"/>
      <c r="H612" s="15"/>
      <c r="I612" s="31"/>
      <c r="J612" s="35"/>
      <c r="K612" s="35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B613" s="15"/>
      <c r="C613" s="47"/>
      <c r="D613" s="15"/>
      <c r="E613" s="15"/>
      <c r="F613" s="15"/>
      <c r="G613" s="41"/>
      <c r="H613" s="15"/>
      <c r="I613" s="31"/>
      <c r="J613" s="35"/>
      <c r="K613" s="35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B614" s="15"/>
      <c r="C614" s="47"/>
      <c r="D614" s="15"/>
      <c r="E614" s="15"/>
      <c r="F614" s="15"/>
      <c r="G614" s="41"/>
      <c r="H614" s="15"/>
      <c r="I614" s="31"/>
      <c r="J614" s="35"/>
      <c r="K614" s="35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B615" s="15"/>
      <c r="C615" s="47"/>
      <c r="D615" s="15"/>
      <c r="E615" s="15"/>
      <c r="F615" s="15"/>
      <c r="G615" s="41"/>
      <c r="H615" s="15"/>
      <c r="I615" s="31"/>
      <c r="J615" s="35"/>
      <c r="K615" s="35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B616" s="15"/>
      <c r="C616" s="47"/>
      <c r="D616" s="15"/>
      <c r="E616" s="15"/>
      <c r="F616" s="15"/>
      <c r="G616" s="41"/>
      <c r="H616" s="15"/>
      <c r="I616" s="31"/>
      <c r="J616" s="35"/>
      <c r="K616" s="35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B617" s="15"/>
      <c r="C617" s="47"/>
      <c r="D617" s="15"/>
      <c r="E617" s="15"/>
      <c r="F617" s="15"/>
      <c r="G617" s="41"/>
      <c r="H617" s="15"/>
      <c r="I617" s="31"/>
      <c r="J617" s="35"/>
      <c r="K617" s="35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B618" s="15"/>
      <c r="C618" s="47"/>
      <c r="D618" s="15"/>
      <c r="E618" s="15"/>
      <c r="F618" s="15"/>
      <c r="G618" s="41"/>
      <c r="H618" s="15"/>
      <c r="I618" s="31"/>
      <c r="J618" s="35"/>
      <c r="K618" s="35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B619" s="15"/>
      <c r="C619" s="47"/>
      <c r="D619" s="15"/>
      <c r="E619" s="15"/>
      <c r="F619" s="15"/>
      <c r="G619" s="41"/>
      <c r="H619" s="15"/>
      <c r="I619" s="31"/>
      <c r="J619" s="35"/>
      <c r="K619" s="35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B620" s="15"/>
      <c r="C620" s="47"/>
      <c r="D620" s="15"/>
      <c r="E620" s="15"/>
      <c r="F620" s="15"/>
      <c r="G620" s="41"/>
      <c r="H620" s="15"/>
      <c r="I620" s="31"/>
      <c r="J620" s="35"/>
      <c r="K620" s="35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B621" s="15"/>
      <c r="C621" s="47"/>
      <c r="D621" s="15"/>
      <c r="E621" s="15"/>
      <c r="F621" s="15"/>
      <c r="G621" s="41"/>
      <c r="H621" s="15"/>
      <c r="I621" s="31"/>
      <c r="J621" s="35"/>
      <c r="K621" s="35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B622" s="15"/>
      <c r="C622" s="47"/>
      <c r="D622" s="15"/>
      <c r="E622" s="15"/>
      <c r="F622" s="15"/>
      <c r="G622" s="41"/>
      <c r="H622" s="15"/>
      <c r="I622" s="31"/>
      <c r="J622" s="35"/>
      <c r="K622" s="35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B623" s="15"/>
      <c r="C623" s="47"/>
      <c r="D623" s="15"/>
      <c r="E623" s="15"/>
      <c r="F623" s="15"/>
      <c r="G623" s="41"/>
      <c r="H623" s="15"/>
      <c r="I623" s="31"/>
      <c r="J623" s="35"/>
      <c r="K623" s="35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B624" s="15"/>
      <c r="C624" s="47"/>
      <c r="D624" s="15"/>
      <c r="E624" s="15"/>
      <c r="F624" s="15"/>
      <c r="G624" s="41"/>
      <c r="H624" s="15"/>
      <c r="I624" s="31"/>
      <c r="J624" s="35"/>
      <c r="K624" s="35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B625" s="15"/>
      <c r="C625" s="47"/>
      <c r="D625" s="15"/>
      <c r="E625" s="15"/>
      <c r="F625" s="15"/>
      <c r="G625" s="41"/>
      <c r="H625" s="15"/>
      <c r="I625" s="31"/>
      <c r="J625" s="35"/>
      <c r="K625" s="35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B626" s="15"/>
      <c r="C626" s="47"/>
      <c r="D626" s="15"/>
      <c r="E626" s="15"/>
      <c r="F626" s="15"/>
      <c r="G626" s="41"/>
      <c r="H626" s="15"/>
      <c r="I626" s="31"/>
      <c r="J626" s="35"/>
      <c r="K626" s="35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B627" s="15"/>
      <c r="C627" s="47"/>
      <c r="D627" s="15"/>
      <c r="E627" s="15"/>
      <c r="F627" s="15"/>
      <c r="G627" s="41"/>
      <c r="H627" s="15"/>
      <c r="I627" s="31"/>
      <c r="J627" s="35"/>
      <c r="K627" s="35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B628" s="15"/>
      <c r="C628" s="47"/>
      <c r="D628" s="15"/>
      <c r="E628" s="15"/>
      <c r="F628" s="15"/>
      <c r="G628" s="41"/>
      <c r="H628" s="15"/>
      <c r="I628" s="31"/>
      <c r="J628" s="35"/>
      <c r="K628" s="35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B629" s="15"/>
      <c r="C629" s="47"/>
      <c r="D629" s="15"/>
      <c r="E629" s="15"/>
      <c r="F629" s="15"/>
      <c r="G629" s="41"/>
      <c r="H629" s="15"/>
      <c r="I629" s="31"/>
      <c r="J629" s="35"/>
      <c r="K629" s="35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B630" s="15"/>
      <c r="C630" s="47"/>
      <c r="D630" s="15"/>
      <c r="E630" s="15"/>
      <c r="F630" s="15"/>
      <c r="G630" s="41"/>
      <c r="H630" s="15"/>
      <c r="I630" s="31"/>
      <c r="J630" s="35"/>
      <c r="K630" s="35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B631" s="15"/>
      <c r="C631" s="47"/>
      <c r="D631" s="15"/>
      <c r="E631" s="15"/>
      <c r="F631" s="15"/>
      <c r="G631" s="41"/>
      <c r="H631" s="15"/>
      <c r="I631" s="31"/>
      <c r="J631" s="35"/>
      <c r="K631" s="35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B632" s="15"/>
      <c r="C632" s="47"/>
      <c r="D632" s="15"/>
      <c r="E632" s="15"/>
      <c r="F632" s="15"/>
      <c r="G632" s="41"/>
      <c r="H632" s="15"/>
      <c r="I632" s="31"/>
      <c r="J632" s="35"/>
      <c r="K632" s="35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B633" s="15"/>
      <c r="C633" s="47"/>
      <c r="D633" s="15"/>
      <c r="E633" s="15"/>
      <c r="F633" s="15"/>
      <c r="G633" s="41"/>
      <c r="H633" s="15"/>
      <c r="I633" s="31"/>
      <c r="J633" s="35"/>
      <c r="K633" s="35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B634" s="15"/>
      <c r="C634" s="47"/>
      <c r="D634" s="15"/>
      <c r="E634" s="15"/>
      <c r="F634" s="15"/>
      <c r="G634" s="41"/>
      <c r="H634" s="15"/>
      <c r="I634" s="31"/>
      <c r="J634" s="35"/>
      <c r="K634" s="35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B635" s="15"/>
      <c r="C635" s="47"/>
      <c r="D635" s="15"/>
      <c r="E635" s="15"/>
      <c r="F635" s="15"/>
      <c r="G635" s="41"/>
      <c r="H635" s="15"/>
      <c r="I635" s="31"/>
      <c r="J635" s="35"/>
      <c r="K635" s="35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B636" s="15"/>
      <c r="C636" s="47"/>
      <c r="D636" s="15"/>
      <c r="E636" s="15"/>
      <c r="F636" s="15"/>
      <c r="G636" s="41"/>
      <c r="H636" s="15"/>
      <c r="I636" s="31"/>
      <c r="J636" s="35"/>
      <c r="K636" s="35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B637" s="15"/>
      <c r="C637" s="47"/>
      <c r="D637" s="15"/>
      <c r="E637" s="15"/>
      <c r="F637" s="15"/>
      <c r="G637" s="41"/>
      <c r="H637" s="15"/>
      <c r="I637" s="31"/>
      <c r="J637" s="35"/>
      <c r="K637" s="35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B638" s="15"/>
      <c r="C638" s="47"/>
      <c r="D638" s="15"/>
      <c r="E638" s="15"/>
      <c r="F638" s="15"/>
      <c r="G638" s="41"/>
      <c r="H638" s="15"/>
      <c r="I638" s="31"/>
      <c r="J638" s="35"/>
      <c r="K638" s="35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B639" s="15"/>
      <c r="C639" s="47"/>
      <c r="D639" s="15"/>
      <c r="E639" s="15"/>
      <c r="F639" s="15"/>
      <c r="G639" s="41"/>
      <c r="H639" s="15"/>
      <c r="I639" s="31"/>
      <c r="J639" s="35"/>
      <c r="K639" s="35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B640" s="15"/>
      <c r="C640" s="47"/>
      <c r="D640" s="15"/>
      <c r="E640" s="15"/>
      <c r="F640" s="15"/>
      <c r="G640" s="41"/>
      <c r="H640" s="15"/>
      <c r="I640" s="31"/>
      <c r="J640" s="35"/>
      <c r="K640" s="35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B641" s="15"/>
      <c r="C641" s="47"/>
      <c r="D641" s="15"/>
      <c r="E641" s="15"/>
      <c r="F641" s="15"/>
      <c r="G641" s="41"/>
      <c r="H641" s="15"/>
      <c r="I641" s="31"/>
      <c r="J641" s="35"/>
      <c r="K641" s="35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B642" s="15"/>
      <c r="C642" s="47"/>
      <c r="D642" s="15"/>
      <c r="E642" s="15"/>
      <c r="F642" s="15"/>
      <c r="G642" s="41"/>
      <c r="H642" s="15"/>
      <c r="I642" s="31"/>
      <c r="J642" s="35"/>
      <c r="K642" s="35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B643" s="15"/>
      <c r="C643" s="47"/>
      <c r="D643" s="15"/>
      <c r="E643" s="15"/>
      <c r="F643" s="15"/>
      <c r="G643" s="41"/>
      <c r="H643" s="15"/>
      <c r="I643" s="31"/>
      <c r="J643" s="35"/>
      <c r="K643" s="35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B644" s="15"/>
      <c r="C644" s="47"/>
      <c r="D644" s="15"/>
      <c r="E644" s="15"/>
      <c r="F644" s="15"/>
      <c r="G644" s="41"/>
      <c r="H644" s="15"/>
      <c r="I644" s="31"/>
      <c r="J644" s="35"/>
      <c r="K644" s="35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B645" s="15"/>
      <c r="C645" s="47"/>
      <c r="D645" s="15"/>
      <c r="E645" s="15"/>
      <c r="F645" s="15"/>
      <c r="G645" s="41"/>
      <c r="H645" s="15"/>
      <c r="I645" s="31"/>
      <c r="J645" s="35"/>
      <c r="K645" s="35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B646" s="15"/>
      <c r="C646" s="47"/>
      <c r="D646" s="15"/>
      <c r="E646" s="15"/>
      <c r="F646" s="15"/>
      <c r="G646" s="41"/>
      <c r="H646" s="15"/>
      <c r="I646" s="31"/>
      <c r="J646" s="35"/>
      <c r="K646" s="35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B647" s="15"/>
      <c r="C647" s="47"/>
      <c r="D647" s="15"/>
      <c r="E647" s="15"/>
      <c r="F647" s="15"/>
      <c r="G647" s="41"/>
      <c r="H647" s="15"/>
      <c r="I647" s="31"/>
      <c r="J647" s="35"/>
      <c r="K647" s="35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B648" s="15"/>
      <c r="C648" s="47"/>
      <c r="D648" s="15"/>
      <c r="E648" s="15"/>
      <c r="F648" s="15"/>
      <c r="G648" s="41"/>
      <c r="H648" s="15"/>
      <c r="I648" s="31"/>
      <c r="J648" s="35"/>
      <c r="K648" s="35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B649" s="15"/>
      <c r="C649" s="47"/>
      <c r="D649" s="15"/>
      <c r="E649" s="15"/>
      <c r="F649" s="15"/>
      <c r="G649" s="41"/>
      <c r="H649" s="15"/>
      <c r="I649" s="31"/>
      <c r="J649" s="35"/>
      <c r="K649" s="35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B650" s="15"/>
      <c r="C650" s="47"/>
      <c r="D650" s="15"/>
      <c r="E650" s="15"/>
      <c r="F650" s="15"/>
      <c r="G650" s="41"/>
      <c r="H650" s="15"/>
      <c r="I650" s="31"/>
      <c r="J650" s="35"/>
      <c r="K650" s="35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B651" s="15"/>
      <c r="C651" s="47"/>
      <c r="D651" s="15"/>
      <c r="E651" s="15"/>
      <c r="F651" s="15"/>
      <c r="G651" s="41"/>
      <c r="H651" s="15"/>
      <c r="I651" s="31"/>
      <c r="J651" s="35"/>
      <c r="K651" s="35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B652" s="15"/>
      <c r="C652" s="47"/>
      <c r="D652" s="15"/>
      <c r="E652" s="15"/>
      <c r="F652" s="15"/>
      <c r="G652" s="41"/>
      <c r="H652" s="15"/>
      <c r="I652" s="31"/>
      <c r="J652" s="35"/>
      <c r="K652" s="35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B653" s="15"/>
      <c r="C653" s="47"/>
      <c r="D653" s="15"/>
      <c r="E653" s="15"/>
      <c r="F653" s="15"/>
      <c r="G653" s="41"/>
      <c r="H653" s="15"/>
      <c r="I653" s="31"/>
      <c r="J653" s="35"/>
      <c r="K653" s="35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B654" s="15"/>
      <c r="C654" s="47"/>
      <c r="D654" s="15"/>
      <c r="E654" s="15"/>
      <c r="F654" s="15"/>
      <c r="G654" s="41"/>
      <c r="H654" s="15"/>
      <c r="I654" s="31"/>
      <c r="J654" s="35"/>
      <c r="K654" s="35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B655" s="15"/>
      <c r="C655" s="47"/>
      <c r="D655" s="15"/>
      <c r="E655" s="15"/>
      <c r="F655" s="15"/>
      <c r="G655" s="41"/>
      <c r="H655" s="15"/>
      <c r="I655" s="31"/>
      <c r="J655" s="35"/>
      <c r="K655" s="35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B656" s="15"/>
      <c r="C656" s="47"/>
      <c r="D656" s="15"/>
      <c r="E656" s="15"/>
      <c r="F656" s="15"/>
      <c r="G656" s="41"/>
      <c r="H656" s="15"/>
      <c r="I656" s="31"/>
      <c r="J656" s="35"/>
      <c r="K656" s="35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B657" s="15"/>
      <c r="C657" s="47"/>
      <c r="D657" s="15"/>
      <c r="E657" s="15"/>
      <c r="F657" s="15"/>
      <c r="G657" s="41"/>
      <c r="H657" s="15"/>
      <c r="I657" s="31"/>
      <c r="J657" s="35"/>
      <c r="K657" s="35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B658" s="15"/>
      <c r="C658" s="47"/>
      <c r="D658" s="15"/>
      <c r="E658" s="15"/>
      <c r="F658" s="15"/>
      <c r="G658" s="41"/>
      <c r="H658" s="15"/>
      <c r="I658" s="31"/>
      <c r="J658" s="35"/>
      <c r="K658" s="35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B659" s="15"/>
      <c r="C659" s="47"/>
      <c r="D659" s="15"/>
      <c r="E659" s="15"/>
      <c r="F659" s="15"/>
      <c r="G659" s="41"/>
      <c r="H659" s="15"/>
      <c r="I659" s="31"/>
      <c r="J659" s="35"/>
      <c r="K659" s="35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B660" s="15"/>
      <c r="C660" s="47"/>
      <c r="D660" s="15"/>
      <c r="E660" s="15"/>
      <c r="F660" s="15"/>
      <c r="G660" s="41"/>
      <c r="H660" s="15"/>
      <c r="I660" s="31"/>
      <c r="J660" s="35"/>
      <c r="K660" s="35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B661" s="15"/>
      <c r="C661" s="47"/>
      <c r="D661" s="15"/>
      <c r="E661" s="15"/>
      <c r="F661" s="15"/>
      <c r="G661" s="41"/>
      <c r="H661" s="15"/>
      <c r="I661" s="31"/>
      <c r="J661" s="35"/>
      <c r="K661" s="35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B662" s="15"/>
      <c r="C662" s="47"/>
      <c r="D662" s="15"/>
      <c r="E662" s="15"/>
      <c r="F662" s="15"/>
      <c r="G662" s="41"/>
      <c r="H662" s="15"/>
      <c r="I662" s="31"/>
      <c r="J662" s="35"/>
      <c r="K662" s="35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B663" s="15"/>
      <c r="C663" s="47"/>
      <c r="D663" s="15"/>
      <c r="E663" s="15"/>
      <c r="F663" s="15"/>
      <c r="G663" s="41"/>
      <c r="H663" s="15"/>
      <c r="I663" s="31"/>
      <c r="J663" s="35"/>
      <c r="K663" s="35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B664" s="15"/>
      <c r="C664" s="47"/>
      <c r="D664" s="15"/>
      <c r="E664" s="15"/>
      <c r="F664" s="15"/>
      <c r="G664" s="41"/>
      <c r="H664" s="15"/>
      <c r="I664" s="31"/>
      <c r="J664" s="35"/>
      <c r="K664" s="35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B665" s="15"/>
      <c r="C665" s="47"/>
      <c r="D665" s="15"/>
      <c r="E665" s="15"/>
      <c r="F665" s="15"/>
      <c r="G665" s="41"/>
      <c r="H665" s="15"/>
      <c r="I665" s="31"/>
      <c r="J665" s="35"/>
      <c r="K665" s="35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B666" s="15"/>
      <c r="C666" s="47"/>
      <c r="D666" s="15"/>
      <c r="E666" s="15"/>
      <c r="F666" s="15"/>
      <c r="G666" s="41"/>
      <c r="H666" s="15"/>
      <c r="I666" s="31"/>
      <c r="J666" s="35"/>
      <c r="K666" s="35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B667" s="15"/>
      <c r="C667" s="47"/>
      <c r="D667" s="15"/>
      <c r="E667" s="15"/>
      <c r="F667" s="15"/>
      <c r="G667" s="41"/>
      <c r="H667" s="15"/>
      <c r="I667" s="31"/>
      <c r="J667" s="35"/>
      <c r="K667" s="35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B668" s="15"/>
      <c r="C668" s="47"/>
      <c r="D668" s="15"/>
      <c r="E668" s="15"/>
      <c r="F668" s="15"/>
      <c r="G668" s="41"/>
      <c r="H668" s="15"/>
      <c r="I668" s="31"/>
      <c r="J668" s="35"/>
      <c r="K668" s="35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B669" s="15"/>
      <c r="C669" s="47"/>
      <c r="D669" s="15"/>
      <c r="E669" s="15"/>
      <c r="F669" s="15"/>
      <c r="G669" s="41"/>
      <c r="H669" s="15"/>
      <c r="I669" s="31"/>
      <c r="J669" s="35"/>
      <c r="K669" s="35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B670" s="15"/>
      <c r="C670" s="47"/>
      <c r="D670" s="15"/>
      <c r="E670" s="15"/>
      <c r="F670" s="15"/>
      <c r="G670" s="41"/>
      <c r="H670" s="15"/>
      <c r="I670" s="31"/>
      <c r="J670" s="35"/>
      <c r="K670" s="35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B671" s="15"/>
      <c r="C671" s="47"/>
      <c r="D671" s="15"/>
      <c r="E671" s="15"/>
      <c r="F671" s="15"/>
      <c r="G671" s="41"/>
      <c r="H671" s="15"/>
      <c r="I671" s="31"/>
      <c r="J671" s="35"/>
      <c r="K671" s="35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B672" s="15"/>
      <c r="C672" s="47"/>
      <c r="D672" s="15"/>
      <c r="E672" s="15"/>
      <c r="F672" s="15"/>
      <c r="G672" s="41"/>
      <c r="H672" s="15"/>
      <c r="I672" s="31"/>
      <c r="J672" s="35"/>
      <c r="K672" s="35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B673" s="15"/>
      <c r="C673" s="47"/>
      <c r="D673" s="15"/>
      <c r="E673" s="15"/>
      <c r="F673" s="15"/>
      <c r="G673" s="41"/>
      <c r="H673" s="15"/>
      <c r="I673" s="31"/>
      <c r="J673" s="35"/>
      <c r="K673" s="35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B674" s="15"/>
      <c r="C674" s="47"/>
      <c r="D674" s="15"/>
      <c r="E674" s="15"/>
      <c r="F674" s="15"/>
      <c r="G674" s="41"/>
      <c r="H674" s="15"/>
      <c r="I674" s="31"/>
      <c r="J674" s="35"/>
      <c r="K674" s="35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B675" s="15"/>
      <c r="C675" s="47"/>
      <c r="D675" s="15"/>
      <c r="E675" s="15"/>
      <c r="F675" s="15"/>
      <c r="G675" s="41"/>
      <c r="H675" s="15"/>
      <c r="I675" s="31"/>
      <c r="J675" s="35"/>
      <c r="K675" s="35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B676" s="15"/>
      <c r="C676" s="47"/>
      <c r="D676" s="15"/>
      <c r="E676" s="15"/>
      <c r="F676" s="15"/>
      <c r="G676" s="41"/>
      <c r="H676" s="15"/>
      <c r="I676" s="31"/>
      <c r="J676" s="35"/>
      <c r="K676" s="35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B677" s="15"/>
      <c r="C677" s="47"/>
      <c r="D677" s="15"/>
      <c r="E677" s="15"/>
      <c r="F677" s="15"/>
      <c r="G677" s="41"/>
      <c r="H677" s="15"/>
      <c r="I677" s="31"/>
      <c r="J677" s="35"/>
      <c r="K677" s="35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B678" s="15"/>
      <c r="C678" s="47"/>
      <c r="D678" s="15"/>
      <c r="E678" s="15"/>
      <c r="F678" s="15"/>
      <c r="G678" s="41"/>
      <c r="H678" s="15"/>
      <c r="I678" s="31"/>
      <c r="J678" s="35"/>
      <c r="K678" s="35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B679" s="15"/>
      <c r="C679" s="47"/>
      <c r="D679" s="15"/>
      <c r="E679" s="15"/>
      <c r="F679" s="15"/>
      <c r="G679" s="41"/>
      <c r="H679" s="15"/>
      <c r="I679" s="31"/>
      <c r="J679" s="35"/>
      <c r="K679" s="35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B680" s="15"/>
      <c r="C680" s="47"/>
      <c r="D680" s="15"/>
      <c r="E680" s="15"/>
      <c r="F680" s="15"/>
      <c r="G680" s="41"/>
      <c r="H680" s="15"/>
      <c r="I680" s="31"/>
      <c r="J680" s="35"/>
      <c r="K680" s="35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B681" s="15"/>
      <c r="C681" s="47"/>
      <c r="D681" s="15"/>
      <c r="E681" s="15"/>
      <c r="F681" s="15"/>
      <c r="G681" s="41"/>
      <c r="H681" s="15"/>
      <c r="I681" s="31"/>
      <c r="J681" s="35"/>
      <c r="K681" s="35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B682" s="15"/>
      <c r="C682" s="47"/>
      <c r="D682" s="15"/>
      <c r="E682" s="15"/>
      <c r="F682" s="15"/>
      <c r="G682" s="41"/>
      <c r="H682" s="15"/>
      <c r="I682" s="31"/>
      <c r="J682" s="35"/>
      <c r="K682" s="35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B683" s="15"/>
      <c r="C683" s="47"/>
      <c r="D683" s="15"/>
      <c r="E683" s="15"/>
      <c r="F683" s="15"/>
      <c r="G683" s="41"/>
      <c r="H683" s="15"/>
      <c r="I683" s="31"/>
      <c r="J683" s="35"/>
      <c r="K683" s="35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B684" s="15"/>
      <c r="C684" s="47"/>
      <c r="D684" s="15"/>
      <c r="E684" s="15"/>
      <c r="F684" s="15"/>
      <c r="G684" s="41"/>
      <c r="H684" s="15"/>
      <c r="I684" s="31"/>
      <c r="J684" s="35"/>
      <c r="K684" s="35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B685" s="15"/>
      <c r="C685" s="47"/>
      <c r="D685" s="15"/>
      <c r="E685" s="15"/>
      <c r="F685" s="15"/>
      <c r="G685" s="41"/>
      <c r="H685" s="15"/>
      <c r="I685" s="31"/>
      <c r="J685" s="35"/>
      <c r="K685" s="35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B686" s="15"/>
      <c r="C686" s="47"/>
      <c r="D686" s="15"/>
      <c r="E686" s="15"/>
      <c r="F686" s="15"/>
      <c r="G686" s="41"/>
      <c r="H686" s="15"/>
      <c r="I686" s="31"/>
      <c r="J686" s="35"/>
      <c r="K686" s="35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B687" s="15"/>
      <c r="C687" s="47"/>
      <c r="D687" s="15"/>
      <c r="E687" s="15"/>
      <c r="F687" s="15"/>
      <c r="G687" s="41"/>
      <c r="H687" s="15"/>
      <c r="I687" s="31"/>
      <c r="J687" s="35"/>
      <c r="K687" s="35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B688" s="15"/>
      <c r="C688" s="47"/>
      <c r="D688" s="15"/>
      <c r="E688" s="15"/>
      <c r="F688" s="15"/>
      <c r="G688" s="41"/>
      <c r="H688" s="15"/>
      <c r="I688" s="31"/>
      <c r="J688" s="35"/>
      <c r="K688" s="35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B689" s="15"/>
      <c r="C689" s="47"/>
      <c r="D689" s="15"/>
      <c r="E689" s="15"/>
      <c r="F689" s="15"/>
      <c r="G689" s="41"/>
      <c r="H689" s="15"/>
      <c r="I689" s="31"/>
      <c r="J689" s="35"/>
      <c r="K689" s="35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B690" s="15"/>
      <c r="C690" s="47"/>
      <c r="D690" s="15"/>
      <c r="E690" s="15"/>
      <c r="F690" s="15"/>
      <c r="G690" s="41"/>
      <c r="H690" s="15"/>
      <c r="I690" s="31"/>
      <c r="J690" s="35"/>
      <c r="K690" s="35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B691" s="15"/>
      <c r="C691" s="47"/>
      <c r="D691" s="15"/>
      <c r="E691" s="15"/>
      <c r="F691" s="15"/>
      <c r="G691" s="41"/>
      <c r="H691" s="15"/>
      <c r="I691" s="31"/>
      <c r="J691" s="35"/>
      <c r="K691" s="35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B692" s="15"/>
      <c r="C692" s="47"/>
      <c r="D692" s="15"/>
      <c r="E692" s="15"/>
      <c r="F692" s="15"/>
      <c r="G692" s="41"/>
      <c r="H692" s="15"/>
      <c r="I692" s="31"/>
      <c r="J692" s="35"/>
      <c r="K692" s="35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B693" s="15"/>
      <c r="C693" s="47"/>
      <c r="D693" s="15"/>
      <c r="E693" s="15"/>
      <c r="F693" s="15"/>
      <c r="G693" s="41"/>
      <c r="H693" s="15"/>
      <c r="I693" s="31"/>
      <c r="J693" s="35"/>
      <c r="K693" s="35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B694" s="15"/>
      <c r="C694" s="47"/>
      <c r="D694" s="15"/>
      <c r="E694" s="15"/>
      <c r="F694" s="15"/>
      <c r="G694" s="41"/>
      <c r="H694" s="15"/>
      <c r="I694" s="31"/>
      <c r="J694" s="35"/>
      <c r="K694" s="35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B695" s="15"/>
      <c r="C695" s="47"/>
      <c r="D695" s="15"/>
      <c r="E695" s="15"/>
      <c r="F695" s="15"/>
      <c r="G695" s="41"/>
      <c r="H695" s="15"/>
      <c r="I695" s="31"/>
      <c r="J695" s="35"/>
      <c r="K695" s="35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B696" s="15"/>
      <c r="C696" s="47"/>
      <c r="D696" s="15"/>
      <c r="E696" s="15"/>
      <c r="F696" s="15"/>
      <c r="G696" s="41"/>
      <c r="H696" s="15"/>
      <c r="I696" s="31"/>
      <c r="J696" s="35"/>
      <c r="K696" s="35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B697" s="15"/>
      <c r="C697" s="47"/>
      <c r="D697" s="15"/>
      <c r="E697" s="15"/>
      <c r="F697" s="15"/>
      <c r="G697" s="41"/>
      <c r="H697" s="15"/>
      <c r="I697" s="31"/>
      <c r="J697" s="35"/>
      <c r="K697" s="35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B698" s="15"/>
      <c r="C698" s="47"/>
      <c r="D698" s="15"/>
      <c r="E698" s="15"/>
      <c r="F698" s="15"/>
      <c r="G698" s="41"/>
      <c r="H698" s="15"/>
      <c r="I698" s="31"/>
      <c r="J698" s="35"/>
      <c r="K698" s="35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B699" s="15"/>
      <c r="C699" s="47"/>
      <c r="D699" s="15"/>
      <c r="E699" s="15"/>
      <c r="F699" s="15"/>
      <c r="G699" s="41"/>
      <c r="H699" s="15"/>
      <c r="I699" s="31"/>
      <c r="J699" s="35"/>
      <c r="K699" s="35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B700" s="15"/>
      <c r="C700" s="47"/>
      <c r="D700" s="15"/>
      <c r="E700" s="15"/>
      <c r="F700" s="15"/>
      <c r="G700" s="41"/>
      <c r="H700" s="15"/>
      <c r="I700" s="31"/>
      <c r="J700" s="35"/>
      <c r="K700" s="35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B701" s="15"/>
      <c r="C701" s="47"/>
      <c r="D701" s="15"/>
      <c r="E701" s="15"/>
      <c r="F701" s="15"/>
      <c r="G701" s="41"/>
      <c r="H701" s="15"/>
      <c r="I701" s="31"/>
      <c r="J701" s="35"/>
      <c r="K701" s="35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B702" s="15"/>
      <c r="C702" s="47"/>
      <c r="D702" s="15"/>
      <c r="E702" s="15"/>
      <c r="F702" s="15"/>
      <c r="G702" s="41"/>
      <c r="H702" s="15"/>
      <c r="I702" s="31"/>
      <c r="J702" s="35"/>
      <c r="K702" s="35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B703" s="15"/>
      <c r="C703" s="47"/>
      <c r="D703" s="15"/>
      <c r="E703" s="15"/>
      <c r="F703" s="15"/>
      <c r="G703" s="41"/>
      <c r="H703" s="15"/>
      <c r="I703" s="31"/>
      <c r="J703" s="35"/>
      <c r="K703" s="35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B704" s="15"/>
      <c r="C704" s="47"/>
      <c r="D704" s="15"/>
      <c r="E704" s="15"/>
      <c r="F704" s="15"/>
      <c r="G704" s="41"/>
      <c r="H704" s="15"/>
      <c r="I704" s="31"/>
      <c r="J704" s="35"/>
      <c r="K704" s="35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B705" s="15"/>
      <c r="C705" s="47"/>
      <c r="D705" s="15"/>
      <c r="E705" s="15"/>
      <c r="F705" s="15"/>
      <c r="G705" s="41"/>
      <c r="H705" s="15"/>
      <c r="I705" s="31"/>
      <c r="J705" s="35"/>
      <c r="K705" s="35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B706" s="15"/>
      <c r="C706" s="47"/>
      <c r="D706" s="15"/>
      <c r="E706" s="15"/>
      <c r="F706" s="15"/>
      <c r="G706" s="41"/>
      <c r="H706" s="15"/>
      <c r="I706" s="31"/>
      <c r="J706" s="35"/>
      <c r="K706" s="35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B707" s="15"/>
      <c r="C707" s="47"/>
      <c r="D707" s="15"/>
      <c r="E707" s="15"/>
      <c r="F707" s="15"/>
      <c r="G707" s="41"/>
      <c r="H707" s="15"/>
      <c r="I707" s="31"/>
      <c r="J707" s="35"/>
      <c r="K707" s="35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B708" s="15"/>
      <c r="C708" s="47"/>
      <c r="D708" s="15"/>
      <c r="E708" s="15"/>
      <c r="F708" s="15"/>
      <c r="G708" s="41"/>
      <c r="H708" s="15"/>
      <c r="I708" s="31"/>
      <c r="J708" s="35"/>
      <c r="K708" s="35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B709" s="15"/>
      <c r="C709" s="47"/>
      <c r="D709" s="15"/>
      <c r="E709" s="15"/>
      <c r="F709" s="15"/>
      <c r="G709" s="41"/>
      <c r="H709" s="15"/>
      <c r="I709" s="31"/>
      <c r="J709" s="35"/>
      <c r="K709" s="35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B710" s="15"/>
      <c r="C710" s="47"/>
      <c r="D710" s="15"/>
      <c r="E710" s="15"/>
      <c r="F710" s="15"/>
      <c r="G710" s="41"/>
      <c r="H710" s="15"/>
      <c r="I710" s="31"/>
      <c r="J710" s="35"/>
      <c r="K710" s="35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B711" s="15"/>
      <c r="C711" s="47"/>
      <c r="D711" s="15"/>
      <c r="E711" s="15"/>
      <c r="F711" s="15"/>
      <c r="G711" s="41"/>
      <c r="H711" s="15"/>
      <c r="I711" s="31"/>
      <c r="J711" s="35"/>
      <c r="K711" s="35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B712" s="15"/>
      <c r="C712" s="47"/>
      <c r="D712" s="15"/>
      <c r="E712" s="15"/>
      <c r="F712" s="15"/>
      <c r="G712" s="41"/>
      <c r="H712" s="15"/>
      <c r="I712" s="31"/>
      <c r="J712" s="35"/>
      <c r="K712" s="35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B713" s="15"/>
      <c r="C713" s="47"/>
      <c r="D713" s="15"/>
      <c r="E713" s="15"/>
      <c r="F713" s="15"/>
      <c r="G713" s="41"/>
      <c r="H713" s="15"/>
      <c r="I713" s="31"/>
      <c r="J713" s="35"/>
      <c r="K713" s="35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B714" s="15"/>
      <c r="C714" s="47"/>
      <c r="D714" s="15"/>
      <c r="E714" s="15"/>
      <c r="F714" s="15"/>
      <c r="G714" s="41"/>
      <c r="H714" s="15"/>
      <c r="I714" s="31"/>
      <c r="J714" s="35"/>
      <c r="K714" s="35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B715" s="15"/>
      <c r="C715" s="47"/>
      <c r="D715" s="15"/>
      <c r="E715" s="15"/>
      <c r="F715" s="15"/>
      <c r="G715" s="41"/>
      <c r="H715" s="15"/>
      <c r="I715" s="31"/>
      <c r="J715" s="35"/>
      <c r="K715" s="35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B716" s="15"/>
      <c r="C716" s="47"/>
      <c r="D716" s="15"/>
      <c r="E716" s="15"/>
      <c r="F716" s="15"/>
      <c r="G716" s="41"/>
      <c r="H716" s="15"/>
      <c r="I716" s="31"/>
      <c r="J716" s="35"/>
      <c r="K716" s="35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B717" s="15"/>
      <c r="C717" s="47"/>
      <c r="D717" s="15"/>
      <c r="E717" s="15"/>
      <c r="F717" s="15"/>
      <c r="G717" s="41"/>
      <c r="H717" s="15"/>
      <c r="I717" s="31"/>
      <c r="J717" s="35"/>
      <c r="K717" s="35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B718" s="15"/>
      <c r="C718" s="47"/>
      <c r="D718" s="15"/>
      <c r="E718" s="15"/>
      <c r="F718" s="15"/>
      <c r="G718" s="41"/>
      <c r="H718" s="15"/>
      <c r="I718" s="31"/>
      <c r="J718" s="35"/>
      <c r="K718" s="35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B719" s="15"/>
      <c r="C719" s="47"/>
      <c r="D719" s="15"/>
      <c r="E719" s="15"/>
      <c r="F719" s="15"/>
      <c r="G719" s="41"/>
      <c r="H719" s="15"/>
      <c r="I719" s="31"/>
      <c r="J719" s="35"/>
      <c r="K719" s="35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B720" s="15"/>
      <c r="C720" s="47"/>
      <c r="D720" s="15"/>
      <c r="E720" s="15"/>
      <c r="F720" s="15"/>
      <c r="G720" s="41"/>
      <c r="H720" s="15"/>
      <c r="I720" s="31"/>
      <c r="J720" s="35"/>
      <c r="K720" s="35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B721" s="15"/>
      <c r="C721" s="47"/>
      <c r="D721" s="15"/>
      <c r="E721" s="15"/>
      <c r="F721" s="15"/>
      <c r="G721" s="41"/>
      <c r="H721" s="15"/>
      <c r="I721" s="31"/>
      <c r="J721" s="35"/>
      <c r="K721" s="35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B722" s="15"/>
      <c r="C722" s="47"/>
      <c r="D722" s="15"/>
      <c r="E722" s="15"/>
      <c r="F722" s="15"/>
      <c r="G722" s="41"/>
      <c r="H722" s="15"/>
      <c r="I722" s="31"/>
      <c r="J722" s="35"/>
      <c r="K722" s="35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B723" s="15"/>
      <c r="C723" s="47"/>
      <c r="D723" s="15"/>
      <c r="E723" s="15"/>
      <c r="F723" s="15"/>
      <c r="G723" s="41"/>
      <c r="H723" s="15"/>
      <c r="I723" s="31"/>
      <c r="J723" s="35"/>
      <c r="K723" s="35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B724" s="15"/>
      <c r="C724" s="47"/>
      <c r="D724" s="15"/>
      <c r="E724" s="15"/>
      <c r="F724" s="15"/>
      <c r="G724" s="41"/>
      <c r="H724" s="15"/>
      <c r="I724" s="31"/>
      <c r="J724" s="35"/>
      <c r="K724" s="35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B725" s="15"/>
      <c r="C725" s="47"/>
      <c r="D725" s="15"/>
      <c r="E725" s="15"/>
      <c r="F725" s="15"/>
      <c r="G725" s="41"/>
      <c r="H725" s="15"/>
      <c r="I725" s="31"/>
      <c r="J725" s="35"/>
      <c r="K725" s="35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B726" s="15"/>
      <c r="C726" s="47"/>
      <c r="D726" s="15"/>
      <c r="E726" s="15"/>
      <c r="F726" s="15"/>
      <c r="G726" s="41"/>
      <c r="H726" s="15"/>
      <c r="I726" s="31"/>
      <c r="J726" s="35"/>
      <c r="K726" s="35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B727" s="15"/>
      <c r="C727" s="47"/>
      <c r="D727" s="15"/>
      <c r="E727" s="15"/>
      <c r="F727" s="15"/>
      <c r="G727" s="41"/>
      <c r="H727" s="15"/>
      <c r="I727" s="31"/>
      <c r="J727" s="35"/>
      <c r="K727" s="35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B728" s="15"/>
      <c r="C728" s="47"/>
      <c r="D728" s="15"/>
      <c r="E728" s="15"/>
      <c r="F728" s="15"/>
      <c r="G728" s="41"/>
      <c r="H728" s="15"/>
      <c r="I728" s="31"/>
      <c r="J728" s="35"/>
      <c r="K728" s="35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B729" s="15"/>
      <c r="C729" s="47"/>
      <c r="D729" s="15"/>
      <c r="E729" s="15"/>
      <c r="F729" s="15"/>
      <c r="G729" s="41"/>
      <c r="H729" s="15"/>
      <c r="I729" s="31"/>
      <c r="J729" s="35"/>
      <c r="K729" s="35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B730" s="15"/>
      <c r="C730" s="47"/>
      <c r="D730" s="15"/>
      <c r="E730" s="15"/>
      <c r="F730" s="15"/>
      <c r="G730" s="41"/>
      <c r="H730" s="15"/>
      <c r="I730" s="31"/>
      <c r="J730" s="35"/>
      <c r="K730" s="35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B731" s="15"/>
      <c r="C731" s="47"/>
      <c r="D731" s="15"/>
      <c r="E731" s="15"/>
      <c r="F731" s="15"/>
      <c r="G731" s="41"/>
      <c r="H731" s="15"/>
      <c r="I731" s="31"/>
      <c r="J731" s="35"/>
      <c r="K731" s="35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B732" s="15"/>
      <c r="C732" s="47"/>
      <c r="D732" s="15"/>
      <c r="E732" s="15"/>
      <c r="F732" s="15"/>
      <c r="G732" s="41"/>
      <c r="H732" s="15"/>
      <c r="I732" s="31"/>
      <c r="J732" s="35"/>
      <c r="K732" s="35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B733" s="15"/>
      <c r="C733" s="47"/>
      <c r="D733" s="15"/>
      <c r="E733" s="15"/>
      <c r="F733" s="15"/>
      <c r="G733" s="41"/>
      <c r="H733" s="15"/>
      <c r="I733" s="31"/>
      <c r="J733" s="35"/>
      <c r="K733" s="35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B734" s="15"/>
      <c r="C734" s="47"/>
      <c r="D734" s="15"/>
      <c r="E734" s="15"/>
      <c r="F734" s="15"/>
      <c r="G734" s="41"/>
      <c r="H734" s="15"/>
      <c r="I734" s="31"/>
      <c r="J734" s="35"/>
      <c r="K734" s="35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B735" s="15"/>
      <c r="C735" s="47"/>
      <c r="D735" s="15"/>
      <c r="E735" s="15"/>
      <c r="F735" s="15"/>
      <c r="G735" s="41"/>
      <c r="H735" s="15"/>
      <c r="I735" s="31"/>
      <c r="J735" s="35"/>
      <c r="K735" s="35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B736" s="15"/>
      <c r="C736" s="47"/>
      <c r="D736" s="15"/>
      <c r="E736" s="15"/>
      <c r="F736" s="15"/>
      <c r="G736" s="41"/>
      <c r="H736" s="15"/>
      <c r="I736" s="31"/>
      <c r="J736" s="35"/>
      <c r="K736" s="35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B737" s="15"/>
      <c r="C737" s="47"/>
      <c r="D737" s="15"/>
      <c r="E737" s="15"/>
      <c r="F737" s="15"/>
      <c r="G737" s="41"/>
      <c r="H737" s="15"/>
      <c r="I737" s="31"/>
      <c r="J737" s="35"/>
      <c r="K737" s="35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B738" s="15"/>
      <c r="C738" s="47"/>
      <c r="D738" s="15"/>
      <c r="E738" s="15"/>
      <c r="F738" s="15"/>
      <c r="G738" s="41"/>
      <c r="H738" s="15"/>
      <c r="I738" s="31"/>
      <c r="J738" s="35"/>
      <c r="K738" s="35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B739" s="15"/>
      <c r="C739" s="47"/>
      <c r="D739" s="15"/>
      <c r="E739" s="15"/>
      <c r="F739" s="15"/>
      <c r="G739" s="41"/>
      <c r="H739" s="15"/>
      <c r="I739" s="31"/>
      <c r="J739" s="35"/>
      <c r="K739" s="35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B740" s="15"/>
      <c r="C740" s="47"/>
      <c r="D740" s="15"/>
      <c r="E740" s="15"/>
      <c r="F740" s="15"/>
      <c r="G740" s="41"/>
      <c r="H740" s="15"/>
      <c r="I740" s="31"/>
      <c r="J740" s="35"/>
      <c r="K740" s="35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B741" s="15"/>
      <c r="C741" s="47"/>
      <c r="D741" s="15"/>
      <c r="E741" s="15"/>
      <c r="F741" s="15"/>
      <c r="G741" s="41"/>
      <c r="H741" s="15"/>
      <c r="I741" s="31"/>
      <c r="J741" s="35"/>
      <c r="K741" s="35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B742" s="15"/>
      <c r="C742" s="47"/>
      <c r="D742" s="15"/>
      <c r="E742" s="15"/>
      <c r="F742" s="15"/>
      <c r="G742" s="41"/>
      <c r="H742" s="15"/>
      <c r="I742" s="31"/>
      <c r="J742" s="35"/>
      <c r="K742" s="35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B743" s="15"/>
      <c r="C743" s="47"/>
      <c r="D743" s="15"/>
      <c r="E743" s="15"/>
      <c r="F743" s="15"/>
      <c r="G743" s="41"/>
      <c r="H743" s="15"/>
      <c r="I743" s="31"/>
      <c r="J743" s="35"/>
      <c r="K743" s="35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B744" s="15"/>
      <c r="C744" s="47"/>
      <c r="D744" s="15"/>
      <c r="E744" s="15"/>
      <c r="F744" s="15"/>
      <c r="G744" s="41"/>
      <c r="H744" s="15"/>
      <c r="I744" s="31"/>
      <c r="J744" s="35"/>
      <c r="K744" s="35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B745" s="15"/>
      <c r="C745" s="47"/>
      <c r="D745" s="15"/>
      <c r="E745" s="15"/>
      <c r="F745" s="15"/>
      <c r="G745" s="41"/>
      <c r="H745" s="15"/>
      <c r="I745" s="31"/>
      <c r="J745" s="35"/>
      <c r="K745" s="35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B746" s="15"/>
      <c r="C746" s="47"/>
      <c r="D746" s="15"/>
      <c r="E746" s="15"/>
      <c r="F746" s="15"/>
      <c r="G746" s="41"/>
      <c r="H746" s="15"/>
      <c r="I746" s="31"/>
      <c r="J746" s="35"/>
      <c r="K746" s="35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B747" s="15"/>
      <c r="C747" s="47"/>
      <c r="D747" s="15"/>
      <c r="E747" s="15"/>
      <c r="F747" s="15"/>
      <c r="G747" s="41"/>
      <c r="H747" s="15"/>
      <c r="I747" s="31"/>
      <c r="J747" s="35"/>
      <c r="K747" s="35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B748" s="15"/>
      <c r="C748" s="47"/>
      <c r="D748" s="15"/>
      <c r="E748" s="15"/>
      <c r="F748" s="15"/>
      <c r="G748" s="41"/>
      <c r="H748" s="15"/>
      <c r="I748" s="31"/>
      <c r="J748" s="35"/>
      <c r="K748" s="35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B749" s="15"/>
      <c r="C749" s="47"/>
      <c r="D749" s="15"/>
      <c r="E749" s="15"/>
      <c r="F749" s="15"/>
      <c r="G749" s="41"/>
      <c r="H749" s="15"/>
      <c r="I749" s="31"/>
      <c r="J749" s="35"/>
      <c r="K749" s="35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B750" s="15"/>
      <c r="C750" s="47"/>
      <c r="D750" s="15"/>
      <c r="E750" s="15"/>
      <c r="F750" s="15"/>
      <c r="G750" s="41"/>
      <c r="H750" s="15"/>
      <c r="I750" s="31"/>
      <c r="J750" s="35"/>
      <c r="K750" s="35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B751" s="15"/>
      <c r="C751" s="47"/>
      <c r="D751" s="15"/>
      <c r="E751" s="15"/>
      <c r="F751" s="15"/>
      <c r="G751" s="41"/>
      <c r="H751" s="15"/>
      <c r="I751" s="31"/>
      <c r="J751" s="35"/>
      <c r="K751" s="35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B752" s="15"/>
      <c r="C752" s="47"/>
      <c r="D752" s="15"/>
      <c r="E752" s="15"/>
      <c r="F752" s="15"/>
      <c r="G752" s="41"/>
      <c r="H752" s="15"/>
      <c r="I752" s="31"/>
      <c r="J752" s="35"/>
      <c r="K752" s="35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B753" s="15"/>
      <c r="C753" s="47"/>
      <c r="D753" s="15"/>
      <c r="E753" s="15"/>
      <c r="F753" s="15"/>
      <c r="G753" s="41"/>
      <c r="H753" s="15"/>
      <c r="I753" s="31"/>
      <c r="J753" s="35"/>
      <c r="K753" s="35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B754" s="15"/>
      <c r="C754" s="47"/>
      <c r="D754" s="15"/>
      <c r="E754" s="15"/>
      <c r="F754" s="15"/>
      <c r="G754" s="41"/>
      <c r="H754" s="15"/>
      <c r="I754" s="31"/>
      <c r="J754" s="35"/>
      <c r="K754" s="35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B755" s="15"/>
      <c r="C755" s="47"/>
      <c r="D755" s="15"/>
      <c r="E755" s="15"/>
      <c r="F755" s="15"/>
      <c r="G755" s="41"/>
      <c r="H755" s="15"/>
      <c r="I755" s="31"/>
      <c r="J755" s="35"/>
      <c r="K755" s="35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B756" s="15"/>
      <c r="C756" s="47"/>
      <c r="D756" s="15"/>
      <c r="E756" s="15"/>
      <c r="F756" s="15"/>
      <c r="G756" s="41"/>
      <c r="H756" s="15"/>
      <c r="I756" s="31"/>
      <c r="J756" s="35"/>
      <c r="K756" s="35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B757" s="15"/>
      <c r="C757" s="47"/>
      <c r="D757" s="15"/>
      <c r="E757" s="15"/>
      <c r="F757" s="15"/>
      <c r="G757" s="41"/>
      <c r="H757" s="15"/>
      <c r="I757" s="31"/>
      <c r="J757" s="35"/>
      <c r="K757" s="35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B758" s="15"/>
      <c r="C758" s="47"/>
      <c r="D758" s="15"/>
      <c r="E758" s="15"/>
      <c r="F758" s="15"/>
      <c r="G758" s="41"/>
      <c r="H758" s="15"/>
      <c r="I758" s="31"/>
      <c r="J758" s="35"/>
      <c r="K758" s="35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B759" s="15"/>
      <c r="C759" s="47"/>
      <c r="D759" s="15"/>
      <c r="E759" s="15"/>
      <c r="F759" s="15"/>
      <c r="G759" s="41"/>
      <c r="H759" s="15"/>
      <c r="I759" s="31"/>
      <c r="J759" s="35"/>
      <c r="K759" s="35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B760" s="15"/>
      <c r="C760" s="47"/>
      <c r="D760" s="15"/>
      <c r="E760" s="15"/>
      <c r="F760" s="15"/>
      <c r="G760" s="41"/>
      <c r="H760" s="15"/>
      <c r="I760" s="31"/>
      <c r="J760" s="35"/>
      <c r="K760" s="35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B761" s="15"/>
      <c r="C761" s="47"/>
      <c r="D761" s="15"/>
      <c r="E761" s="15"/>
      <c r="F761" s="15"/>
      <c r="G761" s="41"/>
      <c r="H761" s="15"/>
      <c r="I761" s="31"/>
      <c r="J761" s="35"/>
      <c r="K761" s="35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B762" s="15"/>
      <c r="C762" s="47"/>
      <c r="D762" s="15"/>
      <c r="E762" s="15"/>
      <c r="F762" s="15"/>
      <c r="G762" s="41"/>
      <c r="H762" s="15"/>
      <c r="I762" s="31"/>
      <c r="J762" s="35"/>
      <c r="K762" s="35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B763" s="15"/>
      <c r="C763" s="47"/>
      <c r="D763" s="15"/>
      <c r="E763" s="15"/>
      <c r="F763" s="15"/>
      <c r="G763" s="41"/>
      <c r="H763" s="15"/>
      <c r="I763" s="31"/>
      <c r="J763" s="35"/>
      <c r="K763" s="35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B764" s="15"/>
      <c r="C764" s="47"/>
      <c r="D764" s="15"/>
      <c r="E764" s="15"/>
      <c r="F764" s="15"/>
      <c r="G764" s="41"/>
      <c r="H764" s="15"/>
      <c r="I764" s="31"/>
      <c r="J764" s="35"/>
      <c r="K764" s="35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B765" s="15"/>
      <c r="C765" s="47"/>
      <c r="D765" s="15"/>
      <c r="E765" s="15"/>
      <c r="F765" s="15"/>
      <c r="G765" s="41"/>
      <c r="H765" s="15"/>
      <c r="I765" s="31"/>
      <c r="J765" s="35"/>
      <c r="K765" s="35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B766" s="15"/>
      <c r="C766" s="47"/>
      <c r="D766" s="15"/>
      <c r="E766" s="15"/>
      <c r="F766" s="15"/>
      <c r="G766" s="41"/>
      <c r="H766" s="15"/>
      <c r="I766" s="31"/>
      <c r="J766" s="35"/>
      <c r="K766" s="35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B767" s="15"/>
      <c r="C767" s="47"/>
      <c r="D767" s="15"/>
      <c r="E767" s="15"/>
      <c r="F767" s="15"/>
      <c r="G767" s="41"/>
      <c r="H767" s="15"/>
      <c r="I767" s="31"/>
      <c r="J767" s="35"/>
      <c r="K767" s="35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B768" s="15"/>
      <c r="C768" s="47"/>
      <c r="D768" s="15"/>
      <c r="E768" s="15"/>
      <c r="F768" s="15"/>
      <c r="G768" s="41"/>
      <c r="H768" s="15"/>
      <c r="I768" s="31"/>
      <c r="J768" s="35"/>
      <c r="K768" s="35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B769" s="15"/>
      <c r="C769" s="47"/>
      <c r="D769" s="15"/>
      <c r="E769" s="15"/>
      <c r="F769" s="15"/>
      <c r="G769" s="41"/>
      <c r="H769" s="15"/>
      <c r="I769" s="31"/>
      <c r="J769" s="35"/>
      <c r="K769" s="35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B770" s="15"/>
      <c r="C770" s="47"/>
      <c r="D770" s="15"/>
      <c r="E770" s="15"/>
      <c r="F770" s="15"/>
      <c r="G770" s="41"/>
      <c r="H770" s="15"/>
      <c r="I770" s="31"/>
      <c r="J770" s="35"/>
      <c r="K770" s="35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B771" s="15"/>
      <c r="C771" s="47"/>
      <c r="D771" s="15"/>
      <c r="E771" s="15"/>
      <c r="F771" s="15"/>
      <c r="G771" s="41"/>
      <c r="H771" s="15"/>
      <c r="I771" s="31"/>
      <c r="J771" s="35"/>
      <c r="K771" s="35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B772" s="15"/>
      <c r="C772" s="47"/>
      <c r="D772" s="15"/>
      <c r="E772" s="15"/>
      <c r="F772" s="15"/>
      <c r="G772" s="41"/>
      <c r="H772" s="15"/>
      <c r="I772" s="31"/>
      <c r="J772" s="35"/>
      <c r="K772" s="35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B773" s="15"/>
      <c r="C773" s="47"/>
      <c r="D773" s="15"/>
      <c r="E773" s="15"/>
      <c r="F773" s="15"/>
      <c r="G773" s="41"/>
      <c r="H773" s="15"/>
      <c r="I773" s="31"/>
      <c r="J773" s="35"/>
      <c r="K773" s="35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B774" s="15"/>
      <c r="C774" s="47"/>
      <c r="D774" s="15"/>
      <c r="E774" s="15"/>
      <c r="F774" s="15"/>
      <c r="G774" s="41"/>
      <c r="H774" s="15"/>
      <c r="I774" s="31"/>
      <c r="J774" s="35"/>
      <c r="K774" s="35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B775" s="15"/>
      <c r="C775" s="47"/>
      <c r="D775" s="15"/>
      <c r="E775" s="15"/>
      <c r="F775" s="15"/>
      <c r="G775" s="41"/>
      <c r="H775" s="15"/>
      <c r="I775" s="31"/>
      <c r="J775" s="35"/>
      <c r="K775" s="35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B776" s="15"/>
      <c r="C776" s="47"/>
      <c r="D776" s="15"/>
      <c r="E776" s="15"/>
      <c r="F776" s="15"/>
      <c r="G776" s="41"/>
      <c r="H776" s="15"/>
      <c r="I776" s="31"/>
      <c r="J776" s="35"/>
      <c r="K776" s="35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B777" s="15"/>
      <c r="C777" s="47"/>
      <c r="D777" s="15"/>
      <c r="E777" s="15"/>
      <c r="F777" s="15"/>
      <c r="G777" s="41"/>
      <c r="H777" s="15"/>
      <c r="I777" s="31"/>
      <c r="J777" s="35"/>
      <c r="K777" s="35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B778" s="15"/>
      <c r="C778" s="47"/>
      <c r="D778" s="15"/>
      <c r="E778" s="15"/>
      <c r="F778" s="15"/>
      <c r="G778" s="41"/>
      <c r="H778" s="15"/>
      <c r="I778" s="31"/>
      <c r="J778" s="35"/>
      <c r="K778" s="35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B779" s="15"/>
      <c r="C779" s="47"/>
      <c r="D779" s="15"/>
      <c r="E779" s="15"/>
      <c r="F779" s="15"/>
      <c r="G779" s="41"/>
      <c r="H779" s="15"/>
      <c r="I779" s="31"/>
      <c r="J779" s="35"/>
      <c r="K779" s="35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B780" s="15"/>
      <c r="C780" s="47"/>
      <c r="D780" s="15"/>
      <c r="E780" s="15"/>
      <c r="F780" s="15"/>
      <c r="G780" s="41"/>
      <c r="H780" s="15"/>
      <c r="I780" s="31"/>
      <c r="J780" s="35"/>
      <c r="K780" s="35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B781" s="15"/>
      <c r="C781" s="47"/>
      <c r="D781" s="15"/>
      <c r="E781" s="15"/>
      <c r="F781" s="15"/>
      <c r="G781" s="41"/>
      <c r="H781" s="15"/>
      <c r="I781" s="31"/>
      <c r="J781" s="35"/>
      <c r="K781" s="35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B782" s="15"/>
      <c r="C782" s="47"/>
      <c r="D782" s="15"/>
      <c r="E782" s="15"/>
      <c r="F782" s="15"/>
      <c r="G782" s="41"/>
      <c r="H782" s="15"/>
      <c r="I782" s="31"/>
      <c r="J782" s="35"/>
      <c r="K782" s="35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B783" s="15"/>
      <c r="C783" s="47"/>
      <c r="D783" s="15"/>
      <c r="E783" s="15"/>
      <c r="F783" s="15"/>
      <c r="G783" s="41"/>
      <c r="H783" s="15"/>
      <c r="I783" s="31"/>
      <c r="J783" s="35"/>
      <c r="K783" s="35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B784" s="15"/>
      <c r="C784" s="47"/>
      <c r="D784" s="15"/>
      <c r="E784" s="15"/>
      <c r="F784" s="15"/>
      <c r="G784" s="41"/>
      <c r="H784" s="15"/>
      <c r="I784" s="31"/>
      <c r="J784" s="35"/>
      <c r="K784" s="35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B785" s="15"/>
      <c r="C785" s="47"/>
      <c r="D785" s="15"/>
      <c r="E785" s="15"/>
      <c r="F785" s="15"/>
      <c r="G785" s="41"/>
      <c r="H785" s="15"/>
      <c r="I785" s="31"/>
      <c r="J785" s="35"/>
      <c r="K785" s="35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B786" s="15"/>
      <c r="C786" s="47"/>
      <c r="D786" s="15"/>
      <c r="E786" s="15"/>
      <c r="F786" s="15"/>
      <c r="G786" s="41"/>
      <c r="H786" s="15"/>
      <c r="I786" s="31"/>
      <c r="J786" s="35"/>
      <c r="K786" s="35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B787" s="15"/>
      <c r="C787" s="47"/>
      <c r="D787" s="15"/>
      <c r="E787" s="15"/>
      <c r="F787" s="15"/>
      <c r="G787" s="41"/>
      <c r="H787" s="15"/>
      <c r="I787" s="31"/>
      <c r="J787" s="35"/>
      <c r="K787" s="35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B788" s="15"/>
      <c r="C788" s="47"/>
      <c r="D788" s="15"/>
      <c r="E788" s="15"/>
      <c r="F788" s="15"/>
      <c r="G788" s="41"/>
      <c r="H788" s="15"/>
      <c r="I788" s="31"/>
      <c r="J788" s="35"/>
      <c r="K788" s="35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B789" s="15"/>
      <c r="C789" s="47"/>
      <c r="D789" s="15"/>
      <c r="E789" s="15"/>
      <c r="F789" s="15"/>
      <c r="G789" s="41"/>
      <c r="H789" s="15"/>
      <c r="I789" s="31"/>
      <c r="J789" s="35"/>
      <c r="K789" s="35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B790" s="15"/>
      <c r="C790" s="47"/>
      <c r="D790" s="15"/>
      <c r="E790" s="15"/>
      <c r="F790" s="15"/>
      <c r="G790" s="41"/>
      <c r="H790" s="15"/>
      <c r="I790" s="31"/>
      <c r="J790" s="35"/>
      <c r="K790" s="35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B791" s="15"/>
      <c r="C791" s="47"/>
      <c r="D791" s="15"/>
      <c r="E791" s="15"/>
      <c r="F791" s="15"/>
      <c r="G791" s="41"/>
      <c r="H791" s="15"/>
      <c r="I791" s="31"/>
      <c r="J791" s="35"/>
      <c r="K791" s="35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B792" s="15"/>
      <c r="C792" s="47"/>
      <c r="D792" s="15"/>
      <c r="E792" s="15"/>
      <c r="F792" s="15"/>
      <c r="G792" s="41"/>
      <c r="H792" s="15"/>
      <c r="I792" s="31"/>
      <c r="J792" s="35"/>
      <c r="K792" s="35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B793" s="15"/>
      <c r="C793" s="47"/>
      <c r="D793" s="15"/>
      <c r="E793" s="15"/>
      <c r="F793" s="15"/>
      <c r="G793" s="41"/>
      <c r="H793" s="15"/>
      <c r="I793" s="31"/>
      <c r="J793" s="35"/>
      <c r="K793" s="35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B794" s="15"/>
      <c r="C794" s="47"/>
      <c r="D794" s="15"/>
      <c r="E794" s="15"/>
      <c r="F794" s="15"/>
      <c r="G794" s="41"/>
      <c r="H794" s="15"/>
      <c r="I794" s="31"/>
      <c r="J794" s="35"/>
      <c r="K794" s="35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B795" s="15"/>
      <c r="C795" s="47"/>
      <c r="D795" s="15"/>
      <c r="E795" s="15"/>
      <c r="F795" s="15"/>
      <c r="G795" s="41"/>
      <c r="H795" s="15"/>
      <c r="I795" s="31"/>
      <c r="J795" s="35"/>
      <c r="K795" s="35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B796" s="15"/>
      <c r="C796" s="47"/>
      <c r="D796" s="15"/>
      <c r="E796" s="15"/>
      <c r="F796" s="15"/>
      <c r="G796" s="41"/>
      <c r="H796" s="15"/>
      <c r="I796" s="31"/>
      <c r="J796" s="35"/>
      <c r="K796" s="35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B797" s="15"/>
      <c r="C797" s="47"/>
      <c r="D797" s="15"/>
      <c r="E797" s="15"/>
      <c r="F797" s="15"/>
      <c r="G797" s="41"/>
      <c r="H797" s="15"/>
      <c r="I797" s="31"/>
      <c r="J797" s="35"/>
      <c r="K797" s="35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B798" s="15"/>
      <c r="C798" s="47"/>
      <c r="D798" s="15"/>
      <c r="E798" s="15"/>
      <c r="F798" s="15"/>
      <c r="G798" s="41"/>
      <c r="H798" s="15"/>
      <c r="I798" s="31"/>
      <c r="J798" s="35"/>
      <c r="K798" s="35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B799" s="15"/>
      <c r="C799" s="47"/>
      <c r="D799" s="15"/>
      <c r="E799" s="15"/>
      <c r="F799" s="15"/>
      <c r="G799" s="41"/>
      <c r="H799" s="15"/>
      <c r="I799" s="31"/>
      <c r="J799" s="35"/>
      <c r="K799" s="35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B800" s="15"/>
      <c r="C800" s="47"/>
      <c r="D800" s="15"/>
      <c r="E800" s="15"/>
      <c r="F800" s="15"/>
      <c r="G800" s="41"/>
      <c r="H800" s="15"/>
      <c r="I800" s="31"/>
      <c r="J800" s="35"/>
      <c r="K800" s="35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B801" s="15"/>
      <c r="C801" s="47"/>
      <c r="D801" s="15"/>
      <c r="E801" s="15"/>
      <c r="F801" s="15"/>
      <c r="G801" s="41"/>
      <c r="H801" s="15"/>
      <c r="I801" s="31"/>
      <c r="J801" s="35"/>
      <c r="K801" s="35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B802" s="15"/>
      <c r="C802" s="47"/>
      <c r="D802" s="15"/>
      <c r="E802" s="15"/>
      <c r="F802" s="15"/>
      <c r="G802" s="41"/>
      <c r="H802" s="15"/>
      <c r="I802" s="31"/>
      <c r="J802" s="35"/>
      <c r="K802" s="35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B803" s="15"/>
      <c r="C803" s="47"/>
      <c r="D803" s="15"/>
      <c r="E803" s="15"/>
      <c r="F803" s="15"/>
      <c r="G803" s="41"/>
      <c r="H803" s="15"/>
      <c r="I803" s="31"/>
      <c r="J803" s="35"/>
      <c r="K803" s="35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B804" s="15"/>
      <c r="C804" s="47"/>
      <c r="D804" s="15"/>
      <c r="E804" s="15"/>
      <c r="F804" s="15"/>
      <c r="G804" s="41"/>
      <c r="H804" s="15"/>
      <c r="I804" s="31"/>
      <c r="J804" s="35"/>
      <c r="K804" s="35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B805" s="15"/>
      <c r="C805" s="47"/>
      <c r="D805" s="15"/>
      <c r="E805" s="15"/>
      <c r="F805" s="15"/>
      <c r="G805" s="41"/>
      <c r="H805" s="15"/>
      <c r="I805" s="31"/>
      <c r="J805" s="35"/>
      <c r="K805" s="35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B806" s="15"/>
      <c r="C806" s="47"/>
      <c r="D806" s="15"/>
      <c r="E806" s="15"/>
      <c r="F806" s="15"/>
      <c r="G806" s="41"/>
      <c r="H806" s="15"/>
      <c r="I806" s="31"/>
      <c r="J806" s="35"/>
      <c r="K806" s="35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B807" s="15"/>
      <c r="C807" s="47"/>
      <c r="D807" s="15"/>
      <c r="E807" s="15"/>
      <c r="F807" s="15"/>
      <c r="G807" s="41"/>
      <c r="H807" s="15"/>
      <c r="I807" s="31"/>
      <c r="J807" s="35"/>
      <c r="K807" s="35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B808" s="15"/>
      <c r="C808" s="47"/>
      <c r="D808" s="15"/>
      <c r="E808" s="15"/>
      <c r="F808" s="15"/>
      <c r="G808" s="41"/>
      <c r="H808" s="15"/>
      <c r="I808" s="31"/>
      <c r="J808" s="35"/>
      <c r="K808" s="35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B809" s="15"/>
      <c r="C809" s="47"/>
      <c r="D809" s="15"/>
      <c r="E809" s="15"/>
      <c r="F809" s="15"/>
      <c r="G809" s="41"/>
      <c r="H809" s="15"/>
      <c r="I809" s="31"/>
      <c r="J809" s="35"/>
      <c r="K809" s="35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B810" s="15"/>
      <c r="C810" s="47"/>
      <c r="D810" s="15"/>
      <c r="E810" s="15"/>
      <c r="F810" s="15"/>
      <c r="G810" s="41"/>
      <c r="H810" s="15"/>
      <c r="I810" s="31"/>
      <c r="J810" s="35"/>
      <c r="K810" s="35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B811" s="15"/>
      <c r="C811" s="47"/>
      <c r="D811" s="15"/>
      <c r="E811" s="15"/>
      <c r="F811" s="15"/>
      <c r="G811" s="41"/>
      <c r="H811" s="15"/>
      <c r="I811" s="31"/>
      <c r="J811" s="35"/>
      <c r="K811" s="35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B812" s="15"/>
      <c r="C812" s="47"/>
      <c r="D812" s="15"/>
      <c r="E812" s="15"/>
      <c r="F812" s="15"/>
      <c r="G812" s="41"/>
      <c r="H812" s="15"/>
      <c r="I812" s="31"/>
      <c r="J812" s="35"/>
      <c r="K812" s="35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B813" s="15"/>
      <c r="C813" s="47"/>
      <c r="D813" s="15"/>
      <c r="E813" s="15"/>
      <c r="F813" s="15"/>
      <c r="G813" s="41"/>
      <c r="H813" s="15"/>
      <c r="I813" s="31"/>
      <c r="J813" s="35"/>
      <c r="K813" s="35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B814" s="15"/>
      <c r="C814" s="47"/>
      <c r="D814" s="15"/>
      <c r="E814" s="15"/>
      <c r="F814" s="15"/>
      <c r="G814" s="41"/>
      <c r="H814" s="15"/>
      <c r="I814" s="31"/>
      <c r="J814" s="35"/>
      <c r="K814" s="35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B815" s="15"/>
      <c r="C815" s="47"/>
      <c r="D815" s="15"/>
      <c r="E815" s="15"/>
      <c r="F815" s="15"/>
      <c r="G815" s="41"/>
      <c r="H815" s="15"/>
      <c r="I815" s="31"/>
      <c r="J815" s="35"/>
      <c r="K815" s="35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B816" s="15"/>
      <c r="C816" s="47"/>
      <c r="D816" s="15"/>
      <c r="E816" s="15"/>
      <c r="F816" s="15"/>
      <c r="G816" s="41"/>
      <c r="H816" s="15"/>
      <c r="I816" s="31"/>
      <c r="J816" s="35"/>
      <c r="K816" s="35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B817" s="15"/>
      <c r="C817" s="47"/>
      <c r="D817" s="15"/>
      <c r="E817" s="15"/>
      <c r="F817" s="15"/>
      <c r="G817" s="41"/>
      <c r="H817" s="15"/>
      <c r="I817" s="31"/>
      <c r="J817" s="35"/>
      <c r="K817" s="35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B818" s="15"/>
      <c r="C818" s="47"/>
      <c r="D818" s="15"/>
      <c r="E818" s="15"/>
      <c r="F818" s="15"/>
      <c r="G818" s="41"/>
      <c r="H818" s="15"/>
      <c r="I818" s="31"/>
      <c r="J818" s="35"/>
      <c r="K818" s="35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B819" s="15"/>
      <c r="C819" s="47"/>
      <c r="D819" s="15"/>
      <c r="E819" s="15"/>
      <c r="F819" s="15"/>
      <c r="G819" s="41"/>
      <c r="H819" s="15"/>
      <c r="I819" s="31"/>
      <c r="J819" s="35"/>
      <c r="K819" s="35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B820" s="15"/>
      <c r="C820" s="47"/>
      <c r="D820" s="15"/>
      <c r="E820" s="15"/>
      <c r="F820" s="15"/>
      <c r="G820" s="41"/>
      <c r="H820" s="15"/>
      <c r="I820" s="31"/>
      <c r="J820" s="35"/>
      <c r="K820" s="35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B821" s="15"/>
      <c r="C821" s="47"/>
      <c r="D821" s="15"/>
      <c r="E821" s="15"/>
      <c r="F821" s="15"/>
      <c r="G821" s="41"/>
      <c r="H821" s="15"/>
      <c r="I821" s="31"/>
      <c r="J821" s="35"/>
      <c r="K821" s="35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B822" s="15"/>
      <c r="C822" s="47"/>
      <c r="D822" s="15"/>
      <c r="E822" s="15"/>
      <c r="F822" s="15"/>
      <c r="G822" s="41"/>
      <c r="H822" s="15"/>
      <c r="I822" s="31"/>
      <c r="J822" s="35"/>
      <c r="K822" s="35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B823" s="15"/>
      <c r="C823" s="47"/>
      <c r="D823" s="15"/>
      <c r="E823" s="15"/>
      <c r="F823" s="15"/>
      <c r="G823" s="41"/>
      <c r="H823" s="15"/>
      <c r="I823" s="31"/>
      <c r="J823" s="35"/>
      <c r="K823" s="35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B824" s="15"/>
      <c r="C824" s="47"/>
      <c r="D824" s="15"/>
      <c r="E824" s="15"/>
      <c r="F824" s="15"/>
      <c r="G824" s="41"/>
      <c r="H824" s="15"/>
      <c r="I824" s="31"/>
      <c r="J824" s="35"/>
      <c r="K824" s="35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B825" s="15"/>
      <c r="C825" s="47"/>
      <c r="D825" s="15"/>
      <c r="E825" s="15"/>
      <c r="F825" s="15"/>
      <c r="G825" s="41"/>
      <c r="H825" s="15"/>
      <c r="I825" s="31"/>
      <c r="J825" s="35"/>
      <c r="K825" s="35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B826" s="15"/>
      <c r="C826" s="47"/>
      <c r="D826" s="15"/>
      <c r="E826" s="15"/>
      <c r="F826" s="15"/>
      <c r="G826" s="41"/>
      <c r="H826" s="15"/>
      <c r="I826" s="31"/>
      <c r="J826" s="35"/>
      <c r="K826" s="35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B827" s="15"/>
      <c r="C827" s="47"/>
      <c r="D827" s="15"/>
      <c r="E827" s="15"/>
      <c r="F827" s="15"/>
      <c r="G827" s="41"/>
      <c r="H827" s="15"/>
      <c r="I827" s="31"/>
      <c r="J827" s="35"/>
      <c r="K827" s="35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B828" s="15"/>
      <c r="C828" s="47"/>
      <c r="D828" s="15"/>
      <c r="E828" s="15"/>
      <c r="F828" s="15"/>
      <c r="G828" s="41"/>
      <c r="H828" s="15"/>
      <c r="I828" s="31"/>
      <c r="J828" s="35"/>
      <c r="K828" s="35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B829" s="15"/>
      <c r="C829" s="47"/>
      <c r="D829" s="15"/>
      <c r="E829" s="15"/>
      <c r="F829" s="15"/>
      <c r="G829" s="41"/>
      <c r="H829" s="15"/>
      <c r="I829" s="31"/>
      <c r="J829" s="35"/>
      <c r="K829" s="35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B830" s="15"/>
      <c r="C830" s="47"/>
      <c r="D830" s="15"/>
      <c r="E830" s="15"/>
      <c r="F830" s="15"/>
      <c r="G830" s="41"/>
      <c r="H830" s="15"/>
      <c r="I830" s="31"/>
      <c r="J830" s="35"/>
      <c r="K830" s="35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B831" s="15"/>
      <c r="C831" s="47"/>
      <c r="D831" s="15"/>
      <c r="E831" s="15"/>
      <c r="F831" s="15"/>
      <c r="G831" s="41"/>
      <c r="H831" s="15"/>
      <c r="I831" s="31"/>
      <c r="J831" s="35"/>
      <c r="K831" s="35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B832" s="15"/>
      <c r="C832" s="47"/>
      <c r="D832" s="15"/>
      <c r="E832" s="15"/>
      <c r="F832" s="15"/>
      <c r="G832" s="41"/>
      <c r="H832" s="15"/>
      <c r="I832" s="31"/>
      <c r="J832" s="35"/>
      <c r="K832" s="35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B833" s="15"/>
      <c r="C833" s="47"/>
      <c r="D833" s="15"/>
      <c r="E833" s="15"/>
      <c r="F833" s="15"/>
      <c r="G833" s="41"/>
      <c r="H833" s="15"/>
      <c r="I833" s="31"/>
      <c r="J833" s="35"/>
      <c r="K833" s="35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B834" s="15"/>
      <c r="C834" s="47"/>
      <c r="D834" s="15"/>
      <c r="E834" s="15"/>
      <c r="F834" s="15"/>
      <c r="G834" s="41"/>
      <c r="H834" s="15"/>
      <c r="I834" s="31"/>
      <c r="J834" s="35"/>
      <c r="K834" s="35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B835" s="15"/>
      <c r="C835" s="47"/>
      <c r="D835" s="15"/>
      <c r="E835" s="15"/>
      <c r="F835" s="15"/>
      <c r="G835" s="41"/>
      <c r="H835" s="15"/>
      <c r="I835" s="31"/>
      <c r="J835" s="35"/>
      <c r="K835" s="35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B836" s="15"/>
      <c r="C836" s="47"/>
      <c r="D836" s="15"/>
      <c r="E836" s="15"/>
      <c r="F836" s="15"/>
      <c r="G836" s="41"/>
      <c r="H836" s="15"/>
      <c r="I836" s="31"/>
      <c r="J836" s="35"/>
      <c r="K836" s="35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B837" s="15"/>
      <c r="C837" s="47"/>
      <c r="D837" s="15"/>
      <c r="E837" s="15"/>
      <c r="F837" s="15"/>
      <c r="G837" s="41"/>
      <c r="H837" s="15"/>
      <c r="I837" s="31"/>
      <c r="J837" s="35"/>
      <c r="K837" s="35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B838" s="15"/>
      <c r="C838" s="47"/>
      <c r="D838" s="15"/>
      <c r="E838" s="15"/>
      <c r="F838" s="15"/>
      <c r="G838" s="41"/>
      <c r="H838" s="15"/>
      <c r="I838" s="31"/>
      <c r="J838" s="35"/>
      <c r="K838" s="35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B839" s="15"/>
      <c r="C839" s="47"/>
      <c r="D839" s="15"/>
      <c r="E839" s="15"/>
      <c r="F839" s="15"/>
      <c r="G839" s="41"/>
      <c r="H839" s="15"/>
      <c r="I839" s="31"/>
      <c r="J839" s="35"/>
      <c r="K839" s="35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B840" s="15"/>
      <c r="C840" s="47"/>
      <c r="D840" s="15"/>
      <c r="E840" s="15"/>
      <c r="F840" s="15"/>
      <c r="G840" s="41"/>
      <c r="H840" s="15"/>
      <c r="I840" s="31"/>
      <c r="J840" s="35"/>
      <c r="K840" s="35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B841" s="15"/>
      <c r="C841" s="47"/>
      <c r="D841" s="15"/>
      <c r="E841" s="15"/>
      <c r="F841" s="15"/>
      <c r="G841" s="41"/>
      <c r="H841" s="15"/>
      <c r="I841" s="31"/>
      <c r="J841" s="35"/>
      <c r="K841" s="35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B842" s="15"/>
      <c r="C842" s="47"/>
      <c r="D842" s="15"/>
      <c r="E842" s="15"/>
      <c r="F842" s="15"/>
      <c r="G842" s="41"/>
      <c r="H842" s="15"/>
      <c r="I842" s="31"/>
      <c r="J842" s="35"/>
      <c r="K842" s="35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B843" s="15"/>
      <c r="C843" s="47"/>
      <c r="D843" s="15"/>
      <c r="E843" s="15"/>
      <c r="F843" s="15"/>
      <c r="G843" s="41"/>
      <c r="H843" s="15"/>
      <c r="I843" s="31"/>
      <c r="J843" s="35"/>
      <c r="K843" s="35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B844" s="15"/>
      <c r="C844" s="47"/>
      <c r="D844" s="15"/>
      <c r="E844" s="15"/>
      <c r="F844" s="15"/>
      <c r="G844" s="41"/>
      <c r="H844" s="15"/>
      <c r="I844" s="31"/>
      <c r="J844" s="35"/>
      <c r="K844" s="35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B845" s="15"/>
      <c r="C845" s="47"/>
      <c r="D845" s="15"/>
      <c r="E845" s="15"/>
      <c r="F845" s="15"/>
      <c r="G845" s="41"/>
      <c r="H845" s="15"/>
      <c r="I845" s="31"/>
      <c r="J845" s="35"/>
      <c r="K845" s="35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B846" s="15"/>
      <c r="C846" s="47"/>
      <c r="D846" s="15"/>
      <c r="E846" s="15"/>
      <c r="F846" s="15"/>
      <c r="G846" s="41"/>
      <c r="H846" s="15"/>
      <c r="I846" s="31"/>
      <c r="J846" s="35"/>
      <c r="K846" s="35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B847" s="15"/>
      <c r="C847" s="47"/>
      <c r="D847" s="15"/>
      <c r="E847" s="15"/>
      <c r="F847" s="15"/>
      <c r="G847" s="41"/>
      <c r="H847" s="15"/>
      <c r="I847" s="31"/>
      <c r="J847" s="35"/>
      <c r="K847" s="35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B848" s="15"/>
      <c r="C848" s="47"/>
      <c r="D848" s="15"/>
      <c r="E848" s="15"/>
      <c r="F848" s="15"/>
      <c r="G848" s="41"/>
      <c r="H848" s="15"/>
      <c r="I848" s="31"/>
      <c r="J848" s="35"/>
      <c r="K848" s="35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B849" s="15"/>
      <c r="C849" s="47"/>
      <c r="D849" s="15"/>
      <c r="E849" s="15"/>
      <c r="F849" s="15"/>
      <c r="G849" s="41"/>
      <c r="H849" s="15"/>
      <c r="I849" s="31"/>
      <c r="J849" s="35"/>
      <c r="K849" s="35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B850" s="15"/>
      <c r="C850" s="47"/>
      <c r="D850" s="15"/>
      <c r="E850" s="15"/>
      <c r="F850" s="15"/>
      <c r="G850" s="41"/>
      <c r="H850" s="15"/>
      <c r="I850" s="31"/>
      <c r="J850" s="35"/>
      <c r="K850" s="35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B851" s="15"/>
      <c r="C851" s="47"/>
      <c r="D851" s="15"/>
      <c r="E851" s="15"/>
      <c r="F851" s="15"/>
      <c r="G851" s="41"/>
      <c r="H851" s="15"/>
      <c r="I851" s="31"/>
      <c r="J851" s="35"/>
      <c r="K851" s="35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B852" s="15"/>
      <c r="C852" s="47"/>
      <c r="D852" s="15"/>
      <c r="E852" s="15"/>
      <c r="F852" s="15"/>
      <c r="G852" s="41"/>
      <c r="H852" s="15"/>
      <c r="I852" s="31"/>
      <c r="J852" s="35"/>
      <c r="K852" s="35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B853" s="15"/>
      <c r="C853" s="47"/>
      <c r="D853" s="15"/>
      <c r="E853" s="15"/>
      <c r="F853" s="15"/>
      <c r="G853" s="41"/>
      <c r="H853" s="15"/>
      <c r="I853" s="31"/>
      <c r="J853" s="35"/>
      <c r="K853" s="35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B854" s="15"/>
      <c r="C854" s="47"/>
      <c r="D854" s="15"/>
      <c r="E854" s="15"/>
      <c r="F854" s="15"/>
      <c r="G854" s="41"/>
      <c r="H854" s="15"/>
      <c r="I854" s="31"/>
      <c r="J854" s="35"/>
      <c r="K854" s="35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B855" s="15"/>
      <c r="C855" s="47"/>
      <c r="D855" s="15"/>
      <c r="E855" s="15"/>
      <c r="F855" s="15"/>
      <c r="G855" s="41"/>
      <c r="H855" s="15"/>
      <c r="I855" s="31"/>
      <c r="J855" s="35"/>
      <c r="K855" s="35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B856" s="15"/>
      <c r="C856" s="47"/>
      <c r="D856" s="15"/>
      <c r="E856" s="15"/>
      <c r="F856" s="15"/>
      <c r="G856" s="41"/>
      <c r="H856" s="15"/>
      <c r="I856" s="31"/>
      <c r="J856" s="35"/>
      <c r="K856" s="35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B857" s="15"/>
      <c r="C857" s="47"/>
      <c r="D857" s="15"/>
      <c r="E857" s="15"/>
      <c r="F857" s="15"/>
      <c r="G857" s="41"/>
      <c r="H857" s="15"/>
      <c r="I857" s="31"/>
      <c r="J857" s="35"/>
      <c r="K857" s="35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B858" s="15"/>
      <c r="C858" s="47"/>
      <c r="D858" s="15"/>
      <c r="E858" s="15"/>
      <c r="F858" s="15"/>
      <c r="G858" s="41"/>
      <c r="H858" s="15"/>
      <c r="I858" s="31"/>
      <c r="J858" s="35"/>
      <c r="K858" s="35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B859" s="15"/>
      <c r="C859" s="47"/>
      <c r="D859" s="15"/>
      <c r="E859" s="15"/>
      <c r="F859" s="15"/>
      <c r="G859" s="41"/>
      <c r="H859" s="15"/>
      <c r="I859" s="31"/>
      <c r="J859" s="35"/>
      <c r="K859" s="35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B860" s="15"/>
      <c r="C860" s="47"/>
      <c r="D860" s="15"/>
      <c r="E860" s="15"/>
      <c r="F860" s="15"/>
      <c r="G860" s="41"/>
      <c r="H860" s="15"/>
      <c r="I860" s="31"/>
      <c r="J860" s="35"/>
      <c r="K860" s="35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B861" s="15"/>
      <c r="C861" s="47"/>
      <c r="D861" s="15"/>
      <c r="E861" s="15"/>
      <c r="F861" s="15"/>
      <c r="G861" s="41"/>
      <c r="H861" s="15"/>
      <c r="I861" s="31"/>
      <c r="J861" s="35"/>
      <c r="K861" s="35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B862" s="15"/>
      <c r="C862" s="47"/>
      <c r="D862" s="15"/>
      <c r="E862" s="15"/>
      <c r="F862" s="15"/>
      <c r="G862" s="41"/>
      <c r="H862" s="15"/>
      <c r="I862" s="31"/>
      <c r="J862" s="35"/>
      <c r="K862" s="35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B863" s="15"/>
      <c r="C863" s="47"/>
      <c r="D863" s="15"/>
      <c r="E863" s="15"/>
      <c r="F863" s="15"/>
      <c r="G863" s="41"/>
      <c r="H863" s="15"/>
      <c r="I863" s="31"/>
      <c r="J863" s="35"/>
      <c r="K863" s="35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B864" s="15"/>
      <c r="C864" s="47"/>
      <c r="D864" s="15"/>
      <c r="E864" s="15"/>
      <c r="F864" s="15"/>
      <c r="G864" s="41"/>
      <c r="H864" s="15"/>
      <c r="I864" s="31"/>
      <c r="J864" s="35"/>
      <c r="K864" s="35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B865" s="15"/>
      <c r="C865" s="47"/>
      <c r="D865" s="15"/>
      <c r="E865" s="15"/>
      <c r="F865" s="15"/>
      <c r="G865" s="41"/>
      <c r="H865" s="15"/>
      <c r="I865" s="31"/>
      <c r="J865" s="35"/>
      <c r="K865" s="35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B866" s="15"/>
      <c r="C866" s="47"/>
      <c r="D866" s="15"/>
      <c r="E866" s="15"/>
      <c r="F866" s="15"/>
      <c r="G866" s="41"/>
      <c r="H866" s="15"/>
      <c r="I866" s="31"/>
      <c r="J866" s="35"/>
      <c r="K866" s="35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B867" s="15"/>
      <c r="C867" s="47"/>
      <c r="D867" s="15"/>
      <c r="E867" s="15"/>
      <c r="F867" s="15"/>
      <c r="G867" s="41"/>
      <c r="H867" s="15"/>
      <c r="I867" s="31"/>
      <c r="J867" s="35"/>
      <c r="K867" s="35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B868" s="15"/>
      <c r="C868" s="47"/>
      <c r="D868" s="15"/>
      <c r="E868" s="15"/>
      <c r="F868" s="15"/>
      <c r="G868" s="41"/>
      <c r="H868" s="15"/>
      <c r="I868" s="31"/>
      <c r="J868" s="35"/>
      <c r="K868" s="35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B869" s="15"/>
      <c r="C869" s="47"/>
      <c r="D869" s="15"/>
      <c r="E869" s="15"/>
      <c r="F869" s="15"/>
      <c r="G869" s="41"/>
      <c r="H869" s="15"/>
      <c r="I869" s="31"/>
      <c r="J869" s="35"/>
      <c r="K869" s="35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B870" s="15"/>
      <c r="C870" s="47"/>
      <c r="D870" s="15"/>
      <c r="E870" s="15"/>
      <c r="F870" s="15"/>
      <c r="G870" s="41"/>
      <c r="H870" s="15"/>
      <c r="I870" s="31"/>
      <c r="J870" s="35"/>
      <c r="K870" s="35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B871" s="15"/>
      <c r="C871" s="47"/>
      <c r="D871" s="15"/>
      <c r="E871" s="15"/>
      <c r="F871" s="15"/>
      <c r="G871" s="41"/>
      <c r="H871" s="15"/>
      <c r="I871" s="31"/>
      <c r="J871" s="35"/>
      <c r="K871" s="35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B872" s="15"/>
      <c r="C872" s="47"/>
      <c r="D872" s="15"/>
      <c r="E872" s="15"/>
      <c r="F872" s="15"/>
      <c r="G872" s="41"/>
      <c r="H872" s="15"/>
      <c r="I872" s="31"/>
      <c r="J872" s="35"/>
      <c r="K872" s="35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B873" s="15"/>
      <c r="C873" s="47"/>
      <c r="D873" s="15"/>
      <c r="E873" s="15"/>
      <c r="F873" s="15"/>
      <c r="G873" s="41"/>
      <c r="H873" s="15"/>
      <c r="I873" s="31"/>
      <c r="J873" s="35"/>
      <c r="K873" s="35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B874" s="15"/>
      <c r="C874" s="47"/>
      <c r="D874" s="15"/>
      <c r="E874" s="15"/>
      <c r="F874" s="15"/>
      <c r="G874" s="41"/>
      <c r="H874" s="15"/>
      <c r="I874" s="31"/>
      <c r="J874" s="35"/>
      <c r="K874" s="35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B875" s="15"/>
      <c r="C875" s="47"/>
      <c r="D875" s="15"/>
      <c r="E875" s="15"/>
      <c r="F875" s="15"/>
      <c r="G875" s="41"/>
      <c r="H875" s="15"/>
      <c r="I875" s="31"/>
      <c r="J875" s="35"/>
      <c r="K875" s="35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B876" s="15"/>
      <c r="C876" s="47"/>
      <c r="D876" s="15"/>
      <c r="E876" s="15"/>
      <c r="F876" s="15"/>
      <c r="G876" s="41"/>
      <c r="H876" s="15"/>
      <c r="I876" s="31"/>
      <c r="J876" s="35"/>
      <c r="K876" s="35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B877" s="15"/>
      <c r="C877" s="47"/>
      <c r="D877" s="15"/>
      <c r="E877" s="15"/>
      <c r="F877" s="15"/>
      <c r="G877" s="41"/>
      <c r="H877" s="15"/>
      <c r="I877" s="31"/>
      <c r="J877" s="35"/>
      <c r="K877" s="35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B878" s="15"/>
      <c r="C878" s="47"/>
      <c r="D878" s="15"/>
      <c r="E878" s="15"/>
      <c r="F878" s="15"/>
      <c r="G878" s="41"/>
      <c r="H878" s="15"/>
      <c r="I878" s="31"/>
      <c r="J878" s="35"/>
      <c r="K878" s="35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B879" s="15"/>
      <c r="C879" s="47"/>
      <c r="D879" s="15"/>
      <c r="E879" s="15"/>
      <c r="F879" s="15"/>
      <c r="G879" s="41"/>
      <c r="H879" s="15"/>
      <c r="I879" s="31"/>
      <c r="J879" s="35"/>
      <c r="K879" s="35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B880" s="15"/>
      <c r="C880" s="47"/>
      <c r="D880" s="15"/>
      <c r="E880" s="15"/>
      <c r="F880" s="15"/>
      <c r="G880" s="41"/>
      <c r="H880" s="15"/>
      <c r="I880" s="31"/>
      <c r="J880" s="35"/>
      <c r="K880" s="35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B881" s="15"/>
      <c r="C881" s="47"/>
      <c r="D881" s="15"/>
      <c r="E881" s="15"/>
      <c r="F881" s="15"/>
      <c r="G881" s="41"/>
      <c r="H881" s="15"/>
      <c r="I881" s="31"/>
      <c r="J881" s="35"/>
      <c r="K881" s="35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B882" s="15"/>
      <c r="C882" s="47"/>
      <c r="D882" s="15"/>
      <c r="E882" s="15"/>
      <c r="F882" s="15"/>
      <c r="G882" s="41"/>
      <c r="H882" s="15"/>
      <c r="I882" s="31"/>
      <c r="J882" s="35"/>
      <c r="K882" s="35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B883" s="15"/>
      <c r="C883" s="47"/>
      <c r="D883" s="15"/>
      <c r="E883" s="15"/>
      <c r="F883" s="15"/>
      <c r="G883" s="41"/>
      <c r="H883" s="15"/>
      <c r="I883" s="31"/>
      <c r="J883" s="35"/>
      <c r="K883" s="35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B884" s="15"/>
      <c r="C884" s="47"/>
      <c r="D884" s="15"/>
      <c r="E884" s="15"/>
      <c r="F884" s="15"/>
      <c r="G884" s="41"/>
      <c r="H884" s="15"/>
      <c r="I884" s="31"/>
      <c r="J884" s="35"/>
      <c r="K884" s="35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B885" s="15"/>
      <c r="C885" s="47"/>
      <c r="D885" s="15"/>
      <c r="E885" s="15"/>
      <c r="F885" s="15"/>
      <c r="G885" s="41"/>
      <c r="H885" s="15"/>
      <c r="I885" s="31"/>
      <c r="J885" s="35"/>
      <c r="K885" s="35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B886" s="15"/>
      <c r="C886" s="47"/>
      <c r="D886" s="15"/>
      <c r="E886" s="15"/>
      <c r="F886" s="15"/>
      <c r="G886" s="41"/>
      <c r="H886" s="15"/>
      <c r="I886" s="31"/>
      <c r="J886" s="35"/>
      <c r="K886" s="35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B887" s="15"/>
      <c r="C887" s="47"/>
      <c r="D887" s="15"/>
      <c r="E887" s="15"/>
      <c r="F887" s="15"/>
      <c r="G887" s="41"/>
      <c r="H887" s="15"/>
      <c r="I887" s="31"/>
      <c r="J887" s="35"/>
      <c r="K887" s="35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B888" s="15"/>
      <c r="C888" s="47"/>
      <c r="D888" s="15"/>
      <c r="E888" s="15"/>
      <c r="F888" s="15"/>
      <c r="G888" s="41"/>
      <c r="H888" s="15"/>
      <c r="I888" s="31"/>
      <c r="J888" s="35"/>
      <c r="K888" s="35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B889" s="15"/>
      <c r="C889" s="47"/>
      <c r="D889" s="15"/>
      <c r="E889" s="15"/>
      <c r="F889" s="15"/>
      <c r="G889" s="41"/>
      <c r="H889" s="15"/>
      <c r="I889" s="31"/>
      <c r="J889" s="35"/>
      <c r="K889" s="35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B890" s="15"/>
      <c r="C890" s="47"/>
      <c r="D890" s="15"/>
      <c r="E890" s="15"/>
      <c r="F890" s="15"/>
      <c r="G890" s="41"/>
      <c r="H890" s="15"/>
      <c r="I890" s="31"/>
      <c r="J890" s="35"/>
      <c r="K890" s="35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B891" s="15"/>
      <c r="C891" s="47"/>
      <c r="D891" s="15"/>
      <c r="E891" s="15"/>
      <c r="F891" s="15"/>
      <c r="G891" s="41"/>
      <c r="H891" s="15"/>
      <c r="I891" s="31"/>
      <c r="J891" s="35"/>
      <c r="K891" s="35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B892" s="15"/>
      <c r="C892" s="47"/>
      <c r="D892" s="15"/>
      <c r="E892" s="15"/>
      <c r="F892" s="15"/>
      <c r="G892" s="41"/>
      <c r="H892" s="15"/>
      <c r="I892" s="31"/>
      <c r="J892" s="35"/>
      <c r="K892" s="35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B893" s="15"/>
      <c r="C893" s="47"/>
      <c r="D893" s="15"/>
      <c r="E893" s="15"/>
      <c r="F893" s="15"/>
      <c r="G893" s="41"/>
      <c r="H893" s="15"/>
      <c r="I893" s="31"/>
      <c r="J893" s="35"/>
      <c r="K893" s="35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B894" s="15"/>
      <c r="C894" s="47"/>
      <c r="D894" s="15"/>
      <c r="E894" s="15"/>
      <c r="F894" s="15"/>
      <c r="G894" s="41"/>
      <c r="H894" s="15"/>
      <c r="I894" s="31"/>
      <c r="J894" s="35"/>
      <c r="K894" s="35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B895" s="15"/>
      <c r="C895" s="47"/>
      <c r="D895" s="15"/>
      <c r="E895" s="15"/>
      <c r="F895" s="15"/>
      <c r="G895" s="41"/>
      <c r="H895" s="15"/>
      <c r="I895" s="31"/>
      <c r="J895" s="35"/>
      <c r="K895" s="35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B896" s="15"/>
      <c r="C896" s="47"/>
      <c r="D896" s="15"/>
      <c r="E896" s="15"/>
      <c r="F896" s="15"/>
      <c r="G896" s="41"/>
      <c r="H896" s="15"/>
      <c r="I896" s="31"/>
      <c r="J896" s="35"/>
      <c r="K896" s="35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B897" s="15"/>
      <c r="C897" s="47"/>
      <c r="D897" s="15"/>
      <c r="E897" s="15"/>
      <c r="F897" s="15"/>
      <c r="G897" s="41"/>
      <c r="H897" s="15"/>
      <c r="I897" s="31"/>
      <c r="J897" s="35"/>
      <c r="K897" s="35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B898" s="15"/>
      <c r="C898" s="47"/>
      <c r="D898" s="15"/>
      <c r="E898" s="15"/>
      <c r="F898" s="15"/>
      <c r="G898" s="41"/>
      <c r="H898" s="15"/>
      <c r="I898" s="31"/>
      <c r="J898" s="35"/>
      <c r="K898" s="35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B899" s="15"/>
      <c r="C899" s="47"/>
      <c r="D899" s="15"/>
      <c r="E899" s="15"/>
      <c r="F899" s="15"/>
      <c r="G899" s="41"/>
      <c r="H899" s="15"/>
      <c r="I899" s="31"/>
      <c r="J899" s="35"/>
      <c r="K899" s="35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B900" s="15"/>
      <c r="C900" s="47"/>
      <c r="D900" s="15"/>
      <c r="E900" s="15"/>
      <c r="F900" s="15"/>
      <c r="G900" s="41"/>
      <c r="H900" s="15"/>
      <c r="I900" s="31"/>
      <c r="J900" s="35"/>
      <c r="K900" s="35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B901" s="15"/>
      <c r="C901" s="47"/>
      <c r="D901" s="15"/>
      <c r="E901" s="15"/>
      <c r="F901" s="15"/>
      <c r="G901" s="41"/>
      <c r="H901" s="15"/>
      <c r="I901" s="31"/>
      <c r="J901" s="35"/>
      <c r="K901" s="35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B902" s="15"/>
      <c r="C902" s="47"/>
      <c r="D902" s="15"/>
      <c r="E902" s="15"/>
      <c r="F902" s="15"/>
      <c r="G902" s="41"/>
      <c r="H902" s="15"/>
      <c r="I902" s="31"/>
      <c r="J902" s="35"/>
      <c r="K902" s="35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B903" s="15"/>
      <c r="C903" s="47"/>
      <c r="D903" s="15"/>
      <c r="E903" s="15"/>
      <c r="F903" s="15"/>
      <c r="G903" s="41"/>
      <c r="H903" s="15"/>
      <c r="I903" s="31"/>
      <c r="J903" s="35"/>
      <c r="K903" s="35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B904" s="15"/>
      <c r="C904" s="47"/>
      <c r="D904" s="15"/>
      <c r="E904" s="15"/>
      <c r="F904" s="15"/>
      <c r="G904" s="41"/>
      <c r="H904" s="15"/>
      <c r="I904" s="31"/>
      <c r="J904" s="35"/>
      <c r="K904" s="35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B905" s="15"/>
      <c r="C905" s="47"/>
      <c r="D905" s="15"/>
      <c r="E905" s="15"/>
      <c r="F905" s="15"/>
      <c r="G905" s="41"/>
      <c r="H905" s="15"/>
      <c r="I905" s="31"/>
      <c r="J905" s="35"/>
      <c r="K905" s="35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B906" s="15"/>
      <c r="C906" s="47"/>
      <c r="D906" s="15"/>
      <c r="E906" s="15"/>
      <c r="F906" s="15"/>
      <c r="G906" s="41"/>
      <c r="H906" s="15"/>
      <c r="I906" s="31"/>
      <c r="J906" s="35"/>
      <c r="K906" s="35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B907" s="15"/>
      <c r="C907" s="47"/>
      <c r="D907" s="15"/>
      <c r="E907" s="15"/>
      <c r="F907" s="15"/>
      <c r="G907" s="41"/>
      <c r="H907" s="15"/>
      <c r="I907" s="31"/>
      <c r="J907" s="35"/>
      <c r="K907" s="35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B908" s="15"/>
      <c r="C908" s="47"/>
      <c r="D908" s="15"/>
      <c r="E908" s="15"/>
      <c r="F908" s="15"/>
      <c r="G908" s="41"/>
      <c r="H908" s="15"/>
      <c r="I908" s="31"/>
      <c r="J908" s="35"/>
      <c r="K908" s="35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B909" s="15"/>
      <c r="C909" s="47"/>
      <c r="D909" s="15"/>
      <c r="E909" s="15"/>
      <c r="F909" s="15"/>
      <c r="G909" s="41"/>
      <c r="H909" s="15"/>
      <c r="I909" s="31"/>
      <c r="J909" s="35"/>
      <c r="K909" s="35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B910" s="15"/>
      <c r="C910" s="47"/>
      <c r="D910" s="15"/>
      <c r="E910" s="15"/>
      <c r="F910" s="15"/>
      <c r="G910" s="41"/>
      <c r="H910" s="15"/>
      <c r="I910" s="31"/>
      <c r="J910" s="35"/>
      <c r="K910" s="35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B911" s="15"/>
      <c r="C911" s="47"/>
      <c r="D911" s="15"/>
      <c r="E911" s="15"/>
      <c r="F911" s="15"/>
      <c r="G911" s="41"/>
      <c r="H911" s="15"/>
      <c r="I911" s="31"/>
      <c r="J911" s="35"/>
      <c r="K911" s="35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B912" s="15"/>
      <c r="C912" s="47"/>
      <c r="D912" s="15"/>
      <c r="E912" s="15"/>
      <c r="F912" s="15"/>
      <c r="G912" s="41"/>
      <c r="H912" s="15"/>
      <c r="I912" s="31"/>
      <c r="J912" s="35"/>
      <c r="K912" s="35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B913" s="15"/>
      <c r="C913" s="47"/>
      <c r="D913" s="15"/>
      <c r="E913" s="15"/>
      <c r="F913" s="15"/>
      <c r="G913" s="41"/>
      <c r="H913" s="15"/>
      <c r="I913" s="31"/>
      <c r="J913" s="35"/>
      <c r="K913" s="35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B914" s="15"/>
      <c r="C914" s="47"/>
      <c r="D914" s="15"/>
      <c r="E914" s="15"/>
      <c r="F914" s="15"/>
      <c r="G914" s="41"/>
      <c r="H914" s="15"/>
      <c r="I914" s="31"/>
      <c r="J914" s="35"/>
      <c r="K914" s="35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B915" s="15"/>
      <c r="C915" s="47"/>
      <c r="D915" s="15"/>
      <c r="E915" s="15"/>
      <c r="F915" s="15"/>
      <c r="G915" s="41"/>
      <c r="H915" s="15"/>
      <c r="I915" s="31"/>
      <c r="J915" s="35"/>
      <c r="K915" s="35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B916" s="15"/>
      <c r="C916" s="47"/>
      <c r="D916" s="15"/>
      <c r="E916" s="15"/>
      <c r="F916" s="15"/>
      <c r="G916" s="41"/>
      <c r="H916" s="15"/>
      <c r="I916" s="31"/>
      <c r="J916" s="35"/>
      <c r="K916" s="35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B917" s="15"/>
      <c r="C917" s="47"/>
      <c r="D917" s="15"/>
      <c r="E917" s="15"/>
      <c r="F917" s="15"/>
      <c r="G917" s="41"/>
      <c r="H917" s="15"/>
      <c r="I917" s="31"/>
      <c r="J917" s="35"/>
      <c r="K917" s="35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B918" s="15"/>
      <c r="C918" s="47"/>
      <c r="D918" s="15"/>
      <c r="E918" s="15"/>
      <c r="F918" s="15"/>
      <c r="G918" s="41"/>
      <c r="H918" s="15"/>
      <c r="I918" s="31"/>
      <c r="J918" s="35"/>
      <c r="K918" s="35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B919" s="15"/>
      <c r="C919" s="47"/>
      <c r="D919" s="15"/>
      <c r="E919" s="15"/>
      <c r="F919" s="15"/>
      <c r="G919" s="41"/>
      <c r="H919" s="15"/>
      <c r="I919" s="31"/>
      <c r="J919" s="35"/>
      <c r="K919" s="35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B920" s="15"/>
      <c r="C920" s="47"/>
      <c r="D920" s="15"/>
      <c r="E920" s="15"/>
      <c r="F920" s="15"/>
      <c r="G920" s="41"/>
      <c r="H920" s="15"/>
      <c r="I920" s="31"/>
      <c r="J920" s="35"/>
      <c r="K920" s="35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B921" s="15"/>
      <c r="C921" s="47"/>
      <c r="D921" s="15"/>
      <c r="E921" s="15"/>
      <c r="F921" s="15"/>
      <c r="G921" s="41"/>
      <c r="H921" s="15"/>
      <c r="I921" s="31"/>
      <c r="J921" s="35"/>
      <c r="K921" s="35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B922" s="15"/>
      <c r="C922" s="47"/>
      <c r="D922" s="15"/>
      <c r="E922" s="15"/>
      <c r="F922" s="15"/>
      <c r="G922" s="41"/>
      <c r="H922" s="15"/>
      <c r="I922" s="31"/>
      <c r="J922" s="35"/>
      <c r="K922" s="35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B923" s="15"/>
      <c r="C923" s="47"/>
      <c r="D923" s="15"/>
      <c r="E923" s="15"/>
      <c r="F923" s="15"/>
      <c r="G923" s="41"/>
      <c r="H923" s="15"/>
      <c r="I923" s="31"/>
      <c r="J923" s="35"/>
      <c r="K923" s="35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B924" s="15"/>
      <c r="C924" s="47"/>
      <c r="D924" s="15"/>
      <c r="E924" s="15"/>
      <c r="F924" s="15"/>
      <c r="G924" s="41"/>
      <c r="H924" s="15"/>
      <c r="I924" s="31"/>
      <c r="J924" s="35"/>
      <c r="K924" s="35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B925" s="15"/>
      <c r="C925" s="47"/>
      <c r="D925" s="15"/>
      <c r="E925" s="15"/>
      <c r="F925" s="15"/>
      <c r="G925" s="41"/>
      <c r="H925" s="15"/>
      <c r="I925" s="31"/>
      <c r="J925" s="35"/>
      <c r="K925" s="35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B926" s="15"/>
      <c r="C926" s="47"/>
      <c r="D926" s="15"/>
      <c r="E926" s="15"/>
      <c r="F926" s="15"/>
      <c r="G926" s="41"/>
      <c r="H926" s="15"/>
      <c r="I926" s="31"/>
      <c r="J926" s="35"/>
      <c r="K926" s="35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B927" s="15"/>
      <c r="C927" s="47"/>
      <c r="D927" s="15"/>
      <c r="E927" s="15"/>
      <c r="F927" s="15"/>
      <c r="G927" s="41"/>
      <c r="H927" s="15"/>
      <c r="I927" s="31"/>
      <c r="J927" s="35"/>
      <c r="K927" s="35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B928" s="15"/>
      <c r="C928" s="47"/>
      <c r="D928" s="15"/>
      <c r="E928" s="15"/>
      <c r="F928" s="15"/>
      <c r="G928" s="41"/>
      <c r="H928" s="15"/>
      <c r="I928" s="31"/>
      <c r="J928" s="35"/>
      <c r="K928" s="35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B929" s="15"/>
      <c r="C929" s="47"/>
      <c r="D929" s="15"/>
      <c r="E929" s="15"/>
      <c r="F929" s="15"/>
      <c r="G929" s="41"/>
      <c r="H929" s="15"/>
      <c r="I929" s="31"/>
      <c r="J929" s="35"/>
      <c r="K929" s="35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B930" s="15"/>
      <c r="C930" s="47"/>
      <c r="D930" s="15"/>
      <c r="E930" s="15"/>
      <c r="F930" s="15"/>
      <c r="G930" s="41"/>
      <c r="H930" s="15"/>
      <c r="I930" s="31"/>
      <c r="J930" s="35"/>
      <c r="K930" s="35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B931" s="15"/>
      <c r="C931" s="47"/>
      <c r="D931" s="15"/>
      <c r="E931" s="15"/>
      <c r="F931" s="15"/>
      <c r="G931" s="41"/>
      <c r="H931" s="15"/>
      <c r="I931" s="31"/>
      <c r="J931" s="35"/>
      <c r="K931" s="35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B932" s="15"/>
      <c r="C932" s="47"/>
      <c r="D932" s="15"/>
      <c r="E932" s="15"/>
      <c r="F932" s="15"/>
      <c r="G932" s="41"/>
      <c r="H932" s="15"/>
      <c r="I932" s="31"/>
      <c r="J932" s="35"/>
      <c r="K932" s="35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B933" s="15"/>
      <c r="C933" s="47"/>
      <c r="D933" s="15"/>
      <c r="E933" s="15"/>
      <c r="F933" s="15"/>
      <c r="G933" s="41"/>
      <c r="H933" s="15"/>
      <c r="I933" s="31"/>
      <c r="J933" s="35"/>
      <c r="K933" s="35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B934" s="15"/>
      <c r="C934" s="47"/>
      <c r="D934" s="15"/>
      <c r="E934" s="15"/>
      <c r="F934" s="15"/>
      <c r="G934" s="41"/>
      <c r="H934" s="15"/>
      <c r="I934" s="31"/>
      <c r="J934" s="35"/>
      <c r="K934" s="35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B935" s="15"/>
      <c r="C935" s="47"/>
      <c r="D935" s="15"/>
      <c r="E935" s="15"/>
      <c r="F935" s="15"/>
      <c r="G935" s="41"/>
      <c r="H935" s="15"/>
      <c r="I935" s="31"/>
      <c r="J935" s="35"/>
      <c r="K935" s="35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B936" s="15"/>
      <c r="C936" s="47"/>
      <c r="D936" s="15"/>
      <c r="E936" s="15"/>
      <c r="F936" s="15"/>
      <c r="G936" s="41"/>
      <c r="H936" s="15"/>
      <c r="I936" s="31"/>
      <c r="J936" s="35"/>
      <c r="K936" s="35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B937" s="15"/>
      <c r="C937" s="47"/>
      <c r="D937" s="15"/>
      <c r="E937" s="15"/>
      <c r="F937" s="15"/>
      <c r="G937" s="41"/>
      <c r="H937" s="15"/>
      <c r="I937" s="31"/>
      <c r="J937" s="35"/>
      <c r="K937" s="35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B938" s="15"/>
      <c r="C938" s="47"/>
      <c r="D938" s="15"/>
      <c r="E938" s="15"/>
      <c r="F938" s="15"/>
      <c r="G938" s="41"/>
      <c r="H938" s="15"/>
      <c r="I938" s="31"/>
      <c r="J938" s="35"/>
      <c r="K938" s="35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B939" s="15"/>
      <c r="C939" s="47"/>
      <c r="D939" s="15"/>
      <c r="E939" s="15"/>
      <c r="F939" s="15"/>
      <c r="G939" s="41"/>
      <c r="H939" s="15"/>
      <c r="I939" s="31"/>
      <c r="J939" s="35"/>
      <c r="K939" s="35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B940" s="15"/>
      <c r="C940" s="47"/>
      <c r="D940" s="15"/>
      <c r="E940" s="15"/>
      <c r="F940" s="15"/>
      <c r="G940" s="41"/>
      <c r="H940" s="15"/>
      <c r="I940" s="31"/>
      <c r="J940" s="35"/>
      <c r="K940" s="35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B941" s="15"/>
      <c r="C941" s="47"/>
      <c r="D941" s="15"/>
      <c r="E941" s="15"/>
      <c r="F941" s="15"/>
      <c r="G941" s="41"/>
      <c r="H941" s="15"/>
      <c r="I941" s="31"/>
      <c r="J941" s="35"/>
      <c r="K941" s="35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B942" s="15"/>
      <c r="C942" s="47"/>
      <c r="D942" s="15"/>
      <c r="E942" s="15"/>
      <c r="F942" s="15"/>
      <c r="G942" s="41"/>
      <c r="H942" s="15"/>
      <c r="I942" s="31"/>
      <c r="J942" s="35"/>
      <c r="K942" s="35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B943" s="15"/>
      <c r="C943" s="47"/>
      <c r="D943" s="15"/>
      <c r="E943" s="15"/>
      <c r="F943" s="15"/>
      <c r="G943" s="41"/>
      <c r="H943" s="15"/>
      <c r="I943" s="31"/>
      <c r="J943" s="35"/>
      <c r="K943" s="35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B944" s="15"/>
      <c r="C944" s="47"/>
      <c r="D944" s="15"/>
      <c r="E944" s="15"/>
      <c r="F944" s="15"/>
      <c r="G944" s="41"/>
      <c r="H944" s="15"/>
      <c r="I944" s="31"/>
      <c r="J944" s="35"/>
      <c r="K944" s="35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B945" s="15"/>
      <c r="C945" s="47"/>
      <c r="D945" s="15"/>
      <c r="E945" s="15"/>
      <c r="F945" s="15"/>
      <c r="G945" s="41"/>
      <c r="H945" s="15"/>
      <c r="I945" s="31"/>
      <c r="J945" s="35"/>
      <c r="K945" s="35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B946" s="15"/>
      <c r="C946" s="47"/>
      <c r="D946" s="15"/>
      <c r="E946" s="15"/>
      <c r="F946" s="15"/>
      <c r="G946" s="41"/>
      <c r="H946" s="15"/>
      <c r="I946" s="31"/>
      <c r="J946" s="35"/>
      <c r="K946" s="35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B947" s="15"/>
      <c r="C947" s="47"/>
      <c r="D947" s="15"/>
      <c r="E947" s="15"/>
      <c r="F947" s="15"/>
      <c r="G947" s="41"/>
      <c r="H947" s="15"/>
      <c r="I947" s="31"/>
      <c r="J947" s="35"/>
      <c r="K947" s="35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B948" s="15"/>
      <c r="C948" s="47"/>
      <c r="D948" s="15"/>
      <c r="E948" s="15"/>
      <c r="F948" s="15"/>
      <c r="G948" s="41"/>
      <c r="H948" s="15"/>
      <c r="I948" s="31"/>
      <c r="J948" s="35"/>
      <c r="K948" s="35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B949" s="15"/>
      <c r="C949" s="47"/>
      <c r="D949" s="15"/>
      <c r="E949" s="15"/>
      <c r="F949" s="15"/>
      <c r="G949" s="41"/>
      <c r="H949" s="15"/>
      <c r="I949" s="31"/>
      <c r="J949" s="35"/>
      <c r="K949" s="35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B950" s="15"/>
      <c r="C950" s="47"/>
      <c r="D950" s="15"/>
      <c r="E950" s="15"/>
      <c r="F950" s="15"/>
      <c r="G950" s="41"/>
      <c r="H950" s="15"/>
      <c r="I950" s="31"/>
      <c r="J950" s="35"/>
      <c r="K950" s="35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B951" s="15"/>
      <c r="C951" s="47"/>
      <c r="D951" s="15"/>
      <c r="E951" s="15"/>
      <c r="F951" s="15"/>
      <c r="G951" s="41"/>
      <c r="H951" s="15"/>
      <c r="I951" s="31"/>
      <c r="J951" s="35"/>
      <c r="K951" s="35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B952" s="15"/>
      <c r="C952" s="47"/>
      <c r="D952" s="15"/>
      <c r="E952" s="15"/>
      <c r="F952" s="15"/>
      <c r="G952" s="41"/>
      <c r="H952" s="15"/>
      <c r="I952" s="31"/>
      <c r="J952" s="35"/>
      <c r="K952" s="35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B953" s="15"/>
      <c r="C953" s="47"/>
      <c r="D953" s="15"/>
      <c r="E953" s="15"/>
      <c r="F953" s="15"/>
      <c r="G953" s="41"/>
      <c r="H953" s="15"/>
      <c r="I953" s="31"/>
      <c r="J953" s="35"/>
      <c r="K953" s="35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B954" s="15"/>
      <c r="C954" s="47"/>
      <c r="D954" s="15"/>
      <c r="E954" s="15"/>
      <c r="F954" s="15"/>
      <c r="G954" s="41"/>
      <c r="H954" s="15"/>
      <c r="I954" s="31"/>
      <c r="J954" s="35"/>
      <c r="K954" s="35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B955" s="15"/>
      <c r="C955" s="47"/>
      <c r="D955" s="15"/>
      <c r="E955" s="15"/>
      <c r="F955" s="15"/>
      <c r="G955" s="41"/>
      <c r="H955" s="15"/>
      <c r="I955" s="31"/>
      <c r="J955" s="35"/>
      <c r="K955" s="35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B956" s="15"/>
      <c r="C956" s="47"/>
      <c r="D956" s="15"/>
      <c r="E956" s="15"/>
      <c r="F956" s="15"/>
      <c r="G956" s="41"/>
      <c r="H956" s="15"/>
      <c r="I956" s="31"/>
      <c r="J956" s="35"/>
      <c r="K956" s="35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B957" s="15"/>
      <c r="C957" s="47"/>
      <c r="D957" s="15"/>
      <c r="E957" s="15"/>
      <c r="F957" s="15"/>
      <c r="G957" s="41"/>
      <c r="H957" s="15"/>
      <c r="I957" s="31"/>
      <c r="J957" s="35"/>
      <c r="K957" s="35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B958" s="15"/>
      <c r="C958" s="47"/>
      <c r="D958" s="15"/>
      <c r="E958" s="15"/>
      <c r="F958" s="15"/>
      <c r="G958" s="41"/>
      <c r="H958" s="15"/>
      <c r="I958" s="31"/>
      <c r="J958" s="35"/>
      <c r="K958" s="35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B959" s="15"/>
      <c r="C959" s="47"/>
      <c r="D959" s="15"/>
      <c r="E959" s="15"/>
      <c r="F959" s="15"/>
      <c r="G959" s="41"/>
      <c r="H959" s="15"/>
      <c r="I959" s="31"/>
      <c r="J959" s="35"/>
      <c r="K959" s="35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B960" s="15"/>
      <c r="C960" s="47"/>
      <c r="D960" s="15"/>
      <c r="E960" s="15"/>
      <c r="F960" s="15"/>
      <c r="G960" s="41"/>
      <c r="H960" s="15"/>
      <c r="I960" s="31"/>
      <c r="J960" s="35"/>
      <c r="K960" s="35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B961" s="15"/>
      <c r="C961" s="47"/>
      <c r="D961" s="15"/>
      <c r="E961" s="15"/>
      <c r="F961" s="15"/>
      <c r="G961" s="41"/>
      <c r="H961" s="15"/>
      <c r="I961" s="31"/>
      <c r="J961" s="35"/>
      <c r="K961" s="35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B962" s="15"/>
      <c r="C962" s="47"/>
      <c r="D962" s="15"/>
      <c r="E962" s="15"/>
      <c r="F962" s="15"/>
      <c r="G962" s="41"/>
      <c r="H962" s="15"/>
      <c r="I962" s="31"/>
      <c r="J962" s="35"/>
      <c r="K962" s="35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B963" s="15"/>
      <c r="C963" s="47"/>
      <c r="D963" s="15"/>
      <c r="E963" s="15"/>
      <c r="F963" s="15"/>
      <c r="G963" s="41"/>
      <c r="H963" s="15"/>
      <c r="I963" s="31"/>
      <c r="J963" s="35"/>
      <c r="K963" s="35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B964" s="15"/>
      <c r="C964" s="47"/>
      <c r="D964" s="15"/>
      <c r="E964" s="15"/>
      <c r="F964" s="15"/>
      <c r="G964" s="41"/>
      <c r="H964" s="15"/>
      <c r="I964" s="31"/>
      <c r="J964" s="35"/>
      <c r="K964" s="35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B965" s="15"/>
      <c r="C965" s="47"/>
      <c r="D965" s="15"/>
      <c r="E965" s="15"/>
      <c r="F965" s="15"/>
      <c r="G965" s="41"/>
      <c r="H965" s="15"/>
      <c r="I965" s="31"/>
      <c r="J965" s="35"/>
      <c r="K965" s="35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B966" s="15"/>
      <c r="C966" s="47"/>
      <c r="D966" s="15"/>
      <c r="E966" s="15"/>
      <c r="F966" s="15"/>
      <c r="G966" s="41"/>
      <c r="H966" s="15"/>
      <c r="I966" s="31"/>
      <c r="J966" s="35"/>
      <c r="K966" s="35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B967" s="15"/>
      <c r="C967" s="47"/>
      <c r="D967" s="15"/>
      <c r="E967" s="15"/>
      <c r="F967" s="15"/>
      <c r="G967" s="41"/>
      <c r="H967" s="15"/>
      <c r="I967" s="31"/>
      <c r="J967" s="35"/>
      <c r="K967" s="35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B968" s="15"/>
      <c r="C968" s="47"/>
      <c r="D968" s="15"/>
      <c r="E968" s="15"/>
      <c r="F968" s="15"/>
      <c r="G968" s="41"/>
      <c r="H968" s="15"/>
      <c r="I968" s="31"/>
      <c r="J968" s="35"/>
      <c r="K968" s="35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B969" s="15"/>
      <c r="C969" s="47"/>
      <c r="D969" s="15"/>
      <c r="E969" s="15"/>
      <c r="F969" s="15"/>
      <c r="G969" s="41"/>
      <c r="H969" s="15"/>
      <c r="I969" s="31"/>
      <c r="J969" s="35"/>
      <c r="K969" s="35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B970" s="15"/>
      <c r="C970" s="47"/>
      <c r="D970" s="15"/>
      <c r="E970" s="15"/>
      <c r="F970" s="15"/>
      <c r="G970" s="41"/>
      <c r="H970" s="15"/>
      <c r="I970" s="31"/>
      <c r="J970" s="35"/>
      <c r="K970" s="35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B971" s="15"/>
      <c r="C971" s="47"/>
      <c r="D971" s="15"/>
      <c r="E971" s="15"/>
      <c r="F971" s="15"/>
      <c r="G971" s="41"/>
      <c r="H971" s="15"/>
      <c r="I971" s="31"/>
      <c r="J971" s="35"/>
      <c r="K971" s="35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B972" s="15"/>
      <c r="C972" s="47"/>
      <c r="D972" s="15"/>
      <c r="E972" s="15"/>
      <c r="F972" s="15"/>
      <c r="G972" s="41"/>
      <c r="H972" s="15"/>
      <c r="I972" s="31"/>
      <c r="J972" s="35"/>
      <c r="K972" s="35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B973" s="15"/>
      <c r="C973" s="47"/>
      <c r="D973" s="15"/>
      <c r="E973" s="15"/>
      <c r="F973" s="15"/>
      <c r="G973" s="41"/>
      <c r="H973" s="15"/>
      <c r="I973" s="31"/>
      <c r="J973" s="35"/>
      <c r="K973" s="35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B974" s="15"/>
      <c r="C974" s="47"/>
      <c r="D974" s="15"/>
      <c r="E974" s="15"/>
      <c r="F974" s="15"/>
      <c r="G974" s="41"/>
      <c r="H974" s="15"/>
      <c r="I974" s="31"/>
      <c r="J974" s="35"/>
      <c r="K974" s="35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B975" s="15"/>
      <c r="C975" s="47"/>
      <c r="D975" s="15"/>
      <c r="E975" s="15"/>
      <c r="F975" s="15"/>
      <c r="G975" s="41"/>
      <c r="H975" s="15"/>
      <c r="I975" s="31"/>
      <c r="J975" s="35"/>
      <c r="K975" s="35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B976" s="15"/>
      <c r="C976" s="47"/>
      <c r="D976" s="15"/>
      <c r="E976" s="15"/>
      <c r="F976" s="15"/>
      <c r="G976" s="41"/>
      <c r="H976" s="15"/>
      <c r="I976" s="31"/>
      <c r="J976" s="35"/>
      <c r="K976" s="35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B977" s="15"/>
      <c r="C977" s="47"/>
      <c r="D977" s="15"/>
      <c r="E977" s="15"/>
      <c r="F977" s="15"/>
      <c r="G977" s="41"/>
      <c r="H977" s="15"/>
      <c r="I977" s="31"/>
      <c r="J977" s="35"/>
      <c r="K977" s="35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B978" s="15"/>
      <c r="C978" s="47"/>
      <c r="D978" s="15"/>
      <c r="E978" s="15"/>
      <c r="F978" s="15"/>
      <c r="G978" s="41"/>
      <c r="H978" s="15"/>
      <c r="I978" s="31"/>
      <c r="J978" s="35"/>
      <c r="K978" s="35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B979" s="15"/>
      <c r="C979" s="47"/>
      <c r="D979" s="15"/>
      <c r="E979" s="15"/>
      <c r="F979" s="15"/>
      <c r="G979" s="41"/>
      <c r="H979" s="15"/>
      <c r="I979" s="31"/>
      <c r="J979" s="35"/>
      <c r="K979" s="35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B980" s="15"/>
      <c r="C980" s="47"/>
      <c r="D980" s="15"/>
      <c r="E980" s="15"/>
      <c r="F980" s="15"/>
      <c r="G980" s="41"/>
      <c r="H980" s="15"/>
      <c r="I980" s="31"/>
      <c r="J980" s="35"/>
      <c r="K980" s="35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B981" s="15"/>
      <c r="C981" s="47"/>
      <c r="D981" s="15"/>
      <c r="E981" s="15"/>
      <c r="F981" s="15"/>
      <c r="G981" s="41"/>
      <c r="H981" s="15"/>
      <c r="I981" s="31"/>
      <c r="J981" s="35"/>
      <c r="K981" s="35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B982" s="15"/>
      <c r="C982" s="47"/>
      <c r="D982" s="15"/>
      <c r="E982" s="15"/>
      <c r="F982" s="15"/>
      <c r="G982" s="41"/>
      <c r="H982" s="15"/>
      <c r="I982" s="31"/>
      <c r="J982" s="35"/>
      <c r="K982" s="35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B983" s="15"/>
      <c r="C983" s="47"/>
      <c r="D983" s="15"/>
      <c r="E983" s="15"/>
      <c r="F983" s="15"/>
      <c r="G983" s="41"/>
      <c r="H983" s="15"/>
      <c r="I983" s="31"/>
      <c r="J983" s="35"/>
      <c r="K983" s="35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B984" s="15"/>
      <c r="C984" s="47"/>
      <c r="D984" s="15"/>
      <c r="E984" s="15"/>
      <c r="F984" s="15"/>
      <c r="G984" s="41"/>
      <c r="H984" s="15"/>
      <c r="I984" s="31"/>
      <c r="J984" s="35"/>
      <c r="K984" s="35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B985" s="15"/>
      <c r="C985" s="47"/>
      <c r="D985" s="15"/>
      <c r="E985" s="15"/>
      <c r="F985" s="15"/>
      <c r="G985" s="41"/>
      <c r="H985" s="15"/>
      <c r="I985" s="31"/>
      <c r="J985" s="35"/>
      <c r="K985" s="35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B986" s="15"/>
      <c r="C986" s="47"/>
      <c r="D986" s="15"/>
      <c r="E986" s="15"/>
      <c r="F986" s="15"/>
      <c r="G986" s="41"/>
      <c r="H986" s="15"/>
      <c r="I986" s="31"/>
      <c r="J986" s="35"/>
      <c r="K986" s="35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B987" s="15"/>
      <c r="C987" s="47"/>
      <c r="D987" s="15"/>
      <c r="E987" s="15"/>
      <c r="F987" s="15"/>
      <c r="G987" s="41"/>
      <c r="H987" s="15"/>
      <c r="I987" s="31"/>
      <c r="J987" s="35"/>
      <c r="K987" s="35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B988" s="15"/>
      <c r="C988" s="47"/>
      <c r="D988" s="15"/>
      <c r="E988" s="15"/>
      <c r="F988" s="15"/>
      <c r="G988" s="41"/>
      <c r="H988" s="15"/>
      <c r="I988" s="31"/>
      <c r="J988" s="35"/>
      <c r="K988" s="35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B989" s="15"/>
      <c r="C989" s="47"/>
      <c r="D989" s="15"/>
      <c r="E989" s="15"/>
      <c r="F989" s="15"/>
      <c r="G989" s="41"/>
      <c r="H989" s="15"/>
      <c r="I989" s="31"/>
      <c r="J989" s="35"/>
      <c r="K989" s="35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B990" s="15"/>
      <c r="C990" s="47"/>
      <c r="D990" s="15"/>
      <c r="E990" s="15"/>
      <c r="F990" s="15"/>
      <c r="G990" s="41"/>
      <c r="H990" s="15"/>
      <c r="I990" s="31"/>
      <c r="J990" s="35"/>
      <c r="K990" s="35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B991" s="15"/>
      <c r="C991" s="47"/>
      <c r="D991" s="15"/>
      <c r="E991" s="15"/>
      <c r="F991" s="15"/>
      <c r="G991" s="41"/>
      <c r="H991" s="15"/>
      <c r="I991" s="31"/>
      <c r="J991" s="35"/>
      <c r="K991" s="35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B992" s="15"/>
      <c r="C992" s="47"/>
      <c r="D992" s="15"/>
      <c r="E992" s="15"/>
      <c r="F992" s="15"/>
      <c r="G992" s="41"/>
      <c r="H992" s="15"/>
      <c r="I992" s="31"/>
      <c r="J992" s="35"/>
      <c r="K992" s="35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B993" s="15"/>
      <c r="C993" s="47"/>
      <c r="D993" s="15"/>
      <c r="E993" s="15"/>
      <c r="F993" s="15"/>
      <c r="G993" s="41"/>
      <c r="H993" s="15"/>
      <c r="I993" s="31"/>
      <c r="J993" s="35"/>
      <c r="K993" s="35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B994" s="15"/>
      <c r="C994" s="47"/>
      <c r="D994" s="15"/>
      <c r="E994" s="15"/>
      <c r="F994" s="15"/>
      <c r="G994" s="41"/>
      <c r="H994" s="15"/>
      <c r="I994" s="31"/>
      <c r="J994" s="35"/>
      <c r="K994" s="35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B995" s="15"/>
      <c r="C995" s="47"/>
      <c r="D995" s="15"/>
      <c r="E995" s="15"/>
      <c r="F995" s="15"/>
      <c r="G995" s="41"/>
      <c r="H995" s="15"/>
      <c r="I995" s="31"/>
      <c r="J995" s="35"/>
      <c r="K995" s="35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B996" s="15"/>
      <c r="C996" s="47"/>
      <c r="D996" s="15"/>
      <c r="E996" s="15"/>
      <c r="F996" s="15"/>
      <c r="G996" s="41"/>
      <c r="H996" s="15"/>
      <c r="I996" s="31"/>
      <c r="J996" s="35"/>
      <c r="K996" s="35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B997" s="15"/>
      <c r="C997" s="47"/>
      <c r="D997" s="15"/>
      <c r="E997" s="15"/>
      <c r="F997" s="15"/>
      <c r="G997" s="41"/>
      <c r="H997" s="15"/>
      <c r="I997" s="31"/>
      <c r="J997" s="35"/>
      <c r="K997" s="35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B998" s="15"/>
      <c r="C998" s="47"/>
      <c r="D998" s="15"/>
      <c r="E998" s="15"/>
      <c r="F998" s="15"/>
      <c r="G998" s="41"/>
      <c r="H998" s="15"/>
      <c r="I998" s="31"/>
      <c r="J998" s="35"/>
      <c r="K998" s="35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B999" s="15"/>
      <c r="C999" s="47"/>
      <c r="D999" s="15"/>
      <c r="E999" s="15"/>
      <c r="F999" s="15"/>
      <c r="G999" s="41"/>
      <c r="H999" s="15"/>
      <c r="I999" s="31"/>
      <c r="J999" s="35"/>
      <c r="K999" s="35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B1000" s="15"/>
      <c r="C1000" s="47"/>
      <c r="D1000" s="15"/>
      <c r="E1000" s="15"/>
      <c r="F1000" s="15"/>
      <c r="G1000" s="41"/>
      <c r="H1000" s="15"/>
      <c r="I1000" s="31"/>
      <c r="J1000" s="35"/>
      <c r="K1000" s="35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">
    <mergeCell ref="C1:D1"/>
  </mergeCells>
  <drawing r:id="rId1"/>
</worksheet>
</file>