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or" sheetId="1" r:id="rId3"/>
  </sheets>
  <definedNames/>
  <calcPr/>
</workbook>
</file>

<file path=xl/sharedStrings.xml><?xml version="1.0" encoding="utf-8"?>
<sst xmlns="http://schemas.openxmlformats.org/spreadsheetml/2006/main" count="296" uniqueCount="247">
  <si>
    <t>Date of audit</t>
  </si>
  <si>
    <t>Audit/Report</t>
  </si>
  <si>
    <t>#FP Name</t>
  </si>
  <si>
    <t>Notes</t>
  </si>
  <si>
    <t>Initial</t>
  </si>
  <si>
    <t>Date of Order</t>
  </si>
  <si>
    <t>Day</t>
  </si>
  <si>
    <t>Time Stamp</t>
  </si>
  <si>
    <t>Order</t>
  </si>
  <si>
    <t>Brand</t>
  </si>
  <si>
    <t>Score</t>
  </si>
  <si>
    <t>Release Type: Manual/Auto/Hold</t>
  </si>
  <si>
    <t>Releasing Agent</t>
  </si>
  <si>
    <t>Verified</t>
  </si>
  <si>
    <t>Original Bal</t>
  </si>
  <si>
    <t>Current Bal</t>
  </si>
  <si>
    <t>Currency</t>
  </si>
  <si>
    <t>Sender Email</t>
  </si>
  <si>
    <t>Recip Email</t>
  </si>
  <si>
    <t>Sender Name</t>
  </si>
  <si>
    <t>Recip Name</t>
  </si>
  <si>
    <t>Ref URL</t>
  </si>
  <si>
    <t>MF</t>
  </si>
  <si>
    <t>Proxy</t>
  </si>
  <si>
    <t>CC</t>
  </si>
  <si>
    <t>Bank</t>
  </si>
  <si>
    <t>Region</t>
  </si>
  <si>
    <t>City</t>
  </si>
  <si>
    <t>ISP</t>
  </si>
  <si>
    <t>ORG</t>
  </si>
  <si>
    <t>Distance</t>
  </si>
  <si>
    <t>Purchaser IP Address</t>
  </si>
  <si>
    <t>Viewed IP</t>
  </si>
  <si>
    <t>Message</t>
  </si>
  <si>
    <t>Self Send</t>
  </si>
  <si>
    <t>Mobile</t>
  </si>
  <si>
    <t>Autorelease Notes</t>
  </si>
  <si>
    <t xml:space="preserve"> </t>
  </si>
  <si>
    <t>Support Phone:</t>
  </si>
  <si>
    <t>cgoodale@cashstar.com</t>
  </si>
  <si>
    <t>ORDERS</t>
  </si>
  <si>
    <t>RISK ADMIN</t>
  </si>
  <si>
    <t>Search</t>
  </si>
  <si>
    <t>–</t>
  </si>
  <si>
    <t>Orders</t>
  </si>
  <si>
    <t>Chargebacks</t>
  </si>
  <si>
    <t>Risk Queue</t>
  </si>
  <si>
    <t>Worked Orders</t>
  </si>
  <si>
    <t>User Management</t>
  </si>
  <si>
    <t>1-800-Baskets.com1800 Flowers.comAerieAeropostaleAlamo Drafthouse CinemaALLPOSTERSAmart SportsAmazon.comAMC TheatresAmellaAmerican Eagle Outfitters®American GirlAMFAmtrakAnimal JamAnn TaylorAntelope Valley MallAppleApplebee'sArt.comAthletaAtom TicketsAUTOMATION QA TESTAvedaB&amp;QB&amp;TB.S. TaqueriaBabies R UsBallard DesignsBanana RepublicBanana Republic FactoryBarnes &amp; Noble BooksellersBarrel and AshesBaskin-RobbinsBass Pro Shops®Bath &amp; Body Works®BavelBCFBeautySageBed Bath &amp; BeyondBed Bath &amp; Beyond CABedandBreakfast.comBelgoBelkBella ItaliaBelmondBelmond UKBenihanaBergdorf GoodmanBertucci'sBest BuyBest Buy CanadaBestiaBig Fish Restaurant GroupBJ's Restaurant &amp; BrewhouseBlack Angus SteakhouseBlack Bear DinerBloomin' BrandsBobbi Brown CosmeticsBocaBonefish GrillBoscov'sBoston MarketBoulevard MallBowleroBowlmorBoxed WholesaleBrinker InternationalBristol Seafood Grill | Devon SeafoodBroken SpanishBrooks BrothersBrookstoneBruegger's BagelsBrunswick ZoneBuca di BeppoBuffalo Wild WingsBuild-A-Bear Workshop®Bumble and Bumblebuybuy BABYCabelasCafé RougeCalifornia Pizza KitchenCamping WorldCaptain D'sCaribou CoffeeCarrabba's Italian GrillCarter's | OshKosh B'gosh | Skip*HopCashStarCashStar ExchangeCasual Male XLCatch &amp; ReleaseCatherines®CB2Celebrity CruisesChamps SportsCharityChoiceCharleston Town CenterCharming CharlieCheddar'sCHEFS CatalogCheryl'sChico'sChili'sChocomizeChristmas Tree ShopsChuck E. Cheese'sCity BeachClaim JumperClaire'sCliniqueClinique CAClub Tee TimeCoachCoach FactoryCoach OutletColesColes CorpColes Corp GrocColes FlybuysColes GroupColes Group GrocColumbia SportswearCometCominarCost Plus World MarketCostcoCracker Barrel Old Country Store®Crate and BarrelCrutchfieldCVS Pharmacy ®D'Angelo'sDaily GrillDaily Grill and The Grill on the AlleyDairy QueenDarden® RestaurantsDave and BustersDel Frisco's Double Eagle SteakhouseDel Frisco's GrilleDellDell Pre-OrderDeltaDestination MaternityDICK'S Sporting GoodsDippin' DotsDomino's PizzaDorchester CollectiondotsDunham's SportsDunkin' DonutsDXLe.l.f. CosmeticsEarl of SandwichEasyParkeBayEILEEN FISHEREinstein Bros. BagelsElway'sEstée LauderEXPRESSFacebookFamous FootwearFandangoFandangoNOWFanDuelFannie MayFatboy USAFatheadFCOField &amp; StreamFifth Group RestaurantsFinaleFirebirds Wood Fired GrillFlemings Steakhouse &amp; Wine BarFontainebleau Miami BeachFoot LockerForest CityFox Restaurant ConceptsFrontgateFruitBouquets.comFTDFuture ShopGalaxy TheatresGalleria At SunsetGameStopGander MountainGapGap FactoryGap OptionsGarden FreshGarnet HillGiltGLAMGLOW®Global HotelGo Play GolfGo RioGolf GalaxyGolf TownGolfsmithGolfThere/TeeThereGoogle PlayGordmansGorham Bike and SkiGrand Lux CafeGrandin RoadGreat American RestaurantsGreat Spa EscapesGrimaldi's PizzeriaGrouponGrubhubGuitar CenterHacienda ColoradoHal Smith Restaurant GroupHalf Price BooksHappy CardsHarley-DavidsonHarmonsHarry &amp; DavidHarry RosenHill CityHof's HutHollywood Movie Money®Holt RenfrewHome Depot CAHomeGoodsHomesenseHootersHooters PromotionsHot TopicHotels AUHotels SEHotels UKHotels.comHoulihan's Restaurant + BarHouse of FraserHuluHyatt HotelsIcingIHOPiHotelGiftCard.comIKEA CanadaIKEA U.S.IndieFlixiTunes®ivivvaJ. Gilbert'sJanSportJCPenneyJCPenney-MIJessopsJiffy Lube®Jo Malone LondonJOANNJockeyJoe's Seafood, Prime Steak &amp; Stone Crab®Johnston &amp; MurphyJourneys, Journeys Kidz, Shi by JourneysJTVKARMAKARMAKiplingKirkland'sKmart CorporateKmart Flybuy CorporateKmart Group/ConsumerKona GrillKrispy Kreme®L'OccitaneL.L.BeanLa MerLandry'sLandry'sLandry's IncLands' EndLane Bryant®Legal Sea FoodsLettuce Entertain YouLevy RestaurantsLobster GramLOFTLogan's RoadhouseLord &amp; TaylorLou &amp; GreyLowe'sLucille's Smokehouse Bar-B-Quelucylululemon athleticaMAC Cosmetics CAMAC Cosmetics USMacy'sMaggiano'sMall At RobinsonMandarin OrientalMarcus Hotels &amp; Resorts™Marcus TheatresMark and GrahamMarketPlace GrillMarriott Golf Academy℠ 1 Hour Private LessonMarriott Golf Academy℠ 2 Day Golf SchoolMarriott Golf Academy℠ 2 Hour Semi-Private LessonMarriott Golf Academy℠ 3 Day Golf SchoolMarriott Golf Academy℠ 3 Hour SessionMarriott Golf Academy℠ 4 Hour Essentials SessionsMarriott®Marriott® Choice Golf- Peak SeasonMarriott® Choice Golf- Value SeasonMarriott® DiningMarriott® Golf Private LessonMarriott® Meeting CreditMarriott® Select Golf- Peak SeasonMarriott® Select Golf- Value SeasonMarriott® SpaMarshallsMastro'sMegaplex TheatresMellow MushroomMicheModPortMorton Williams SupermarketsMorton'sMorton's the Steakhouse of TorontoMorunoMuradNadaNauticaNebraska Furniture MartNeiman MarcusNFLShop.comNikeNine WestNinety Nine RestaurantsNoah's New York BagelsNordstromNordstrom RackNot Your Average Joe'sO'Charley'sOffice DepotOfficeworksOfficeworksOld NavyOmaha SteaksOmaha Steaks®On the BorderOne Kings LaneOpenSkyOriginsOtiumOutback SteakhouseOverstock.comOverton'sP.F. Chang'sPaint NitePaint Nite Pass CAPaint Nite Pass USPandoraPanera BreadPapa Gino'sPapa John'sPappadeaux Seafood KitchenPappas Bar-B-QPappas Bros. SteakhousePappas RestaurantsPappas Seafood HousePappasito's CantinaPBteenPeet's CoffeePei WeiPetcoPetty Cash TaqueriaPGA TOUR SuperstorePicca PeruPier 1 ImportsPINKPiperlimePizza HutPlanet HollywoodPottery BarnPottery Barn KidsPrincess CruisesPromenade TemeculaPROMO AUTOMATIONPublic School on TapQuikTripQuiznosQVCRaceTracRadioShackRay's OutdoorsRay-BanRebelRed LobsterRed Lobster CARed Robin Gourmet BurgersRedbirdREEFREGALREIRepubliqueResorts Casino HotelRestaurants UnlimitedRibbon® StoreRibbon™ StoreRixtyRoad Runner SportsRochester Big &amp; TallRockSugar Southeast Asian KitchenRomano's Macaroni GrillRose Cafe-RestaurantRoyal CaribbeanRPM™ RestaurantsRubio'sRuby TuesdayRuneScapeRuth's ChrisSaks Fifth AvenueSaks Off FifthSam's ClubSantikos EntertainmentSeamlessSearsSecond CupSephoraSephora CanadaShockHoundShopkoShort Pump Town CenterShortcakeShula'sShutterflySkypeSmartwoolSmashboxSomaSonny's BBQSony StoreSottoSotto RestaurantSouth Bay GalleriaSpa &amp; Wellness eGift Card by Spa WeekSpafinder (US)Spafinder CASpafinder UKSpaghetti Warehouse RestaurantsSPAWISH (US)SPAWISHCASport ChekStage StoresStaplesStarbucksStarbucks PromotionsStarbucks/iTunesSTARR RestaurantsStarzSteak 'n ShakeStein MartStockpileStockyardsStoney RiverStradaStrand Book StoreStubHubStudio Movie GrillSubway®Sullivan's SteakhouseSummer ShackSuper Cheap Auto AUSuper Cheap Auto NZSupergiftsSVMT.J. Maxx|Marshalls|HomeGoods|Sierra Trading PostT.J.MaxxTargetTarget CorporateTarget Flybuy CorporateTarget Group/ConsumerTeavanaTed's Café EscondidoTerritory AheadTestCamelotTexas RoadhouseTGI FRIDAYS℠The Boathouse RestaurantThe Body ShopThe Cheesecake FactoryThe Children's PlaceThe Children's Place CAThe Coffee Bean &amp; Tea Leaf®The Container StoreThe Gilmore CollectionThe Good GuysThe GrillThe Home DepotThe Home Depot Realty AdvantageThe Land of NodTHE LIMITEDThe North FaceThe North FaceThe OceanaireThe Popcorn FactoryThe Post Oak HotelThe Red Door Salon &amp; SpaThe Ritz Prime SeafoodThe Ritz-CarltonThe Ritz-Carlton®The Ritz-Carlton® Meeting CreditThe Shops at Northfield StapletonThe Shops At WiregrassTheoryThis is a test and only a testThis Restaurant'sTimberlandTony Roma'sTopgolfTopgolf UKTorridTory BurchTory SportTown Square Las VegasToys R UsToys R Us CanadaTractor Supply CompanyTravelSmithTrue Food KitchenTrue ValueTruluck's Seafood Steak and Crab HouseTrunk ClubTSA PrecheckTsubaki LAUberUber CanadaUber EatsUber UKUlta BeautyUlta Beauty MultipackUnder Armour®Unleashed by PetcoUNO Pizzeria &amp; GrillVansVFCVictoria GardensVictoria's Secret®VIPWacoalWalmartWalmart CAWanderfulWaySpaWescowest elmWestchester's Ridge HillWhich Wich® Superior SandwichesWhite House Black MarketWhole FoodsWilliams-SonomaWilliams-Sonoma, Inc AUDWilliams-Sonoma, Inc CADWine Country Gift BasketsWine EnthusiastWolferman'sWorldwide Golf Shopswww.travelocityincentives.comXboxYankee Candle®Z GallerieZappos</t>
  </si>
  <si>
    <t>Status</t>
  </si>
  <si>
    <t>Scheduled ActivationActivatingReleasedWaiting for Adyen CallbackRejectedFraudHoldImported OrderInitializedPendingProcessingProcessing ReturnReturnService Error</t>
  </si>
  <si>
    <t>Field type</t>
  </si>
  <si>
    <t>Operator</t>
  </si>
  <si>
    <t>Search for:</t>
  </si>
  <si>
    <t>M-EAST47d445a6-fdae-4d6d-baf8-8ae0625ba1be</t>
  </si>
  <si>
    <t>Add filter</t>
  </si>
  <si>
    <t>Search Reset</t>
  </si>
  <si>
    <t>Open Selected  Batch Approve  Batch Defer  Batch Deactivate  Batch Note</t>
  </si>
  <si>
    <t>Column Selector</t>
  </si>
  <si>
    <t>1 – 1 of 1</t>
  </si>
  <si>
    <t>Order #</t>
  </si>
  <si>
    <t>Program</t>
  </si>
  <si>
    <t>Created</t>
  </si>
  <si>
    <t>Send On</t>
  </si>
  <si>
    <t>Sender</t>
  </si>
  <si>
    <t>Recipient</t>
  </si>
  <si>
    <t>Total Card Value</t>
  </si>
  <si>
    <t>Total Sale</t>
  </si>
  <si>
    <t># Cards</t>
  </si>
  <si>
    <t>Viewed</t>
  </si>
  <si>
    <t>CC# Last4</t>
  </si>
  <si>
    <t>CND7V5SGVK</t>
  </si>
  <si>
    <t>Sephora</t>
  </si>
  <si>
    <t>SEPHORA</t>
  </si>
  <si>
    <t>Fraud</t>
  </si>
  <si>
    <t>07 Jul 2018</t>
  </si>
  <si>
    <t>14:34:47</t>
  </si>
  <si>
    <t>Connie Woffard</t>
  </si>
  <si>
    <t>Erin</t>
  </si>
  <si>
    <t>100.00 USD</t>
  </si>
  <si>
    <t>1</t>
  </si>
  <si>
    <t>0602</t>
  </si>
  <si>
    <t>Reason for Call</t>
  </si>
  <si>
    <t>=+</t>
  </si>
  <si>
    <t>Approve   Defer   Deactivate   Resend Receipt  Chargeback  History Close</t>
  </si>
  <si>
    <t>BRAND</t>
  </si>
  <si>
    <t>866-286-1262</t>
  </si>
  <si>
    <t>Brand Balance Phone:</t>
  </si>
  <si>
    <t>1-877-SEPHORA</t>
  </si>
  <si>
    <t>Brand Balance URL:</t>
  </si>
  <si>
    <t>Support eMail:</t>
  </si>
  <si>
    <t>sephoragiftcardsupport@cashstar.com</t>
  </si>
  <si>
    <t>Brand Storefront URL:</t>
  </si>
  <si>
    <t>http://www.sephora.com/</t>
  </si>
  <si>
    <t>FAQ URL:</t>
  </si>
  <si>
    <t>https://sephora.cashstar.com/about/faq/</t>
  </si>
  <si>
    <t>Terms and Conditions URL:</t>
  </si>
  <si>
    <t>https://sephora.cashstar.com/about/terms_and_conditions/</t>
  </si>
  <si>
    <t>Countries:</t>
  </si>
  <si>
    <t>United States, CA</t>
  </si>
  <si>
    <t>Currencies:</t>
  </si>
  <si>
    <t>United States, Canada</t>
  </si>
  <si>
    <t>Promo Detail</t>
  </si>
  <si>
    <t>2016 Holiday Banners Only</t>
  </si>
  <si>
    <t>03 Nov 2016 09:00:00</t>
  </si>
  <si>
    <t>through</t>
  </si>
  <si>
    <t>31 Dec 2018 03:00:00</t>
  </si>
  <si>
    <t>Promotion Code:</t>
  </si>
  <si>
    <t>SPHHOL2016</t>
  </si>
  <si>
    <t>Qualified:</t>
  </si>
  <si>
    <t>Yes</t>
  </si>
  <si>
    <t>Details:</t>
  </si>
  <si>
    <t>Banners only launch promo</t>
  </si>
  <si>
    <t>Reward Terms and Details:</t>
  </si>
  <si>
    <t>Click here</t>
  </si>
  <si>
    <t>CUSTOMER: Connie Woffard 2</t>
  </si>
  <si>
    <t>conniewoffard@gmail.com 2</t>
  </si>
  <si>
    <t>Payment History</t>
  </si>
  <si>
    <t>Name:</t>
  </si>
  <si>
    <t>Address:</t>
  </si>
  <si>
    <t>30620</t>
  </si>
  <si>
    <t>US</t>
  </si>
  <si>
    <t>Phone:</t>
  </si>
  <si>
    <t>6789634846</t>
  </si>
  <si>
    <t>CC#:</t>
  </si>
  <si>
    <t>*-0602 (Visa)</t>
  </si>
  <si>
    <t>AVS Response Detail:</t>
  </si>
  <si>
    <t>Y</t>
  </si>
  <si>
    <t>CC Auth Details:</t>
  </si>
  <si>
    <t>Approved</t>
  </si>
  <si>
    <t>100 - Successful transaction.</t>
  </si>
  <si>
    <t>Card Code Response:</t>
  </si>
  <si>
    <t>M</t>
  </si>
  <si>
    <t>Verify Response:</t>
  </si>
  <si>
    <t>Payment Processor:</t>
  </si>
  <si>
    <t>CyberSource</t>
  </si>
  <si>
    <t>Date:</t>
  </si>
  <si>
    <t>07 Jul 2018 14:34:46</t>
  </si>
  <si>
    <t>Referring URL:</t>
  </si>
  <si>
    <t>https://sephora-m.cashstar.com/buy/?skipredirect=1</t>
  </si>
  <si>
    <t>Min Fraud and IP</t>
  </si>
  <si>
    <t>Score:</t>
  </si>
  <si>
    <t>0.28</t>
  </si>
  <si>
    <t>Bank:</t>
  </si>
  <si>
    <t>Wells Fargo</t>
  </si>
  <si>
    <t>Region:</t>
  </si>
  <si>
    <t>MA</t>
  </si>
  <si>
    <t>Bank Phone:</t>
  </si>
  <si>
    <t>8008693557</t>
  </si>
  <si>
    <t>City:</t>
  </si>
  <si>
    <t>Somerset</t>
  </si>
  <si>
    <t>Proxy Score:</t>
  </si>
  <si>
    <t>0.00</t>
  </si>
  <si>
    <t>ISP:</t>
  </si>
  <si>
    <t>AT&amp;amp;amp;T Services</t>
  </si>
  <si>
    <t>Free Email:</t>
  </si>
  <si>
    <t>Yes&gt;</t>
  </si>
  <si>
    <t>ORG:</t>
  </si>
  <si>
    <t>Country Code:</t>
  </si>
  <si>
    <t>Distance:</t>
  </si>
  <si>
    <t>1406</t>
  </si>
  <si>
    <t>Order Management History</t>
  </si>
  <si>
    <t>All   User   System</t>
  </si>
  <si>
    <t>20 Jul 2018 08:34:19 [cgoodale@cashstar.com]:</t>
  </si>
  <si>
    <t>Opened: Other</t>
  </si>
  <si>
    <t>12 Jul 2018 11:01:25 [Paul.Taylor@cashstar.com]:</t>
  </si>
  <si>
    <t>Order viewed. User does not have access to view certificate numbers or PINs.</t>
  </si>
  <si>
    <t>11 Jul 2018 14:29:39 [sarah.hogan@cashstar.com]:</t>
  </si>
  <si>
    <t>11 Jul 2018 11:34:49 [sarah.hogan@cashstar.com]:</t>
  </si>
  <si>
    <t>11 Jul 2018 10:39:43 [dbenedict@cashstar.com]:</t>
  </si>
  <si>
    <t>Most recent balance inquiry on cert ************4593 revealed balance of: 0.00 USD</t>
  </si>
  <si>
    <t>11 Jul 2018 10:39:42 [dbenedict@cashstar.com]:</t>
  </si>
  <si>
    <t>Decline Order: [cs_dea_cfraud_ch_report] | suppressed_email</t>
  </si>
  <si>
    <t>San salvador transfer. Spent. Bank was notified.</t>
  </si>
  <si>
    <t>CS App shutdown request</t>
  </si>
  <si>
    <t>11 Jul 2018 10:39:11 [nate.mcleod@cashstar.com]:</t>
  </si>
  <si>
    <t>11 Jul 2018 10:34:29 [dbenedict@cashstar.com]:</t>
  </si>
  <si>
    <t>Order viewed. User has access to view certificate numbers and PINs.</t>
  </si>
  <si>
    <t>07 Jul 2018 14:34:49 []:</t>
  </si>
  <si>
    <t>Auto-released: 'Specific Brands &gt;660 Release' - Meets or exceeds brand-specific risk score threshold.</t>
  </si>
  <si>
    <t>07 Jul 2018 14:34:49 [admin]:</t>
  </si>
  <si>
    <t>Released</t>
  </si>
  <si>
    <t>Activated by system</t>
  </si>
  <si>
    <t>07 Jul 2018 14:34:48 []:</t>
  </si>
  <si>
    <t>![email_was_first_seen_on_active]! Of all of the email addresses on this order that were seen on previous orders, the earliest occurrence seen was on an active order. CND7V5SYGC</t>
  </si>
  <si>
    <t>![email_was_last_seen_on_active]! Of all of the email addresses on the order that were seen on previous orders, the most recently seen one was on an active order. CND7V5SYGC</t>
  </si>
  <si>
    <t>![email_was_autoreleased_before]! One of the email addresses on the order was seen on another that was autoreleased. CND7V5SYGC</t>
  </si>
  <si>
    <t>Add Note</t>
  </si>
  <si>
    <t>ORDER CND7V5SGVK</t>
  </si>
  <si>
    <t>Risk Score: 711</t>
  </si>
  <si>
    <t>Status: Fraud</t>
  </si>
  <si>
    <t>Product: Consumer</t>
  </si>
  <si>
    <t>Sub-Product: E-commerce</t>
  </si>
  <si>
    <t>Order Details</t>
  </si>
  <si>
    <t>Recipient Name:</t>
  </si>
  <si>
    <t>102163</t>
  </si>
  <si>
    <t>Recipient Email:</t>
  </si>
  <si>
    <t>ewoffard88@gmail.com</t>
  </si>
  <si>
    <t>Purchaser IP Address:</t>
  </si>
  <si>
    <t>12.245.114.174</t>
  </si>
  <si>
    <t>2</t>
  </si>
  <si>
    <t>Device ID:</t>
  </si>
  <si>
    <t>691506060114860667</t>
  </si>
  <si>
    <t>Transaction ID:</t>
  </si>
  <si>
    <t>Web Request ID:</t>
  </si>
  <si>
    <t>Gift(s) Total:</t>
  </si>
  <si>
    <t>Purchase Total:</t>
  </si>
  <si>
    <t>Shipping Total:</t>
  </si>
  <si>
    <t>0.00 USD</t>
  </si>
  <si>
    <t>Promo Total:</t>
  </si>
  <si>
    <t>N/A</t>
  </si>
  <si>
    <t>Accessory Total:</t>
  </si>
  <si>
    <t>Fee Total:</t>
  </si>
  <si>
    <t>Refund Total:</t>
  </si>
  <si>
    <t>Affiliate Code:</t>
  </si>
  <si>
    <t>Approval Code:</t>
  </si>
  <si>
    <t>Audit Number:</t>
  </si>
  <si>
    <t>Gift Card(s): 1</t>
  </si>
  <si>
    <t>Action</t>
  </si>
  <si>
    <t>faceplate</t>
  </si>
  <si>
    <t>Current Balance:</t>
  </si>
  <si>
    <t>Type:</t>
  </si>
  <si>
    <t>eGift Card</t>
  </si>
  <si>
    <t>Delivered By:</t>
  </si>
  <si>
    <t>Cashstar</t>
  </si>
  <si>
    <t>Sender Name:</t>
  </si>
  <si>
    <t>Connie</t>
  </si>
  <si>
    <t>Message:</t>
  </si>
  <si>
    <t>Congrats on the promotion Erin!</t>
  </si>
  <si>
    <t>Send:</t>
  </si>
  <si>
    <t>Viewed Date:</t>
  </si>
  <si>
    <t>07 Jul 2018 14:53:27</t>
  </si>
  <si>
    <t>Viewed IP:</t>
  </si>
  <si>
    <t>66.82.230.209</t>
  </si>
  <si>
    <t>7</t>
  </si>
  <si>
    <t>Redemption URL:</t>
  </si>
  <si>
    <t>Show Redemption URL</t>
  </si>
  <si>
    <t>Card Number:</t>
  </si>
  <si>
    <t>Show Card Number</t>
  </si>
  <si>
    <t>Access Code:</t>
  </si>
  <si>
    <t>Show Code</t>
  </si>
  <si>
    <t>Activation Status:</t>
  </si>
  <si>
    <t>Includes Accessory:</t>
  </si>
  <si>
    <t>No</t>
  </si>
  <si>
    <t>Fees:</t>
  </si>
  <si>
    <t>Powered by CashStar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</si>
</sst>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h&quot;:&quot;mm&quot;:&quot;ss"/>
    <numFmt numFmtId="165" formatCode="M/d/yyyy"/>
    <numFmt numFmtId="166" formatCode="dddd"/>
    <numFmt numFmtId="167" formatCode="&quot;$&quot;#,##0.00"/>
  </numFmts>
  <fonts count="20">
    <font>
      <sz val="10.0"/>
      <color rgb="FF000000"/>
      <name val="Arial"/>
    </font>
    <font>
      <b/>
      <name val="Arial"/>
    </font>
    <font>
      <name val="Arial"/>
    </font>
    <font>
      <u/>
      <color rgb="FF1155CC"/>
      <name val="Arial"/>
    </font>
    <font>
      <color rgb="FFFFFFFF"/>
      <name val="Arial"/>
    </font>
    <font>
      <sz val="24.0"/>
      <color rgb="FFC9DAF8"/>
      <name val="Arial"/>
    </font>
    <font>
      <sz val="18.0"/>
      <color rgb="FFD9D9D9"/>
      <name val="&quot;Open Sans&quot;"/>
    </font>
    <font>
      <color rgb="FFD9D9D9"/>
    </font>
    <font>
      <sz val="14.0"/>
      <color rgb="FFD9D9D9"/>
      <name val="Inherit"/>
    </font>
    <font>
      <b/>
      <sz val="9.0"/>
      <color rgb="FFD9D9D9"/>
      <name val="&quot;Open Sans&quot;"/>
    </font>
    <font>
      <sz val="8.0"/>
      <color rgb="FFD9D9D9"/>
      <name val="&quot;Open Sans&quot;"/>
    </font>
    <font>
      <b/>
      <sz val="9.0"/>
      <color rgb="FFD9D9D9"/>
      <name val="Inherit"/>
    </font>
    <font>
      <sz val="11.0"/>
      <color rgb="FFD9D9D9"/>
      <name val="&quot;Open Sans&quot;"/>
    </font>
    <font>
      <sz val="9.0"/>
      <color rgb="FFD9D9D9"/>
      <name val="&quot;Open Sans&quot;"/>
    </font>
    <font>
      <u/>
      <sz val="9.0"/>
      <color rgb="FFD9D9D9"/>
      <name val="&quot;Open Sans&quot;"/>
    </font>
    <font>
      <u/>
      <color rgb="FFD9D9D9"/>
    </font>
    <font>
      <sz val="11.0"/>
      <color rgb="FFD9D9D9"/>
      <name val="&quot;Helvetica Neue&quot;"/>
    </font>
    <font>
      <sz val="17.0"/>
      <color rgb="FFD9D9D9"/>
      <name val="Inherit"/>
    </font>
    <font>
      <b/>
      <sz val="11.0"/>
      <color rgb="FFD9D9D9"/>
      <name val="&quot;Open Sans&quot;"/>
    </font>
    <font>
      <color rgb="FFFFFFFF"/>
    </font>
  </fonts>
  <fills count="13">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B6D7A8"/>
        <bgColor rgb="FFB6D7A8"/>
      </patternFill>
    </fill>
    <fill>
      <patternFill patternType="solid">
        <fgColor rgb="FFD5D5D5"/>
        <bgColor rgb="FFD5D5D5"/>
      </patternFill>
    </fill>
    <fill>
      <patternFill patternType="solid">
        <fgColor rgb="FFF9F9F9"/>
        <bgColor rgb="FFF9F9F9"/>
      </patternFill>
    </fill>
    <fill>
      <patternFill patternType="solid">
        <fgColor rgb="FFEFEFEF"/>
        <bgColor rgb="FFEFEFEF"/>
      </patternFill>
    </fill>
    <fill>
      <patternFill patternType="solid">
        <fgColor rgb="FFE3DFDB"/>
        <bgColor rgb="FFE3DFDB"/>
      </patternFill>
    </fill>
    <fill>
      <patternFill patternType="solid">
        <fgColor rgb="FF959595"/>
        <bgColor rgb="FF959595"/>
      </patternFill>
    </fill>
    <fill>
      <patternFill patternType="solid">
        <fgColor rgb="FFCFE2F3"/>
        <bgColor rgb="FFCFE2F3"/>
      </patternFill>
    </fill>
  </fills>
  <borders count="9">
    <border/>
    <border>
      <left style="thin">
        <color rgb="FF9FC5E8"/>
      </left>
      <right style="thin">
        <color rgb="FF9FC5E8"/>
      </right>
      <top style="thin">
        <color rgb="FF9FC5E8"/>
      </top>
      <bottom style="thin">
        <color rgb="FF6D9EEB"/>
      </bottom>
    </border>
    <border>
      <right style="thin">
        <color rgb="FF9FC5E8"/>
      </right>
      <top style="thin">
        <color rgb="FF9FC5E8"/>
      </top>
      <bottom style="thin">
        <color rgb="FF6D9EEB"/>
      </bottom>
    </border>
    <border>
      <right style="thin">
        <color rgb="FF9FC5E8"/>
      </right>
      <bottom style="thin">
        <color rgb="FF6D9EEB"/>
      </bottom>
    </border>
    <border>
      <left style="thin">
        <color rgb="FFCCCCCC"/>
      </left>
      <right style="thin">
        <color rgb="FFCCCCCC"/>
      </right>
      <top style="thin">
        <color rgb="FF6D9EEB"/>
      </top>
      <bottom style="thin">
        <color rgb="FF6D9EEB"/>
      </bottom>
    </border>
    <border>
      <right style="thin">
        <color rgb="FFCCCCCC"/>
      </right>
      <top style="thin">
        <color rgb="FF6D9EEB"/>
      </top>
      <bottom style="thin">
        <color rgb="FF6D9EEB"/>
      </bottom>
    </border>
    <border>
      <right/>
    </border>
    <border>
      <right/>
      <bottom style="thin">
        <color rgb="FF00FF00"/>
      </bottom>
    </border>
    <border>
      <left style="thin">
        <color rgb="FF00FF00"/>
      </left>
      <right style="thin">
        <color rgb="FF00FF00"/>
      </right>
      <bottom style="thin">
        <color rgb="FF00FF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2" fillId="2" fontId="1" numFmtId="0" xfId="0" applyAlignment="1" applyBorder="1" applyFont="1">
      <alignment vertical="bottom"/>
    </xf>
    <xf borderId="2" fillId="2" fontId="1" numFmtId="164" xfId="0" applyAlignment="1" applyBorder="1" applyFont="1" applyNumberFormat="1">
      <alignment vertical="bottom"/>
    </xf>
    <xf borderId="3" fillId="2" fontId="1" numFmtId="0" xfId="0" applyAlignment="1" applyBorder="1" applyFont="1">
      <alignment vertical="bottom"/>
    </xf>
    <xf borderId="3" fillId="2" fontId="1" numFmtId="0" xfId="0" applyAlignment="1" applyBorder="1" applyFont="1">
      <alignment vertical="bottom"/>
    </xf>
    <xf borderId="2" fillId="2" fontId="2" numFmtId="0" xfId="0" applyAlignment="1" applyBorder="1" applyFont="1">
      <alignment vertical="bottom"/>
    </xf>
    <xf borderId="4" fillId="3" fontId="2" numFmtId="0" xfId="0" applyAlignment="1" applyBorder="1" applyFill="1" applyFont="1">
      <alignment vertical="bottom"/>
    </xf>
    <xf borderId="5" fillId="3" fontId="2" numFmtId="0" xfId="0" applyAlignment="1" applyBorder="1" applyFont="1">
      <alignment vertical="bottom"/>
    </xf>
    <xf borderId="5" fillId="4" fontId="2" numFmtId="165" xfId="0" applyAlignment="1" applyBorder="1" applyFill="1" applyFont="1" applyNumberFormat="1">
      <alignment horizontal="right" vertical="bottom"/>
    </xf>
    <xf borderId="5" fillId="4" fontId="2" numFmtId="166" xfId="0" applyAlignment="1" applyBorder="1" applyFont="1" applyNumberFormat="1">
      <alignment horizontal="right" vertical="bottom"/>
    </xf>
    <xf borderId="5" fillId="4" fontId="2" numFmtId="164" xfId="0" applyAlignment="1" applyBorder="1" applyFont="1" applyNumberFormat="1">
      <alignment horizontal="right" vertical="bottom"/>
    </xf>
    <xf borderId="5" fillId="4" fontId="2" numFmtId="0" xfId="0" applyAlignment="1" applyBorder="1" applyFont="1">
      <alignment vertical="bottom"/>
    </xf>
    <xf borderId="5" fillId="4" fontId="2" numFmtId="0" xfId="0" applyAlignment="1" applyBorder="1" applyFont="1">
      <alignment vertical="bottom"/>
    </xf>
    <xf borderId="5" fillId="4" fontId="2" numFmtId="167" xfId="0" applyAlignment="1" applyBorder="1" applyFont="1" applyNumberFormat="1">
      <alignment vertical="bottom"/>
    </xf>
    <xf borderId="5" fillId="4" fontId="3" numFmtId="0" xfId="0" applyAlignment="1" applyBorder="1" applyFont="1">
      <alignment vertical="bottom"/>
    </xf>
    <xf borderId="5" fillId="5" fontId="2" numFmtId="0" xfId="0" applyAlignment="1" applyBorder="1" applyFill="1" applyFont="1">
      <alignment vertical="bottom"/>
    </xf>
    <xf borderId="0" fillId="0" fontId="2" numFmtId="0" xfId="0" applyAlignment="1" applyFont="1">
      <alignment vertical="bottom"/>
    </xf>
    <xf borderId="0" fillId="0" fontId="2" numFmtId="0" xfId="0" applyAlignment="1" applyFont="1">
      <alignment vertical="bottom"/>
    </xf>
    <xf borderId="6" fillId="0" fontId="4" numFmtId="0" xfId="0" applyAlignment="1" applyBorder="1" applyFont="1">
      <alignment shrinkToFit="0" vertical="bottom" wrapText="0"/>
    </xf>
    <xf borderId="6" fillId="0" fontId="4" numFmtId="0" xfId="0" applyAlignment="1" applyBorder="1" applyFont="1">
      <alignment vertical="bottom"/>
    </xf>
    <xf borderId="0" fillId="0" fontId="4" numFmtId="0" xfId="0" applyAlignment="1" applyFont="1">
      <alignment vertical="bottom"/>
    </xf>
    <xf borderId="0" fillId="0" fontId="4" numFmtId="0" xfId="0" applyAlignment="1" applyFont="1">
      <alignment vertical="bottom"/>
    </xf>
    <xf borderId="7" fillId="0" fontId="5" numFmtId="0" xfId="0" applyAlignment="1" applyBorder="1" applyFont="1">
      <alignment shrinkToFit="0" vertical="bottom" wrapText="0"/>
    </xf>
    <xf borderId="8" fillId="6" fontId="2" numFmtId="0" xfId="0" applyAlignment="1" applyBorder="1" applyFill="1" applyFont="1">
      <alignment vertical="bottom"/>
    </xf>
    <xf borderId="0" fillId="3" fontId="6" numFmtId="49" xfId="0" applyAlignment="1" applyFont="1" applyNumberFormat="1">
      <alignment readingOrder="0"/>
    </xf>
    <xf borderId="0" fillId="3" fontId="7" numFmtId="49" xfId="0" applyFont="1" applyNumberFormat="1"/>
    <xf borderId="0" fillId="3" fontId="8" numFmtId="49" xfId="0" applyAlignment="1" applyFont="1" applyNumberFormat="1">
      <alignment readingOrder="0"/>
    </xf>
    <xf borderId="0" fillId="3" fontId="7" numFmtId="49" xfId="0" applyAlignment="1" applyFont="1" applyNumberFormat="1">
      <alignment readingOrder="0"/>
    </xf>
    <xf borderId="0" fillId="3" fontId="9" numFmtId="49" xfId="0" applyAlignment="1" applyFont="1" applyNumberFormat="1">
      <alignment readingOrder="0" shrinkToFit="0" wrapText="1"/>
    </xf>
    <xf borderId="0" fillId="3" fontId="10" numFmtId="49" xfId="0" applyAlignment="1" applyFont="1" applyNumberFormat="1">
      <alignment readingOrder="0" shrinkToFit="0" wrapText="1"/>
    </xf>
    <xf borderId="0" fillId="3" fontId="11" numFmtId="49" xfId="0" applyAlignment="1" applyFont="1" applyNumberFormat="1">
      <alignment readingOrder="0" shrinkToFit="0" wrapText="0"/>
    </xf>
    <xf borderId="0" fillId="3" fontId="9" numFmtId="49" xfId="0" applyAlignment="1" applyFont="1" applyNumberFormat="1">
      <alignment readingOrder="0" shrinkToFit="0" wrapText="0"/>
    </xf>
    <xf borderId="0" fillId="0" fontId="7" numFmtId="49" xfId="0" applyAlignment="1" applyFont="1" applyNumberFormat="1">
      <alignment readingOrder="0"/>
    </xf>
    <xf borderId="0" fillId="0" fontId="7" numFmtId="49" xfId="0" applyFont="1" applyNumberFormat="1"/>
    <xf quotePrefix="1" borderId="0" fillId="3" fontId="9" numFmtId="4" xfId="0" applyAlignment="1" applyFont="1" applyNumberFormat="1">
      <alignment readingOrder="0" shrinkToFit="0" wrapText="1"/>
    </xf>
    <xf borderId="0" fillId="0" fontId="9" numFmtId="49" xfId="0" applyAlignment="1" applyFont="1" applyNumberFormat="1">
      <alignment readingOrder="0" shrinkToFit="0" vertical="top" wrapText="1"/>
    </xf>
    <xf borderId="0" fillId="7" fontId="8" numFmtId="49" xfId="0" applyAlignment="1" applyFill="1" applyFont="1" applyNumberFormat="1">
      <alignment readingOrder="0"/>
    </xf>
    <xf borderId="0" fillId="0" fontId="12" numFmtId="49" xfId="0" applyFont="1" applyNumberFormat="1"/>
    <xf borderId="0" fillId="0" fontId="9" numFmtId="49" xfId="0" applyAlignment="1" applyFont="1" applyNumberFormat="1">
      <alignment readingOrder="0" shrinkToFit="0" wrapText="1"/>
    </xf>
    <xf borderId="0" fillId="8" fontId="12" numFmtId="49" xfId="0" applyAlignment="1" applyFill="1" applyFont="1" applyNumberFormat="1">
      <alignment readingOrder="0"/>
    </xf>
    <xf borderId="0" fillId="3" fontId="13" numFmtId="49" xfId="0" applyAlignment="1" applyFont="1" applyNumberFormat="1">
      <alignment readingOrder="0"/>
    </xf>
    <xf borderId="0" fillId="3" fontId="9" numFmtId="49" xfId="0" applyAlignment="1" applyFont="1" applyNumberFormat="1">
      <alignment readingOrder="0"/>
    </xf>
    <xf borderId="0" fillId="3" fontId="14" numFmtId="49" xfId="0" applyAlignment="1" applyFont="1" applyNumberFormat="1">
      <alignment readingOrder="0"/>
    </xf>
    <xf borderId="0" fillId="0" fontId="15" numFmtId="49" xfId="0" applyAlignment="1" applyFont="1" applyNumberFormat="1">
      <alignment readingOrder="0"/>
    </xf>
    <xf borderId="0" fillId="9" fontId="16" numFmtId="49" xfId="0" applyAlignment="1" applyFill="1" applyFont="1" applyNumberFormat="1">
      <alignment horizontal="center" readingOrder="0"/>
    </xf>
    <xf borderId="0" fillId="10" fontId="17" numFmtId="49" xfId="0" applyAlignment="1" applyFill="1" applyFont="1" applyNumberFormat="1">
      <alignment readingOrder="0"/>
    </xf>
    <xf borderId="0" fillId="10" fontId="18" numFmtId="49" xfId="0" applyAlignment="1" applyFont="1" applyNumberFormat="1">
      <alignment readingOrder="0"/>
    </xf>
    <xf borderId="0" fillId="9" fontId="16" numFmtId="49" xfId="0" applyAlignment="1" applyFont="1" applyNumberFormat="1">
      <alignment horizontal="center" readingOrder="0" shrinkToFit="0" wrapText="0"/>
    </xf>
    <xf borderId="0" fillId="8" fontId="12" numFmtId="49" xfId="0" applyAlignment="1" applyFont="1" applyNumberFormat="1">
      <alignment readingOrder="0" shrinkToFit="0" vertical="top" wrapText="0"/>
    </xf>
    <xf borderId="0" fillId="8" fontId="9" numFmtId="49" xfId="0" applyAlignment="1" applyFont="1" applyNumberFormat="1">
      <alignment readingOrder="0" shrinkToFit="0" vertical="top" wrapText="0"/>
    </xf>
    <xf borderId="0" fillId="8" fontId="10" numFmtId="49" xfId="0" applyAlignment="1" applyFont="1" applyNumberFormat="1">
      <alignment readingOrder="0" shrinkToFit="0" vertical="top" wrapText="0"/>
    </xf>
    <xf borderId="0" fillId="8" fontId="10" numFmtId="49" xfId="0" applyAlignment="1" applyFont="1" applyNumberFormat="1">
      <alignment readingOrder="0" shrinkToFit="0" vertical="top" wrapText="1"/>
    </xf>
    <xf borderId="0" fillId="11" fontId="9" numFmtId="49" xfId="0" applyAlignment="1" applyFill="1" applyFont="1" applyNumberFormat="1">
      <alignment readingOrder="0" shrinkToFit="0" wrapText="0"/>
    </xf>
    <xf borderId="0" fillId="0" fontId="19" numFmtId="49" xfId="0" applyAlignment="1" applyFont="1" applyNumberFormat="1">
      <alignment readingOrder="0"/>
    </xf>
    <xf borderId="0" fillId="0" fontId="19" numFmtId="49" xfId="0" applyFont="1" applyNumberFormat="1"/>
    <xf borderId="0" fillId="0" fontId="19" numFmtId="49" xfId="0" applyAlignment="1" applyFont="1" applyNumberFormat="1">
      <alignment shrinkToFit="0" wrapText="0"/>
    </xf>
    <xf borderId="0" fillId="12" fontId="19" numFmtId="49" xfId="0" applyAlignment="1" applyFill="1" applyFont="1" applyNumberFormat="1">
      <alignment readingOrder="0"/>
    </xf>
  </cellXfs>
  <cellStyles count="1">
    <cellStyle xfId="0" name="Normal" builtinId="0"/>
  </cellStyles>
  <dxfs count="2">
    <dxf>
      <font/>
      <fill>
        <patternFill patternType="solid">
          <fgColor rgb="FFD9D9D9"/>
          <bgColor rgb="FFD9D9D9"/>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371475" cy="371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www.sephora.com/" TargetMode="External"/><Relationship Id="rId2" Type="http://schemas.openxmlformats.org/officeDocument/2006/relationships/hyperlink" Target="https://sephora.cashstar.com/about/faq/" TargetMode="External"/><Relationship Id="rId3" Type="http://schemas.openxmlformats.org/officeDocument/2006/relationships/hyperlink" Target="https://sephora.cashstar.com/about/terms_and_conditions/" TargetMode="External"/><Relationship Id="rId4" Type="http://schemas.openxmlformats.org/officeDocument/2006/relationships/hyperlink" Target="https://sephora-m.cashstar.com/buy/?skipredirect=1"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cols>
    <col customWidth="1" min="6" max="6" width="18.43"/>
    <col customWidth="1" min="10" max="10" width="18.14"/>
    <col customWidth="1" min="12" max="12" width="12.43"/>
    <col customWidth="1" min="13" max="13" width="23.57"/>
    <col customWidth="1" min="18" max="18" width="27.86"/>
    <col customWidth="1" min="19" max="19" width="23.71"/>
    <col customWidth="1" min="22" max="22" width="26.43"/>
    <col customWidth="1" min="23" max="23" width="7.14"/>
    <col customWidth="1" min="26" max="26" width="18.86"/>
    <col customWidth="1" min="29" max="30" width="17.14"/>
    <col customWidth="1" min="32" max="32" width="20.43"/>
    <col customWidth="1" min="34" max="34" width="42.0"/>
    <col customWidth="1" min="35" max="35" width="11.0"/>
    <col customWidth="1" min="37" max="37" width="73.86"/>
  </cols>
  <sheetData>
    <row r="1">
      <c r="A1" s="1" t="s">
        <v>0</v>
      </c>
      <c r="B1" s="2" t="s">
        <v>1</v>
      </c>
      <c r="C1" s="3" t="s">
        <v>2</v>
      </c>
      <c r="D1" s="3" t="s">
        <v>3</v>
      </c>
      <c r="E1" s="2" t="s">
        <v>4</v>
      </c>
      <c r="F1" s="2" t="s">
        <v>5</v>
      </c>
      <c r="G1" s="2" t="s">
        <v>6</v>
      </c>
      <c r="H1" s="4" t="s">
        <v>7</v>
      </c>
      <c r="I1" s="2" t="s">
        <v>8</v>
      </c>
      <c r="J1" s="2" t="s">
        <v>9</v>
      </c>
      <c r="K1" s="2" t="s">
        <v>10</v>
      </c>
      <c r="L1" s="2" t="s">
        <v>11</v>
      </c>
      <c r="M1" s="5" t="s">
        <v>12</v>
      </c>
      <c r="N1" s="2" t="s">
        <v>13</v>
      </c>
      <c r="O1" s="2" t="s">
        <v>14</v>
      </c>
      <c r="P1" s="2" t="s">
        <v>15</v>
      </c>
      <c r="Q1" s="5" t="s">
        <v>16</v>
      </c>
      <c r="R1" s="2"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2" t="s">
        <v>32</v>
      </c>
      <c r="AH1" s="2" t="s">
        <v>33</v>
      </c>
      <c r="AI1" s="6" t="s">
        <v>34</v>
      </c>
      <c r="AJ1" s="6" t="s">
        <v>35</v>
      </c>
      <c r="AK1" s="5" t="s">
        <v>36</v>
      </c>
      <c r="AL1" s="3" t="s">
        <v>3</v>
      </c>
      <c r="AM1" s="7"/>
      <c r="AN1" s="7"/>
      <c r="AO1" s="7"/>
      <c r="AP1" s="7"/>
      <c r="AQ1" s="7"/>
      <c r="AR1" s="7"/>
    </row>
    <row r="2">
      <c r="A2" s="8"/>
      <c r="B2" s="9"/>
      <c r="C2" s="9"/>
      <c r="D2" s="9"/>
      <c r="E2" s="9"/>
      <c r="F2" s="10">
        <f>IFERROR(__xludf.DUMMYFUNCTION("iferror(DATEVALUE(REGEXEXTRACT(A5,""Date:~U~(.+?)~U~"")),"""")"),43288.0)</f>
        <v>43288</v>
      </c>
      <c r="G2" s="11">
        <f>IFERROR(__xludf.DUMMYFUNCTION("iferror(WEEKDAY(REGEXEXTRACT(A5,""Date:~U~(.+?)~U~"")),"""")"),7.0)</f>
        <v>7</v>
      </c>
      <c r="H2" s="12">
        <f>IFERROR(__xludf.DUMMYFUNCTION("iferror(TIMEVALUE(REGEXEXTRACT(A5,""Date:~U~(.+?)~U~"")),"""")"),0.6074768518519704)</f>
        <v>0.6074768519</v>
      </c>
      <c r="I2" s="13" t="str">
        <f>IFERROR(__xludf.DUMMYFUNCTION("iferror(""CN""&amp;REGEXEXTRACT(A5,""ORDER CN(.+?)~U~""),"""")"),"CND7V5SGVK")</f>
        <v>CND7V5SGVK</v>
      </c>
      <c r="J2" s="13" t="str">
        <f>IFERROR(__xludf.DUMMYFUNCTION("iferror(REGEXEXTRACT(A5,""BRAND~U~–~U~(.+?)~U~""),"""")"),"Sephora")</f>
        <v>Sephora</v>
      </c>
      <c r="K2" s="13" t="str">
        <f>IFERROR(__xludf.DUMMYFUNCTION("iferror(REGEXEXTRACT(A5,""Risk Score: (.+?)~U~""),"""")"),"711")</f>
        <v>711</v>
      </c>
      <c r="L2" s="13" t="str">
        <f>IFERROR(__xludf.DUMMYFUNCTION("if(if(REGEXMATCH(A5, ""Activated by system""), ""Auto"",if(REGEXMATCH(A5, ""Approve Order: \[""), ""Manual"", if(REGEXMATCH(A5, ""Held for review:""), ""Hold"")))=FALSE,"""",if(REGEXMATCH(A5, ""Activated by system""), ""Auto"",if(REGEXMATCH(A5, ""Approve "&amp;"Order: \[""), ""Manual"", if(REGEXMATCH(A5, ""Held for review:""), ""Hold""))))"),"Auto")</f>
        <v>Auto</v>
      </c>
      <c r="M2" s="13" t="str">
        <f>IFERROR(__xludf.DUMMYFUNCTION("iferror(REGEXEXTRACT( REGEXEXTRACT(A5, ""Approved by risk (.+?)\)""),""\((.+)@""),"""")"),"")</f>
        <v/>
      </c>
      <c r="N2" s="14" t="str">
        <f>IFERROR(__xludf.DUMMYFUNCTION("if(and(A8="""",A9="""",A10=""""),"""",iferror(if(REGEXMATCH(A5, ""Approve Order: \[cs_appr_buyer_verified\]""), ""Y"", ""N""),""""))"),"N")</f>
        <v>N</v>
      </c>
      <c r="O2" s="15" t="str">
        <f>IFERROR(__xludf.DUMMYFUNCTION("iferror(DOLLAR(REGEXEXTRACT(A5, ""Purchase Total:~U~(.+?) "")),"""")"),"$100.00")</f>
        <v>$100.00</v>
      </c>
      <c r="P2" s="15" t="str">
        <f>IFERROR(__xludf.DUMMYFUNCTION("if(and(A8="""",A9="""",A10=""""),"""",if(and(REGEXMATCH(A5, ""revealed balance of:"")=FALSE, L2&lt;&gt;""Hold"", not(REGEXMATCH(A5, ""Auto-declined: u'AutoDecline""))),""Unknown"", iferror(DOLLAR(REGEXEXTRACT(A5, ""revealed balance of:(.+?) "")), O2)))"),"$0.00")</f>
        <v>$0.00</v>
      </c>
      <c r="Q2" s="13" t="str">
        <f>IFERROR(__xludf.DUMMYFUNCTION("iferror(right(REGEXEXTRACT(A5, ""Purchase Total:~U~(.+?)~U~""),3),"""")"),"USD")</f>
        <v>USD</v>
      </c>
      <c r="R2" s="13" t="str">
        <f>IFERROR(__xludf.DUMMYFUNCTION("iferror(index(split(REGEXEXTRACT(REGEXEXTRACT(A5, ""CUSTOMER: (.+?)Payment History""), ""~U~(.+?)~U~""),"" ""),0,1),"""")"),"conniewoffard@gmail.com")</f>
        <v>conniewoffard@gmail.com</v>
      </c>
      <c r="S2" s="13" t="str">
        <f>IFERROR(__xludf.DUMMYFUNCTION("iferror(if(REGEXMATCH(A5, ""Recipient Email:~U~Multiple"")=TRUE, REGEXEXTRACT(REGEXEXTRACT(A5, ""Recipient Email:~U~Multiple(.+)""), ""Recipient Email:~U~(.+?)~U~""),REGEXEXTRACT(A5, ""Recipient Email:~U~(.+?)~U~"")),"""")"),"ewoffard88@gmail.com")</f>
        <v>ewoffard88@gmail.com</v>
      </c>
      <c r="T2" s="13" t="str">
        <f>IFERROR(__xludf.DUMMYFUNCTION("iferror(REGEXEXTRACT(A5, ""Sender Name:~U~(.+?)~U~""),"""")"),"Connie")</f>
        <v>Connie</v>
      </c>
      <c r="U2" s="13" t="str">
        <f>IFERROR(__xludf.DUMMYFUNCTION("iferror(if(REGEXMATCH(A5, ""Recipient Name:~U~Multiple"")=TRUE, REGEXEXTRACT(REGEXEXTRACT(A5, ""Recipient Name:~U~Multiple(.+)""), ""Recipient Name:~U~(.+?)~U~""),REGEXEXTRACT(A5, ""Recipient Name:~U~(.+?)~U~"")),"""")"),"Erin")</f>
        <v>Erin</v>
      </c>
      <c r="V2" s="16" t="str">
        <f>IFERROR(__xludf.DUMMYFUNCTION("iferror(REGEXEXTRACT(A5, ""Referring URL:~U~(.+?)~U~""),"""")"),"https://sephora-m.cashstar.com/buy/?skipredirect=1")</f>
        <v>https://sephora-m.cashstar.com/buy/?skipredirect=1</v>
      </c>
      <c r="W2" s="13" t="str">
        <f>IFERROR(__xludf.DUMMYFUNCTION("if(iferror(REGEXEXTRACT(A5, ""Score:~U~(.+?)~U~""),"""")=""Bank:"","""",iferror(REGEXEXTRACT(A5, ""Score:~U~(.+?)~U~""),""""))"),"0.28")</f>
        <v>0.28</v>
      </c>
      <c r="X2" s="13" t="str">
        <f>IFERROR(__xludf.DUMMYFUNCTION("if(iferror(REGEXEXTRACT(A5, ""Proxy Score:~U~(.+?)~U~""),"""")=""ISP:"","""",iferror(REGEXEXTRACT(A5, ""Proxy Score:~U~(.+?)~U~""),""""))"),"0.00")</f>
        <v>0.00</v>
      </c>
      <c r="Y2" s="13" t="str">
        <f>IFERROR(__xludf.DUMMYFUNCTION("if(REGEXMATCH(A5,""CC#:~U~\*- \(\)""), ""PayPal"",iferror(REGEXEXTRACT(A5,""CC#:~U~\*-.... \((.+?)\)~U~""),""""))"),"Visa")</f>
        <v>Visa</v>
      </c>
      <c r="Z2" s="13" t="str">
        <f>IFERROR(__xludf.DUMMYFUNCTION("if(iferror(REGEXEXTRACT(A5, ""Bank:~U~(.+?)~U~""),"""")=""Region:"","""",iferror(REGEXEXTRACT(A5, ""Bank:~U~(.+?)~U~""),""""))"),"Wells Fargo")</f>
        <v>Wells Fargo</v>
      </c>
      <c r="AA2" s="13" t="str">
        <f>IFERROR(__xludf.DUMMYFUNCTION("if(iferror(REGEXEXTRACT(A5, ""Region:~U~(.+?)~U~""),"""")=""Bank Phone:"","""",iferror(REGEXEXTRACT(A5, ""Region:~U~(.+?)~U~""),""""))"),"MA")</f>
        <v>MA</v>
      </c>
      <c r="AB2" s="13" t="str">
        <f>IFERROR(__xludf.DUMMYFUNCTION("if(iferror(REGEXEXTRACT(A5, ""City:~U~(.+?)~U~""),"""")=""Proxy Score:"","""",iferror(REGEXEXTRACT(A5, ""City:~U~(.+?)~U~""),""""))"),"Somerset")</f>
        <v>Somerset</v>
      </c>
      <c r="AC2" s="13" t="str">
        <f>IFERROR(__xludf.DUMMYFUNCTION("if(iferror(REGEXEXTRACT(A5, ""ISP:~U~(.+?)~U~""),"""")=""Free Email:"","""",iferror(REGEXEXTRACT(A5, ""ISP:~U~(.+?)~U~""),""""))"),"AT&amp;amp;amp;T Services")</f>
        <v>AT&amp;amp;amp;T Services</v>
      </c>
      <c r="AD2" s="13" t="str">
        <f>IFERROR(__xludf.DUMMYFUNCTION("if(iferror(REGEXEXTRACT(A5, ""ORG:~U~(.+?)~U~""),"""")=""Country Code:"","""",iferror(REGEXEXTRACT(A5, ""ORG:~U~(.+?)~U~""),""""))"),"AT&amp;amp;amp;T Services")</f>
        <v>AT&amp;amp;amp;T Services</v>
      </c>
      <c r="AE2" s="13" t="str">
        <f>IFERROR(__xludf.DUMMYFUNCTION("if(iferror(REGEXEXTRACT(A5, ""Distance:~U~(.+?)~U~""),"""")=""Order Management History"","""",iferror(REGEXEXTRACT(A5, ""Distance:~U~(.+?)~U~""),""""))"),"1406")</f>
        <v>1406</v>
      </c>
      <c r="AF2" s="13" t="str">
        <f>IFERROR(__xludf.DUMMYFUNCTION("if(iferror(find(""."",iferror(REGEXEXTRACT(A5, ""Purchaser IP Address:~U~(.+?)~U~""),"""")),"""")&lt;&gt;"""",iferror(REGEXEXTRACT(A5, ""Purchaser IP Address:~U~(.+?)~U~""),""""),"""")"),"12.245.114.174")</f>
        <v>12.245.114.174</v>
      </c>
      <c r="AG2" s="13" t="str">
        <f>IFERROR(__xludf.DUMMYFUNCTION("iferror(if(REGEXEXTRACT($A5, AG1&amp;"":~U~(.+?)~U~"")=""Card Number:"",""N/A"",REGEXEXTRACT($A5, AG1&amp;"":~U~(.+?)~U~"")),"""")"),"66.82.230.209")</f>
        <v>66.82.230.209</v>
      </c>
      <c r="AH2" s="17" t="str">
        <f>IFERROR(__xludf.DUMMYFUNCTION("iferror(if(REGEXEXTRACT($A5, AH1&amp;"":~U~(.+?)~U~"")=""Send:"","""",REGEXEXTRACT($A5, AH1&amp;"":~U~(.+?)~U~"")),"""")"),"Congrats on the promotion Erin!")</f>
        <v>Congrats on the promotion Erin!</v>
      </c>
      <c r="AI2" s="13" t="str">
        <f>if(R2="","",if(R2=S2, "Y", "N"))</f>
        <v>N</v>
      </c>
      <c r="AJ2" s="13" t="str">
        <f>IFERROR(__xludf.DUMMYFUNCTION("iferror(if(REGEXREPLACE(REGEXEXTRACT(A5, ""Address:~U~(.+?)........Phone:""), ""~U~"","" "")=(REGEXEXTRACT(A5, ""Address:~U~(.+?)~U~"")),""Y"",""N""),"""")"),"Y")</f>
        <v>Y</v>
      </c>
      <c r="AK2" s="9" t="str">
        <f>IFERROR(__xludf.DUMMYFUNCTION("iferror(REGEXEXTRACT($A5, ""Auto-released: (.+?)~U~""),"""")"),"'Specific Brands &gt;660 Release' - Meets or exceeds brand-specific risk score threshold.")</f>
        <v>'Specific Brands &gt;660 Release' - Meets or exceeds brand-specific risk score threshold.</v>
      </c>
      <c r="AL2" s="9"/>
      <c r="AM2" s="9"/>
      <c r="AN2" s="9"/>
      <c r="AO2" s="9"/>
      <c r="AP2" s="9"/>
      <c r="AQ2" s="9"/>
      <c r="AR2" s="9"/>
    </row>
    <row r="3">
      <c r="A3" s="18"/>
      <c r="B3" s="19"/>
      <c r="C3" s="19"/>
      <c r="D3" s="19"/>
      <c r="E3" s="19"/>
      <c r="F3" s="18"/>
      <c r="G3" s="19"/>
      <c r="H3" s="19"/>
      <c r="I3" s="19"/>
      <c r="J3" s="19"/>
      <c r="K3" s="19"/>
      <c r="L3" s="18"/>
      <c r="M3" s="19"/>
      <c r="N3" s="18"/>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row>
    <row r="4">
      <c r="A4" s="19"/>
      <c r="B4" s="19"/>
      <c r="C4" s="19"/>
      <c r="D4" s="19"/>
      <c r="E4" s="19"/>
      <c r="F4" s="18"/>
      <c r="G4" s="19"/>
      <c r="H4" s="19"/>
      <c r="I4" s="19"/>
      <c r="J4" s="19"/>
      <c r="K4" s="19"/>
      <c r="L4" s="19"/>
      <c r="M4" s="19"/>
      <c r="N4" s="19"/>
      <c r="O4" s="19"/>
      <c r="P4" s="19"/>
      <c r="Q4" s="19"/>
      <c r="R4" s="19"/>
      <c r="S4" s="19"/>
      <c r="T4" s="19"/>
      <c r="U4" s="19"/>
      <c r="V4" s="19"/>
      <c r="W4" s="19"/>
      <c r="X4" s="19"/>
      <c r="Y4" s="18"/>
      <c r="Z4" s="19"/>
      <c r="AA4" s="19"/>
      <c r="AB4" s="19"/>
      <c r="AC4" s="19"/>
      <c r="AD4" s="19"/>
      <c r="AE4" s="19"/>
      <c r="AF4" s="19"/>
      <c r="AG4" s="19"/>
      <c r="AH4" s="19"/>
      <c r="AI4" s="19"/>
      <c r="AJ4" s="19"/>
      <c r="AK4" s="18" t="s">
        <v>37</v>
      </c>
      <c r="AL4" s="19"/>
      <c r="AM4" s="19"/>
      <c r="AN4" s="19"/>
      <c r="AO4" s="19"/>
      <c r="AP4" s="19"/>
      <c r="AQ4" s="19"/>
      <c r="AR4" s="19"/>
    </row>
    <row r="5">
      <c r="A5" s="20" t="str">
        <f>TEXTJOIN("~U~",true,A8:O1000)</f>
        <v>cgoodale@cashstar.com~U~ORDERS~U~RISK ADMIN~U~Search~U~–~U~Orders~U~Chargebacks~U~Risk Queue~U~Worked Orders~U~User Management~U~Brand~U~1-800-Baskets.com1800 Flowers.comAerieAeropostaleAlamo Drafthouse CinemaALLPOSTERSAmart SportsAmazon.comAMC TheatresAmellaAmerican Eagle Outfitters®American GirlAMFAmtrakAnimal JamAnn TaylorAntelope Valley MallAppleApplebee'sArt.comAthletaAtom TicketsAUTOMATION QA TESTAvedaB&amp;QB&amp;TB.S. TaqueriaBabies R UsBallard DesignsBanana RepublicBanana Republic FactoryBarnes &amp; Noble BooksellersBarrel and AshesBaskin-RobbinsBass Pro Shops®Bath &amp; Body Works®BavelBCFBeautySageBed Bath &amp; BeyondBed Bath &amp; Beyond CABedandBreakfast.comBelgoBelkBella ItaliaBelmondBelmond UKBenihanaBergdorf GoodmanBertucci'sBest BuyBest Buy CanadaBestiaBig Fish Restaurant GroupBJ's Restaurant &amp; BrewhouseBlack Angus SteakhouseBlack Bear DinerBloomin' BrandsBobbi Brown CosmeticsBocaBonefish GrillBoscov'sBoston MarketBoulevard MallBowleroBowlmorBoxed WholesaleBrinker InternationalBristol Seafood Grill | Devon SeafoodBroken SpanishBrooks BrothersBrookstoneBruegger's BagelsBrunswick ZoneBuca di BeppoBuffalo Wild WingsBuild-A-Bear Workshop®Bumble and Bumblebuybuy BABYCabelasCafé RougeCalifornia Pizza KitchenCamping WorldCaptain D'sCaribou CoffeeCarrabba's Italian GrillCarter's | OshKosh B'gosh | Skip*HopCashStarCashStar ExchangeCasual Male XLCatch &amp; ReleaseCatherines®CB2Celebrity CruisesChamps SportsCharityChoiceCharleston Town CenterCharming CharlieCheddar'sCHEFS CatalogCheryl'sChico'sChili'sChocomizeChristmas Tree ShopsChuck E. Cheese'sCity BeachClaim JumperClaire'sCliniqueClinique CAClub Tee TimeCoachCoach FactoryCoach OutletColesColes CorpColes Corp GrocColes FlybuysColes GroupColes Group GrocColumbia SportswearCometCominarCost Plus World MarketCostcoCracker Barrel Old Country Store®Crate and BarrelCrutchfieldCVS Pharmacy ®D'Angelo'sDaily GrillDaily Grill and The Grill on the AlleyDairy QueenDarden® RestaurantsDave and BustersDel Frisco's Double Eagle SteakhouseDel Frisco's GrilleDellDell Pre-OrderDeltaDestination MaternityDICK'S Sporting GoodsDippin' DotsDomino's PizzaDorchester CollectiondotsDunham's SportsDunkin' DonutsDXLe.l.f. CosmeticsEarl of SandwichEasyParkeBayEILEEN FISHEREinstein Bros. BagelsElway'sEstée LauderEXPRESSFacebookFamous FootwearFandangoFandangoNOWFanDuelFannie MayFatboy USAFatheadFCOField &amp; StreamFifth Group RestaurantsFinaleFirebirds Wood Fired GrillFlemings Steakhouse &amp; Wine BarFontainebleau Miami BeachFoot LockerForest CityFox Restaurant ConceptsFrontgateFruitBouquets.comFTDFuture ShopGalaxy TheatresGalleria At SunsetGameStopGander MountainGapGap FactoryGap OptionsGarden FreshGarnet HillGiltGLAMGLOW®Global HotelGo Play GolfGo RioGolf GalaxyGolf TownGolfsmithGolfThere/TeeThereGoogle PlayGordmansGorham Bike and SkiGrand Lux CafeGrandin RoadGreat American RestaurantsGreat Spa EscapesGrimaldi's PizzeriaGrouponGrubhubGuitar CenterHacienda ColoradoHal Smith Restaurant GroupHalf Price BooksHappy CardsHarley-DavidsonHarmonsHarry &amp; DavidHarry RosenHill CityHof's HutHollywood Movie Money®Holt RenfrewHome Depot CAHomeGoodsHomesenseHootersHooters PromotionsHot TopicHotels AUHotels SEHotels UKHotels.comHoulihan's Restaurant + BarHouse of FraserHuluHyatt HotelsIcingIHOPiHotelGiftCard.comIKEA CanadaIKEA U.S.IndieFlixiTunes®ivivvaJ. Gilbert'sJanSportJCPenneyJCPenney-MIJessopsJiffy Lube®Jo Malone LondonJOANNJockeyJoe's Seafood, Prime Steak &amp; Stone Crab®Johnston &amp; MurphyJourneys, Journeys Kidz, Shi by JourneysJTVKARMAKARMAKiplingKirkland'sKmart CorporateKmart Flybuy CorporateKmart Group/ConsumerKona GrillKrispy Kreme®L'OccitaneL.L.BeanLa MerLandry'sLandry'sLandry's IncLands' EndLane Bryant®Legal Sea FoodsLettuce Entertain YouLevy RestaurantsLobster GramLOFTLogan's RoadhouseLord &amp; TaylorLou &amp; GreyLowe'sLucille's Smokehouse Bar-B-Quelucylululemon athleticaMAC Cosmetics CAMAC Cosmetics USMacy'sMaggiano'sMall At RobinsonMandarin OrientalMarcus Hotels &amp; Resorts™Marcus TheatresMark and GrahamMarketPlace GrillMarriott Golf Academy℠ 1 Hour Private LessonMarriott Golf Academy℠ 2 Day Golf SchoolMarriott Golf Academy℠ 2 Hour Semi-Private LessonMarriott Golf Academy℠ 3 Day Golf SchoolMarriott Golf Academy℠ 3 Hour SessionMarriott Golf Academy℠ 4 Hour Essentials SessionsMarriott®Marriott® Choice Golf- Peak SeasonMarriott® Choice Golf- Value SeasonMarriott® DiningMarriott® Golf Private LessonMarriott® Meeting CreditMarriott® Select Golf- Peak SeasonMarriott® Select Golf- Value SeasonMarriott® SpaMarshallsMastro'sMegaplex TheatresMellow MushroomMicheModPortMorton Williams SupermarketsMorton'sMorton's the Steakhouse of TorontoMorunoMuradNadaNauticaNebraska Furniture MartNeiman MarcusNFLShop.comNikeNine WestNinety Nine RestaurantsNoah's New York BagelsNordstromNordstrom RackNot Your Average Joe'sO'Charley'sOffice DepotOfficeworksOfficeworksOld NavyOmaha SteaksOmaha Steaks®On the BorderOne Kings LaneOpenSkyOriginsOtiumOutback SteakhouseOverstock.comOverton'sP.F. Chang'sPaint NitePaint Nite Pass CAPaint Nite Pass USPandoraPanera BreadPapa Gino'sPapa John'sPappadeaux Seafood KitchenPappas Bar-B-QPappas Bros. SteakhousePappas RestaurantsPappas Seafood HousePappasito's CantinaPBteenPeet's CoffeePei WeiPetcoPetty Cash TaqueriaPGA TOUR SuperstorePicca PeruPier 1 ImportsPINKPiperlimePizza HutPlanet HollywoodPottery BarnPottery Barn KidsPrincess CruisesPromenade TemeculaPROMO AUTOMATIONPublic School on TapQuikTripQuiznosQVCRaceTracRadioShackRay's OutdoorsRay-BanRebelRed LobsterRed Lobster CARed Robin Gourmet BurgersRedbirdREEFREGALREIRepubliqueResorts Casino HotelRestaurants UnlimitedRibbon® StoreRibbon™ StoreRixtyRoad Runner SportsRochester Big &amp; TallRockSugar Southeast Asian KitchenRomano's Macaroni GrillRose Cafe-RestaurantRoyal CaribbeanRPM™ RestaurantsRubio'sRuby TuesdayRuneScapeRuth's ChrisSaks Fifth AvenueSaks Off FifthSam's ClubSantikos EntertainmentSeamlessSearsSecond CupSephoraSephora CanadaShockHoundShopkoShort Pump Town CenterShortcakeShula'sShutterflySkypeSmartwoolSmashboxSomaSonny's BBQSony StoreSottoSotto RestaurantSouth Bay GalleriaSpa &amp; Wellness eGift Card by Spa WeekSpafinder (US)Spafinder CASpafinder UKSpaghetti Warehouse RestaurantsSPAWISH (US)SPAWISHCASport ChekStage StoresStaplesStarbucksStarbucks PromotionsStarbucks/iTunesSTARR RestaurantsStarzSteak 'n ShakeStein MartStockpileStockyardsStoney RiverStradaStrand Book StoreStubHubStudio Movie GrillSubway®Sullivan's SteakhouseSummer ShackSuper Cheap Auto AUSuper Cheap Auto NZSupergiftsSVMT.J. Maxx|Marshalls|HomeGoods|Sierra Trading PostT.J.MaxxTargetTarget CorporateTarget Flybuy CorporateTarget Group/ConsumerTeavanaTed's Café EscondidoTerritory AheadTestCamelotTexas RoadhouseTGI FRIDAYS℠The Boathouse RestaurantThe Body ShopThe Cheesecake FactoryThe Children's PlaceThe Children's Place CAThe Coffee Bean &amp; Tea Leaf®The Container StoreThe Gilmore CollectionThe Good GuysThe GrillThe Home DepotThe Home Depot Realty AdvantageThe Land of NodTHE LIMITEDThe North FaceThe North FaceThe OceanaireThe Popcorn FactoryThe Post Oak HotelThe Red Door Salon &amp; SpaThe Ritz Prime SeafoodThe Ritz-CarltonThe Ritz-Carlton®The Ritz-Carlton® Meeting CreditThe Shops at Northfield StapletonThe Shops At WiregrassTheoryThis is a test and only a testThis Restaurant'sTimberlandTony Roma'sTopgolfTopgolf UKTorridTory BurchTory SportTown Square Las VegasToys R UsToys R Us CanadaTractor Supply CompanyTravelSmithTrue Food KitchenTrue ValueTruluck's Seafood Steak and Crab HouseTrunk ClubTSA PrecheckTsubaki LAUberUber CanadaUber EatsUber UKUlta BeautyUlta Beauty MultipackUnder Armour®Unleashed by PetcoUNO Pizzeria &amp; GrillVansVFCVictoria GardensVictoria's Secret®VIPWacoalWalmartWalmart CAWanderfulWaySpaWescowest elmWestchester's Ridge HillWhich Wich® Superior SandwichesWhite House Black MarketWhole FoodsWilliams-SonomaWilliams-Sonoma, Inc AUDWilliams-Sonoma, Inc CADWine Country Gift BasketsWine EnthusiastWolferman'sWorldwide Golf Shopswww.travelocityincentives.comXboxYankee Candle®Z GallerieZappos~U~Status~U~Scheduled ActivationActivatingReleasedWaiting for Adyen CallbackRejectedFraudHoldImported OrderInitializedPendingProcessingProcessing ReturnReturnService Error~U~Field type~U~Operator~U~Search for:~U~M-EAST47d445a6-fdae-4d6d-baf8-8ae0625ba1be~U~Add filter~U~Search Reset~U~Open Selected  Batch Approve  Batch Defer  Batch Deactivate  Batch Note~U~Column Selector~U~1 – 1 of 1~U~Order #~U~Brand~U~Program~U~Status~U~Created~U~Send On~U~Sender~U~Recipient~U~Total Card Value~U~Total Sale~U~# Cards~U~Viewed~U~CC# Last4~U~CND7V5SGVK~U~Sephora~U~SEPHORA~U~Fraud~U~07 Jul 2018~U~14:34:47~U~07 Jul 2018~U~Connie Woffard~U~Erin~U~100.00 USD~U~100.00 USD~U~1~U~1~U~0602~U~CND7V5SGVK~U~Reason for Call~U~=+~U~Approve   Defer   Deactivate   Resend Receipt  Chargeback  History Close~U~BRAND~U~–~U~Sephora~U~Support Phone:~U~866-286-1262~U~Brand Balance Phone:~U~1-877-SEPHORA~U~Brand Balance URL:~U~Support eMail:~U~sephoragiftcardsupport@cashstar.com~U~Brand Storefront URL:~U~http://www.sephora.com/~U~FAQ URL:~U~https://sephora.cashstar.com/about/faq/~U~Terms and Conditions URL:~U~https://sephora.cashstar.com/about/terms_and_conditions/~U~Countries:~U~United States, CA~U~Currencies:~U~United States, Canada~U~Promo Detail~U~2016 Holiday Banners Only~U~03 Nov 2016 09:00:00~U~through~U~31 Dec 2018 03:00:00~U~Promotion Code:~U~SPHHOL2016~U~Qualified:~U~Yes~U~Details:~U~Banners only launch promo~U~Reward Terms and Details:~U~Click here~U~Details:~U~Click here~U~CUSTOMER: Connie Woffard 2~U~conniewoffard@gmail.com 2~U~Payment History~U~Name:~U~Connie Woffard~U~Address:~U~30620~U~US~U~Phone:~U~6789634846~U~CC#:~U~*-0602 (Visa)~U~AVS Response Detail:~U~Y~U~CC Auth Details:~U~Approved~U~100 - Successful transaction.~U~Card Code Response:~U~M~U~Verify Response:~U~Payment Processor:~U~CyberSource~U~Date:~U~07 Jul 2018 14:34:46~U~Address:~U~30620~U~US~U~Phone:~U~6789634846~U~1~U~Referring URL:~U~https://sephora-m.cashstar.com/buy/?skipredirect=1~U~Min Fraud and IP~U~Score:~U~0.28~U~Bank:~U~Wells Fargo~U~Region:~U~MA~U~Bank Phone:~U~8008693557~U~City:~U~Somerset~U~Proxy Score:~U~0.00~U~ISP:~U~AT&amp;amp;amp;T Services~U~Free Email:~U~Yes&gt;~U~ORG:~U~AT&amp;amp;amp;T Services~U~Country Code:~U~US~U~Distance:~U~1406~U~Order Management History~U~All   User   System~U~20 Jul 2018 08:34:19 [cgoodale@cashstar.com]:~U~Opened: Other~U~12 Jul 2018 11:01:25 [Paul.Taylor@cashstar.com]:~U~Order viewed. User does not have access to view certificate numbers or PINs.~U~11 Jul 2018 14:29:39 [sarah.hogan@cashstar.com]:~U~Order viewed. User does not have access to view certificate numbers or PINs.~U~11 Jul 2018 11:34:49 [sarah.hogan@cashstar.com]:~U~Order viewed. User does not have access to view certificate numbers or PINs.~U~11 Jul 2018 10:39:43 [dbenedict@cashstar.com]:~U~Most recent balance inquiry on cert ************4593 revealed balance of: 0.00 USD~U~11 Jul 2018 10:39:42 [dbenedict@cashstar.com]:~U~Decline Order: [cs_dea_cfraud_ch_report] | suppressed_email~U~San salvador transfer. Spent. Bank was notified.~U~11 Jul 2018 10:39:42 [dbenedict@cashstar.com]:~U~CS App shutdown request~U~11 Jul 2018 10:39:11 [nate.mcleod@cashstar.com]:~U~Order viewed. User does not have access to view certificate numbers or PINs.~U~11 Jul 2018 10:34:29 [dbenedict@cashstar.com]:~U~Order viewed. User has access to view certificate numbers and PINs.~U~07 Jul 2018 14:34:49 []:~U~Auto-released: 'Specific Brands &gt;660 Release' - Meets or exceeds brand-specific risk score threshold.~U~07 Jul 2018 14:34:49 [admin]:~U~Released~U~07 Jul 2018 14:34:49 [admin]:~U~Activated by system~U~07 Jul 2018 14:34:48 []:~U~![email_was_first_seen_on_active]! Of all of the email addresses on this order that were seen on previous orders, the earliest occurrence seen was on an active order. CND7V5SYGC~U~07 Jul 2018 14:34:48 []:~U~![email_was_last_seen_on_active]! Of all of the email addresses on the order that were seen on previous orders, the most recently seen one was on an active order. CND7V5SYGC~U~07 Jul 2018 14:34:48 []:~U~![email_was_autoreleased_before]! One of the email addresses on the order was seen on another that was autoreleased. CND7V5SYGC~U~Add Note~U~ORDER CND7V5SGVK~U~Risk Score: 711~U~Status: Fraud~U~Product: Consumer~U~Sub-Product: E-commerce~U~Order Details~U~Recipient Name:~U~Erin~U~102163~U~Recipient Email:~U~ewoffard88@gmail.com~U~1~U~Purchaser IP Address:~U~12.245.114.174~U~2~U~Device ID:~U~691506060114860667~U~2~U~Transaction ID:~U~Web Request ID:~U~M-EAST47d445a6-fdae-4d6d-baf8-8ae0625ba1be~U~Gift(s) Total:~U~100.00 USD~U~Purchase Total:~U~100.00 USD~U~Shipping Total:~U~0.00 USD~U~Promo Total:~U~N/A~U~Accessory Total:~U~N/A~U~Fee Total:~U~N/A~U~Refund Total:~U~100.00 USD~U~Affiliate Code:~U~Approval Code:~U~Audit Number:~U~Gift Card(s): 1~U~Action~U~faceplate~U~100.00 USD~U~Current Balance:~U~0.00 USD~U~Type:~U~eGift Card~U~Delivered By:~U~Cashstar~U~Sender Name:~U~Connie~U~Recipient Name:~U~Erin~U~102163~U~Recipient Email:~U~ewoffard88@gmail.com~U~1~U~Message:~U~Congrats on the promotion Erin!~U~Send:~U~07 Jul 2018~U~Viewed Date:~U~07 Jul 2018 14:53:27~U~Viewed IP:~U~66.82.230.209~U~7~U~Redemption URL:~U~Show Redemption URL~U~Card Number:~U~Show Card Number~U~Access Code:~U~Show Code~U~Activation Status:~U~Fraud~U~Includes Accessory:~U~No~U~Fees:~U~N/A~U~Powered by CashStar</v>
      </c>
      <c r="B5" s="21"/>
      <c r="C5" s="21"/>
      <c r="D5" s="21"/>
      <c r="E5" s="22"/>
      <c r="F5" s="23" t="s">
        <v>38</v>
      </c>
      <c r="G5" s="22"/>
      <c r="H5" s="22"/>
      <c r="I5" s="18"/>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row>
    <row r="6">
      <c r="A6" s="24" t="str">
        <f>if(and(A8="",A9="",A10=""),"👇 ⌘-Shift-V","☝️ Reset first")</f>
        <v>☝️ Reset first</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row>
    <row r="7" ht="29.25" customHeight="1">
      <c r="A7" s="25"/>
      <c r="B7" s="18"/>
      <c r="C7" s="19"/>
      <c r="D7" s="19"/>
      <c r="E7" s="19"/>
      <c r="F7" s="18"/>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row>
    <row r="8">
      <c r="A8" s="26" t="s">
        <v>39</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row>
    <row r="9">
      <c r="A9" s="28" t="s">
        <v>40</v>
      </c>
      <c r="B9" s="27"/>
      <c r="C9" s="27"/>
      <c r="D9" s="27"/>
      <c r="E9" s="27"/>
      <c r="F9" s="29"/>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row>
    <row r="10">
      <c r="A10" s="30" t="s">
        <v>41</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row>
    <row r="11">
      <c r="A11" s="31" t="s">
        <v>42</v>
      </c>
      <c r="B11" s="27"/>
      <c r="C11" s="27"/>
      <c r="D11" s="27"/>
      <c r="E11" s="27"/>
      <c r="F11" s="29"/>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row>
    <row r="12">
      <c r="A12" s="30" t="s">
        <v>43</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row>
    <row r="13">
      <c r="A13" s="31" t="s">
        <v>44</v>
      </c>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row>
    <row r="14">
      <c r="A14" s="30" t="s">
        <v>45</v>
      </c>
      <c r="B14" s="27"/>
      <c r="C14" s="27"/>
      <c r="D14" s="27"/>
      <c r="E14" s="27"/>
      <c r="F14" s="29"/>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row>
    <row r="15">
      <c r="A15" s="31" t="s">
        <v>46</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row>
    <row r="16">
      <c r="A16" s="30" t="s">
        <v>47</v>
      </c>
      <c r="B16" s="27"/>
      <c r="C16" s="27"/>
      <c r="D16" s="27"/>
      <c r="E16" s="27"/>
      <c r="F16" s="29"/>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row>
    <row r="17">
      <c r="A17" s="31" t="s">
        <v>48</v>
      </c>
      <c r="B17" s="29"/>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row>
    <row r="18">
      <c r="A18" s="30"/>
      <c r="B18" s="27"/>
      <c r="C18" s="27"/>
      <c r="D18" s="27"/>
      <c r="E18" s="27"/>
      <c r="F18" s="29"/>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row>
    <row r="19">
      <c r="A19" s="31" t="s">
        <v>9</v>
      </c>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row>
    <row r="20">
      <c r="A20" s="30" t="s">
        <v>49</v>
      </c>
      <c r="B20" s="29"/>
      <c r="C20" s="29"/>
      <c r="D20" s="29"/>
      <c r="E20" s="29"/>
      <c r="F20" s="29"/>
      <c r="G20" s="29"/>
      <c r="H20" s="29"/>
      <c r="I20" s="29"/>
      <c r="J20" s="29"/>
      <c r="K20" s="29"/>
      <c r="L20" s="29"/>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row>
    <row r="21">
      <c r="A21" s="31"/>
      <c r="B21" s="29"/>
      <c r="C21" s="29"/>
      <c r="D21" s="29"/>
      <c r="E21" s="29"/>
      <c r="F21" s="29"/>
      <c r="G21" s="29"/>
      <c r="H21" s="29"/>
      <c r="I21" s="29"/>
      <c r="J21" s="29"/>
      <c r="K21" s="29"/>
      <c r="L21" s="29"/>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row>
    <row r="22">
      <c r="A22" s="30" t="s">
        <v>50</v>
      </c>
      <c r="B22" s="29"/>
      <c r="C22" s="29"/>
      <c r="D22" s="29"/>
      <c r="E22" s="29"/>
      <c r="F22" s="29"/>
      <c r="G22" s="29"/>
      <c r="H22" s="29"/>
      <c r="I22" s="29"/>
      <c r="J22" s="29"/>
      <c r="K22" s="29"/>
      <c r="L22" s="29"/>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row>
    <row r="23">
      <c r="A23" s="31" t="s">
        <v>51</v>
      </c>
      <c r="B23" s="29"/>
      <c r="C23" s="29"/>
      <c r="D23" s="29"/>
      <c r="E23" s="29"/>
      <c r="F23" s="29"/>
      <c r="G23" s="29"/>
      <c r="H23" s="29"/>
      <c r="I23" s="29"/>
      <c r="J23" s="29"/>
      <c r="K23" s="29"/>
      <c r="L23" s="29"/>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row>
    <row r="24">
      <c r="A24" s="30"/>
      <c r="B24" s="29"/>
      <c r="C24" s="29"/>
      <c r="D24" s="29"/>
      <c r="E24" s="29"/>
      <c r="F24" s="29"/>
      <c r="G24" s="29"/>
      <c r="H24" s="29"/>
      <c r="I24" s="29"/>
      <c r="J24" s="29"/>
      <c r="K24" s="29"/>
      <c r="L24" s="29"/>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row>
    <row r="25">
      <c r="A25" s="31" t="s">
        <v>52</v>
      </c>
      <c r="B25" s="29"/>
      <c r="C25" s="29"/>
      <c r="D25" s="29"/>
      <c r="E25" s="29"/>
      <c r="F25" s="29"/>
      <c r="G25" s="29"/>
      <c r="H25" s="29"/>
      <c r="I25" s="29"/>
      <c r="J25" s="29"/>
      <c r="K25" s="29"/>
      <c r="L25" s="29"/>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row>
    <row r="26">
      <c r="A26" s="30"/>
      <c r="B26" s="29"/>
      <c r="C26" s="29"/>
      <c r="D26" s="29"/>
      <c r="E26" s="29"/>
      <c r="F26" s="29"/>
      <c r="G26" s="29"/>
      <c r="H26" s="29"/>
      <c r="I26" s="29"/>
      <c r="J26" s="29"/>
      <c r="K26" s="29"/>
      <c r="L26" s="29"/>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row>
    <row r="27">
      <c r="A27" s="31" t="s">
        <v>53</v>
      </c>
      <c r="B27" s="29"/>
      <c r="C27" s="29"/>
      <c r="D27" s="29"/>
      <c r="E27" s="29"/>
      <c r="F27" s="29"/>
      <c r="G27" s="29"/>
      <c r="H27" s="29"/>
      <c r="I27" s="29"/>
      <c r="J27" s="29"/>
      <c r="K27" s="29"/>
      <c r="L27" s="29"/>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row>
    <row r="28">
      <c r="A28" s="32"/>
      <c r="B28" s="29"/>
      <c r="C28" s="29"/>
      <c r="D28" s="29"/>
      <c r="E28" s="29"/>
      <c r="F28" s="29"/>
      <c r="G28" s="29"/>
      <c r="H28" s="29"/>
      <c r="I28" s="29"/>
      <c r="J28" s="29"/>
      <c r="K28" s="29"/>
      <c r="L28" s="29"/>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row>
    <row r="29">
      <c r="A29" s="33" t="s">
        <v>54</v>
      </c>
      <c r="B29" s="29"/>
      <c r="C29" s="29"/>
      <c r="D29" s="29"/>
      <c r="E29" s="29"/>
      <c r="F29" s="29"/>
      <c r="G29" s="29"/>
      <c r="H29" s="29"/>
      <c r="I29" s="29"/>
      <c r="J29" s="29"/>
      <c r="K29" s="29"/>
      <c r="L29" s="29"/>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row>
    <row r="30">
      <c r="A30" s="28"/>
      <c r="B30" s="29"/>
      <c r="C30" s="29"/>
      <c r="D30" s="29"/>
      <c r="E30" s="29"/>
      <c r="F30" s="29"/>
      <c r="G30" s="29"/>
      <c r="H30" s="29"/>
      <c r="I30" s="29"/>
      <c r="J30" s="29"/>
      <c r="K30" s="29"/>
      <c r="L30" s="29"/>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row>
    <row r="31">
      <c r="A31" s="30" t="s">
        <v>55</v>
      </c>
      <c r="B31" s="29"/>
      <c r="C31" s="29"/>
      <c r="D31" s="29"/>
      <c r="E31" s="29"/>
      <c r="F31" s="29"/>
      <c r="G31" s="29"/>
      <c r="H31" s="29"/>
      <c r="I31" s="29"/>
      <c r="J31" s="29"/>
      <c r="K31" s="29"/>
      <c r="L31" s="29"/>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row>
    <row r="32">
      <c r="A32" s="31"/>
      <c r="B32" s="29"/>
      <c r="C32" s="29"/>
      <c r="D32" s="29"/>
      <c r="E32" s="29"/>
      <c r="F32" s="29"/>
      <c r="G32" s="29"/>
      <c r="H32" s="29"/>
      <c r="I32" s="29"/>
      <c r="J32" s="29"/>
      <c r="K32" s="29"/>
      <c r="L32" s="29"/>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row>
    <row r="33">
      <c r="A33" s="30" t="s">
        <v>56</v>
      </c>
      <c r="B33" s="29"/>
      <c r="C33" s="29"/>
      <c r="D33" s="29"/>
      <c r="E33" s="29"/>
      <c r="F33" s="29"/>
      <c r="G33" s="29"/>
      <c r="H33" s="29"/>
      <c r="I33" s="29"/>
      <c r="J33" s="29"/>
      <c r="K33" s="29"/>
      <c r="L33" s="29"/>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row>
    <row r="34">
      <c r="A34" s="31" t="s">
        <v>57</v>
      </c>
      <c r="B34" s="29"/>
      <c r="C34" s="29"/>
      <c r="D34" s="29"/>
      <c r="E34" s="29"/>
      <c r="F34" s="29"/>
      <c r="G34" s="29"/>
      <c r="H34" s="29"/>
      <c r="I34" s="29"/>
      <c r="J34" s="29"/>
      <c r="K34" s="29"/>
      <c r="L34" s="29"/>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row>
    <row r="35">
      <c r="A35" s="31" t="s">
        <v>58</v>
      </c>
      <c r="B35" s="29"/>
      <c r="C35" s="29"/>
      <c r="D35" s="29"/>
      <c r="E35" s="29"/>
      <c r="F35" s="29"/>
      <c r="G35" s="29"/>
      <c r="H35" s="29"/>
      <c r="I35" s="29"/>
      <c r="J35" s="29"/>
      <c r="K35" s="29"/>
      <c r="L35" s="29"/>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row>
    <row r="36">
      <c r="A36" s="30" t="s">
        <v>59</v>
      </c>
      <c r="B36" s="29"/>
      <c r="C36" s="29"/>
      <c r="D36" s="29"/>
      <c r="E36" s="29"/>
      <c r="F36" s="29"/>
      <c r="G36" s="29"/>
      <c r="H36" s="29"/>
      <c r="I36" s="29"/>
      <c r="J36" s="29"/>
      <c r="K36" s="29"/>
      <c r="L36" s="29"/>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row>
    <row r="37">
      <c r="A37" s="31" t="s">
        <v>60</v>
      </c>
      <c r="B37" s="29"/>
      <c r="C37" s="29"/>
      <c r="D37" s="29"/>
      <c r="E37" s="29"/>
      <c r="F37" s="29"/>
      <c r="G37" s="29"/>
      <c r="H37" s="29"/>
      <c r="I37" s="29"/>
      <c r="J37" s="29"/>
      <c r="K37" s="29"/>
      <c r="L37" s="29"/>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row>
    <row r="38">
      <c r="A38" s="30"/>
      <c r="B38" s="34"/>
      <c r="C38" s="34"/>
      <c r="D38" s="34"/>
      <c r="E38" s="34"/>
      <c r="F38" s="34"/>
      <c r="G38" s="34"/>
      <c r="H38" s="34"/>
      <c r="I38" s="34"/>
      <c r="J38" s="34"/>
      <c r="K38" s="34"/>
      <c r="L38" s="34"/>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row>
    <row r="39">
      <c r="A39" s="31"/>
      <c r="B39" s="34"/>
      <c r="C39" s="34"/>
      <c r="D39" s="34"/>
      <c r="E39" s="34"/>
      <c r="F39" s="34"/>
      <c r="G39" s="34"/>
      <c r="H39" s="34"/>
      <c r="I39" s="34"/>
      <c r="J39" s="34"/>
      <c r="K39" s="34"/>
      <c r="L39" s="34"/>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row>
    <row r="40">
      <c r="A40" s="30"/>
      <c r="B40" s="34" t="s">
        <v>61</v>
      </c>
      <c r="C40" s="34" t="s">
        <v>9</v>
      </c>
      <c r="D40" s="34" t="s">
        <v>62</v>
      </c>
      <c r="E40" s="34" t="s">
        <v>50</v>
      </c>
      <c r="F40" s="34" t="s">
        <v>63</v>
      </c>
      <c r="G40" s="34" t="s">
        <v>64</v>
      </c>
      <c r="H40" s="34" t="s">
        <v>65</v>
      </c>
      <c r="I40" s="34" t="s">
        <v>66</v>
      </c>
      <c r="J40" s="34" t="s">
        <v>67</v>
      </c>
      <c r="K40" s="34" t="s">
        <v>68</v>
      </c>
      <c r="L40" s="34" t="s">
        <v>69</v>
      </c>
      <c r="M40" s="34" t="s">
        <v>70</v>
      </c>
      <c r="N40" s="34" t="s">
        <v>71</v>
      </c>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row>
    <row r="41">
      <c r="A41" s="31"/>
      <c r="B41" s="34" t="s">
        <v>72</v>
      </c>
      <c r="C41" s="34"/>
      <c r="D41" s="34"/>
      <c r="E41" s="34"/>
      <c r="F41" s="34"/>
      <c r="G41" s="34"/>
      <c r="H41" s="34"/>
      <c r="I41" s="34"/>
      <c r="J41" s="34"/>
      <c r="K41" s="34"/>
      <c r="L41" s="34"/>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row>
    <row r="42">
      <c r="A42" s="30"/>
      <c r="B42" s="34" t="s">
        <v>73</v>
      </c>
      <c r="C42" s="34" t="s">
        <v>74</v>
      </c>
      <c r="D42" s="34"/>
      <c r="E42" s="34"/>
      <c r="F42" s="34"/>
      <c r="G42" s="34"/>
      <c r="H42" s="34"/>
      <c r="I42" s="34"/>
      <c r="J42" s="34"/>
      <c r="K42" s="34"/>
      <c r="L42" s="34"/>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row>
    <row r="43">
      <c r="A43" s="31" t="s">
        <v>75</v>
      </c>
      <c r="B43" s="34" t="s">
        <v>76</v>
      </c>
      <c r="C43" s="34"/>
      <c r="D43" s="34"/>
      <c r="E43" s="34"/>
      <c r="F43" s="34"/>
      <c r="G43" s="34"/>
      <c r="H43" s="34"/>
      <c r="I43" s="34"/>
      <c r="J43" s="34"/>
      <c r="K43" s="34"/>
      <c r="L43" s="34"/>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row>
    <row r="44">
      <c r="A44" s="31" t="s">
        <v>77</v>
      </c>
      <c r="B44" s="34" t="s">
        <v>76</v>
      </c>
      <c r="C44" s="34" t="s">
        <v>78</v>
      </c>
      <c r="D44" s="34" t="s">
        <v>79</v>
      </c>
      <c r="E44" s="34" t="s">
        <v>80</v>
      </c>
      <c r="F44" s="34" t="s">
        <v>80</v>
      </c>
      <c r="G44" s="34" t="s">
        <v>81</v>
      </c>
      <c r="H44" s="34" t="s">
        <v>81</v>
      </c>
      <c r="I44" s="34" t="s">
        <v>82</v>
      </c>
      <c r="J44" s="34"/>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row>
    <row r="45">
      <c r="A45" s="30" t="s">
        <v>72</v>
      </c>
      <c r="B45" s="34"/>
      <c r="C45" s="34"/>
      <c r="D45" s="34"/>
      <c r="E45" s="34"/>
      <c r="F45" s="34"/>
      <c r="G45" s="34"/>
      <c r="H45" s="34"/>
      <c r="I45" s="34"/>
      <c r="J45" s="34"/>
      <c r="K45" s="34"/>
      <c r="L45" s="34"/>
      <c r="M45" s="34"/>
      <c r="N45" s="34"/>
      <c r="O45" s="34"/>
      <c r="P45" s="34"/>
      <c r="Q45" s="34"/>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row>
    <row r="46">
      <c r="A46" s="31" t="s">
        <v>83</v>
      </c>
      <c r="B46" s="34"/>
      <c r="C46" s="34"/>
      <c r="D46" s="34"/>
      <c r="E46" s="34"/>
      <c r="F46" s="34"/>
      <c r="G46" s="34"/>
      <c r="H46" s="34"/>
      <c r="I46" s="34"/>
      <c r="J46" s="34"/>
      <c r="K46" s="34"/>
      <c r="L46" s="34"/>
      <c r="M46" s="34"/>
      <c r="N46" s="34"/>
      <c r="O46" s="34"/>
      <c r="P46" s="34"/>
      <c r="Q46" s="34"/>
      <c r="R46" s="34"/>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row>
    <row r="47">
      <c r="A47" s="36" t="s">
        <v>84</v>
      </c>
      <c r="B47" s="34"/>
      <c r="C47" s="34"/>
      <c r="D47" s="34"/>
      <c r="E47" s="34"/>
      <c r="F47" s="34"/>
      <c r="G47" s="34"/>
      <c r="H47" s="34"/>
      <c r="I47" s="34"/>
      <c r="J47" s="34"/>
      <c r="K47" s="34"/>
      <c r="L47" s="34"/>
      <c r="M47" s="34"/>
      <c r="N47" s="34"/>
      <c r="O47" s="34"/>
      <c r="P47" s="34"/>
      <c r="Q47" s="34"/>
      <c r="R47" s="34"/>
      <c r="S47" s="34"/>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c r="A48" s="30" t="s">
        <v>85</v>
      </c>
      <c r="B48" s="34"/>
      <c r="C48" s="34"/>
      <c r="D48" s="34"/>
      <c r="E48" s="34"/>
      <c r="F48" s="34"/>
      <c r="G48" s="34"/>
      <c r="H48" s="34"/>
      <c r="I48" s="34"/>
      <c r="J48" s="34"/>
      <c r="K48" s="34"/>
      <c r="L48" s="34"/>
      <c r="M48" s="34"/>
      <c r="N48" s="34"/>
      <c r="O48" s="34"/>
      <c r="P48" s="34"/>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row>
    <row r="49">
      <c r="A49" s="31" t="s">
        <v>86</v>
      </c>
      <c r="B49" s="34"/>
      <c r="C49" s="35"/>
      <c r="D49" s="35"/>
      <c r="E49" s="35"/>
      <c r="F49" s="34"/>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row>
    <row r="50">
      <c r="A50" s="30" t="s">
        <v>43</v>
      </c>
      <c r="B50" s="34"/>
      <c r="C50" s="34"/>
      <c r="D50" s="34"/>
      <c r="E50" s="34"/>
      <c r="F50" s="34"/>
      <c r="G50" s="34"/>
      <c r="H50" s="34"/>
      <c r="I50" s="34"/>
      <c r="J50" s="34"/>
      <c r="K50" s="34"/>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row>
    <row r="51">
      <c r="A51" s="31" t="s">
        <v>73</v>
      </c>
      <c r="B51" s="34"/>
      <c r="C51" s="34"/>
      <c r="D51" s="34"/>
      <c r="E51" s="34"/>
      <c r="F51" s="34"/>
      <c r="G51" s="34"/>
      <c r="H51" s="34"/>
      <c r="I51" s="34"/>
      <c r="J51" s="34"/>
      <c r="K51" s="34"/>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row>
    <row r="52">
      <c r="A52" s="37" t="s">
        <v>38</v>
      </c>
      <c r="B52" s="34"/>
      <c r="C52" s="34"/>
      <c r="D52" s="34"/>
      <c r="E52" s="34"/>
      <c r="F52" s="34"/>
      <c r="G52" s="34"/>
      <c r="H52" s="34"/>
      <c r="I52" s="34"/>
      <c r="J52" s="34"/>
      <c r="K52" s="34"/>
      <c r="L52" s="34"/>
      <c r="M52" s="34"/>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row>
    <row r="53">
      <c r="A53" s="37"/>
      <c r="B53" s="37"/>
      <c r="C53" s="35"/>
      <c r="D53" s="35"/>
      <c r="E53" s="35"/>
      <c r="F53" s="34"/>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row>
    <row r="54">
      <c r="A54" s="37" t="s">
        <v>87</v>
      </c>
      <c r="B54" s="37"/>
      <c r="C54" s="34"/>
      <c r="D54" s="34"/>
      <c r="E54" s="34"/>
      <c r="F54" s="34"/>
      <c r="G54" s="34"/>
      <c r="H54" s="34"/>
      <c r="I54" s="34"/>
      <c r="J54" s="34"/>
      <c r="K54" s="34"/>
      <c r="L54" s="34"/>
      <c r="M54" s="34"/>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row>
    <row r="55">
      <c r="A55" s="38"/>
      <c r="B55" s="39"/>
      <c r="C55" s="35"/>
      <c r="D55" s="35"/>
      <c r="E55" s="35"/>
      <c r="F55" s="34"/>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row>
    <row r="56">
      <c r="A56" s="40" t="s">
        <v>88</v>
      </c>
      <c r="B56" s="39"/>
      <c r="C56" s="34"/>
      <c r="D56" s="34"/>
      <c r="E56" s="34"/>
      <c r="F56" s="34"/>
      <c r="G56" s="34"/>
      <c r="H56" s="34"/>
      <c r="I56" s="34"/>
      <c r="J56" s="34"/>
      <c r="K56" s="34"/>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row>
    <row r="57">
      <c r="A57" s="40"/>
      <c r="B57" s="40"/>
      <c r="C57" s="35"/>
      <c r="D57" s="35"/>
      <c r="E57" s="35"/>
      <c r="F57" s="34"/>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row>
    <row r="58">
      <c r="A58" s="40" t="s">
        <v>89</v>
      </c>
      <c r="B58" s="40"/>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row>
    <row r="59">
      <c r="A59" s="40"/>
      <c r="B59" s="40"/>
      <c r="C59" s="35"/>
      <c r="D59" s="35"/>
      <c r="E59" s="35"/>
      <c r="F59" s="34"/>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row>
    <row r="60">
      <c r="A60" s="40" t="s">
        <v>90</v>
      </c>
      <c r="B60" s="40"/>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row>
    <row r="61">
      <c r="A61" s="40"/>
      <c r="B61" s="40"/>
      <c r="C61" s="34"/>
      <c r="D61" s="34"/>
      <c r="E61" s="34"/>
      <c r="F61" s="34"/>
      <c r="G61" s="34"/>
      <c r="H61" s="34"/>
      <c r="I61" s="34"/>
      <c r="J61" s="34"/>
      <c r="K61" s="34"/>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row>
    <row r="62">
      <c r="A62" s="38"/>
      <c r="B62" s="34"/>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row>
    <row r="63">
      <c r="A63" s="41" t="s">
        <v>91</v>
      </c>
      <c r="B63" s="35"/>
      <c r="C63" s="35"/>
      <c r="D63" s="35"/>
      <c r="E63" s="35"/>
      <c r="F63" s="34"/>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row>
    <row r="64">
      <c r="A64" s="42"/>
      <c r="B64" s="34"/>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row>
    <row r="65">
      <c r="A65" s="42" t="s">
        <v>92</v>
      </c>
      <c r="B65" s="34"/>
      <c r="C65" s="35"/>
      <c r="D65" s="35"/>
      <c r="E65" s="35"/>
      <c r="F65" s="34"/>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row>
    <row r="66">
      <c r="A66" s="34"/>
      <c r="B66" s="34"/>
      <c r="C66" s="34"/>
      <c r="D66" s="34"/>
      <c r="E66" s="34"/>
      <c r="F66" s="34"/>
      <c r="G66" s="34"/>
      <c r="H66" s="34"/>
      <c r="I66" s="34"/>
      <c r="J66" s="34"/>
      <c r="K66" s="34"/>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row>
    <row r="67">
      <c r="A67" s="42" t="s">
        <v>93</v>
      </c>
      <c r="B67" s="34"/>
      <c r="C67" s="35"/>
      <c r="D67" s="35"/>
      <c r="E67" s="35"/>
      <c r="F67" s="34"/>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row>
    <row r="68">
      <c r="A68" s="43"/>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row>
    <row r="69">
      <c r="A69" s="44" t="s">
        <v>94</v>
      </c>
      <c r="B69" s="34"/>
      <c r="C69" s="35"/>
      <c r="D69" s="35"/>
      <c r="E69" s="35"/>
      <c r="F69" s="34"/>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row>
    <row r="70">
      <c r="A70" s="34"/>
      <c r="B70" s="34"/>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row>
    <row r="71">
      <c r="A71" s="42" t="s">
        <v>95</v>
      </c>
      <c r="B71" s="34"/>
      <c r="C71" s="34"/>
      <c r="D71" s="34"/>
      <c r="E71" s="34"/>
      <c r="F71" s="34"/>
      <c r="G71" s="34"/>
      <c r="H71" s="34"/>
      <c r="I71" s="34"/>
      <c r="J71" s="34"/>
      <c r="K71" s="34"/>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row>
    <row r="72">
      <c r="A72" s="42"/>
      <c r="B72" s="34"/>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row>
    <row r="73">
      <c r="A73" s="45" t="s">
        <v>96</v>
      </c>
      <c r="B73" s="35"/>
      <c r="C73" s="35"/>
      <c r="D73" s="35"/>
      <c r="E73" s="35"/>
      <c r="F73" s="34"/>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row>
    <row r="74">
      <c r="A74" s="42"/>
      <c r="B74" s="34"/>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row>
    <row r="75">
      <c r="A75" s="42" t="s">
        <v>97</v>
      </c>
      <c r="B75" s="34"/>
      <c r="C75" s="35"/>
      <c r="D75" s="35"/>
      <c r="E75" s="35"/>
      <c r="F75" s="34"/>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row>
    <row r="76">
      <c r="A76" s="34"/>
      <c r="B76" s="34"/>
      <c r="C76" s="34"/>
      <c r="D76" s="34"/>
      <c r="E76" s="34"/>
      <c r="F76" s="34"/>
      <c r="G76" s="34"/>
      <c r="H76" s="34"/>
      <c r="I76" s="34"/>
      <c r="J76" s="34"/>
      <c r="K76" s="34"/>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row>
    <row r="77">
      <c r="A77" s="44" t="s">
        <v>98</v>
      </c>
      <c r="B77" s="34"/>
      <c r="C77" s="35"/>
      <c r="D77" s="35"/>
      <c r="E77" s="35"/>
      <c r="F77" s="34"/>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row>
    <row r="78">
      <c r="A78" s="42"/>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row>
    <row r="79">
      <c r="A79" s="34" t="s">
        <v>99</v>
      </c>
      <c r="B79" s="34"/>
      <c r="C79" s="35"/>
      <c r="D79" s="35"/>
      <c r="E79" s="35"/>
      <c r="F79" s="34"/>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row>
    <row r="80">
      <c r="A80" s="42"/>
      <c r="B80" s="34"/>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row>
    <row r="81">
      <c r="A81" s="42" t="s">
        <v>100</v>
      </c>
      <c r="B81" s="34"/>
      <c r="C81" s="34"/>
      <c r="D81" s="34"/>
      <c r="E81" s="34"/>
      <c r="F81" s="34"/>
      <c r="G81" s="34"/>
      <c r="H81" s="34"/>
      <c r="I81" s="34"/>
      <c r="J81" s="34"/>
      <c r="K81" s="34"/>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row>
    <row r="82">
      <c r="A82" s="34"/>
      <c r="B82" s="34"/>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row>
    <row r="83">
      <c r="A83" s="42" t="s">
        <v>101</v>
      </c>
      <c r="B83" s="35"/>
      <c r="C83" s="35"/>
      <c r="D83" s="35"/>
      <c r="E83" s="35"/>
      <c r="F83" s="34"/>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row>
    <row r="84">
      <c r="A84" s="42"/>
      <c r="B84" s="34"/>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row>
    <row r="85">
      <c r="A85" s="34" t="s">
        <v>102</v>
      </c>
      <c r="B85" s="34"/>
      <c r="C85" s="35"/>
      <c r="D85" s="35"/>
      <c r="E85" s="35"/>
      <c r="F85" s="34"/>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row>
    <row r="86">
      <c r="A86" s="42"/>
      <c r="B86" s="34"/>
      <c r="C86" s="34"/>
      <c r="D86" s="34"/>
      <c r="E86" s="34"/>
      <c r="F86" s="34"/>
      <c r="G86" s="34"/>
      <c r="H86" s="34"/>
      <c r="I86" s="34"/>
      <c r="J86" s="34"/>
      <c r="K86" s="34"/>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row>
    <row r="87">
      <c r="A87" s="46" t="s">
        <v>103</v>
      </c>
      <c r="B87" s="34"/>
      <c r="C87" s="35"/>
      <c r="D87" s="35"/>
      <c r="E87" s="35"/>
      <c r="F87" s="34"/>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row>
    <row r="88">
      <c r="A88" s="47" t="s">
        <v>104</v>
      </c>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row>
    <row r="89">
      <c r="A89" s="48"/>
      <c r="B89" s="34"/>
      <c r="C89" s="35"/>
      <c r="D89" s="35"/>
      <c r="E89" s="35"/>
      <c r="F89" s="34"/>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row>
    <row r="90">
      <c r="A90" s="34" t="s">
        <v>105</v>
      </c>
      <c r="B90" s="34"/>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row>
    <row r="91">
      <c r="A91" s="48" t="s">
        <v>106</v>
      </c>
      <c r="B91" s="34"/>
      <c r="C91" s="34"/>
      <c r="D91" s="34"/>
      <c r="E91" s="34"/>
      <c r="F91" s="34"/>
      <c r="G91" s="34"/>
      <c r="H91" s="34"/>
      <c r="I91" s="34"/>
      <c r="J91" s="34"/>
      <c r="K91" s="34"/>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row>
    <row r="92">
      <c r="A92" s="34" t="s">
        <v>107</v>
      </c>
      <c r="B92" s="34"/>
      <c r="C92" s="35"/>
      <c r="D92" s="35"/>
      <c r="E92" s="35"/>
      <c r="F92" s="34"/>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row>
    <row r="93">
      <c r="A93" s="48"/>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row>
    <row r="94">
      <c r="A94" s="34" t="s">
        <v>108</v>
      </c>
      <c r="B94" s="34"/>
      <c r="C94" s="35"/>
      <c r="D94" s="35"/>
      <c r="E94" s="35"/>
      <c r="F94" s="34"/>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row>
    <row r="95">
      <c r="A95" s="48"/>
      <c r="B95" s="34"/>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row>
    <row r="96">
      <c r="A96" s="38" t="s">
        <v>109</v>
      </c>
      <c r="B96" s="34"/>
      <c r="C96" s="34"/>
      <c r="D96" s="34"/>
      <c r="E96" s="34"/>
      <c r="F96" s="34"/>
      <c r="G96" s="34"/>
      <c r="H96" s="34"/>
      <c r="I96" s="34"/>
      <c r="J96" s="34"/>
      <c r="K96" s="34"/>
      <c r="L96" s="34"/>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row>
    <row r="97">
      <c r="A97" s="37"/>
      <c r="B97" s="37"/>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row>
    <row r="98">
      <c r="A98" s="38" t="s">
        <v>110</v>
      </c>
      <c r="B98" s="35"/>
      <c r="C98" s="35"/>
      <c r="D98" s="35"/>
      <c r="E98" s="35"/>
      <c r="F98" s="34"/>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row>
    <row r="99">
      <c r="A99" s="49"/>
      <c r="B99" s="34"/>
      <c r="C99" s="35"/>
      <c r="D99" s="35"/>
      <c r="E99" s="35"/>
      <c r="F99" s="34"/>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row>
    <row r="100">
      <c r="A100" s="50" t="s">
        <v>111</v>
      </c>
      <c r="B100" s="34"/>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row>
    <row r="101">
      <c r="A101" s="34"/>
      <c r="B101" s="34"/>
      <c r="C101" s="34"/>
      <c r="D101" s="34"/>
      <c r="E101" s="34"/>
      <c r="F101" s="34"/>
      <c r="G101" s="34"/>
      <c r="H101" s="34"/>
      <c r="I101" s="34"/>
      <c r="J101" s="34"/>
      <c r="K101" s="34"/>
      <c r="L101" s="34"/>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row>
    <row r="102">
      <c r="A102" s="51" t="s">
        <v>112</v>
      </c>
      <c r="B102" s="34"/>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row>
    <row r="103">
      <c r="A103" s="52"/>
      <c r="B103" s="35"/>
      <c r="C103" s="35"/>
      <c r="D103" s="35"/>
      <c r="E103" s="35"/>
      <c r="F103" s="34"/>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row>
    <row r="104">
      <c r="A104" s="34" t="s">
        <v>113</v>
      </c>
      <c r="B104" s="34"/>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row>
    <row r="105">
      <c r="A105" s="51"/>
      <c r="B105" s="37"/>
      <c r="C105" s="35"/>
      <c r="D105" s="35"/>
      <c r="E105" s="35"/>
      <c r="F105" s="34"/>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row>
    <row r="106">
      <c r="A106" s="53" t="s">
        <v>114</v>
      </c>
      <c r="B106" s="34"/>
      <c r="C106" s="34"/>
      <c r="D106" s="34"/>
      <c r="E106" s="34"/>
      <c r="F106" s="34"/>
      <c r="G106" s="34"/>
      <c r="H106" s="34"/>
      <c r="I106" s="34"/>
      <c r="J106" s="34"/>
      <c r="K106" s="34"/>
      <c r="L106" s="34"/>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row>
    <row r="107">
      <c r="A107" s="34"/>
      <c r="B107" s="34"/>
      <c r="C107" s="35"/>
      <c r="D107" s="35"/>
      <c r="E107" s="35"/>
      <c r="F107" s="34"/>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row>
    <row r="108">
      <c r="A108" s="51" t="s">
        <v>115</v>
      </c>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row>
    <row r="109">
      <c r="A109" s="53"/>
      <c r="B109" s="34"/>
      <c r="C109" s="35"/>
      <c r="D109" s="35"/>
      <c r="E109" s="35"/>
      <c r="F109" s="34"/>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row>
    <row r="110">
      <c r="A110" s="34" t="s">
        <v>112</v>
      </c>
      <c r="B110" s="34"/>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row>
    <row r="111">
      <c r="A111" s="51"/>
      <c r="B111" s="34"/>
      <c r="C111" s="34"/>
      <c r="D111" s="34"/>
      <c r="E111" s="34"/>
      <c r="F111" s="34"/>
      <c r="G111" s="34"/>
      <c r="H111" s="34"/>
      <c r="I111" s="34"/>
      <c r="J111" s="34"/>
      <c r="K111" s="34"/>
      <c r="L111" s="34"/>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row>
    <row r="112">
      <c r="A112" s="53" t="s">
        <v>115</v>
      </c>
      <c r="B112" s="34"/>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row>
    <row r="113">
      <c r="A113" s="34"/>
      <c r="B113" s="35"/>
      <c r="C113" s="35"/>
      <c r="D113" s="35"/>
      <c r="E113" s="35"/>
      <c r="F113" s="34"/>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row>
    <row r="114">
      <c r="A114" s="51" t="s">
        <v>116</v>
      </c>
      <c r="B114" s="34"/>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row>
    <row r="115">
      <c r="A115" s="53" t="s">
        <v>117</v>
      </c>
      <c r="B115" s="34"/>
      <c r="C115" s="35"/>
      <c r="D115" s="35"/>
      <c r="E115" s="35"/>
      <c r="F115" s="34"/>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row>
    <row r="116">
      <c r="A116" s="54" t="s">
        <v>118</v>
      </c>
      <c r="B116" s="34"/>
      <c r="C116" s="34"/>
      <c r="D116" s="34"/>
      <c r="E116" s="34"/>
      <c r="F116" s="34"/>
      <c r="G116" s="34"/>
      <c r="H116" s="34"/>
      <c r="I116" s="34"/>
      <c r="J116" s="34"/>
      <c r="K116" s="34"/>
      <c r="L116" s="34"/>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row>
    <row r="117">
      <c r="A117" s="34" t="s">
        <v>119</v>
      </c>
      <c r="B117" s="34"/>
      <c r="C117" s="35"/>
      <c r="D117" s="35"/>
      <c r="E117" s="35"/>
      <c r="F117" s="34"/>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row>
    <row r="118">
      <c r="A118" s="51"/>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row>
    <row r="119">
      <c r="A119" s="53" t="s">
        <v>78</v>
      </c>
      <c r="B119" s="34"/>
      <c r="C119" s="35"/>
      <c r="D119" s="35"/>
      <c r="E119" s="35"/>
      <c r="F119" s="34"/>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row>
    <row r="120">
      <c r="A120" s="54"/>
      <c r="B120" s="34"/>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row>
    <row r="121">
      <c r="A121" s="34" t="s">
        <v>120</v>
      </c>
      <c r="B121" s="34"/>
      <c r="C121" s="34"/>
      <c r="D121" s="34"/>
      <c r="E121" s="34"/>
      <c r="F121" s="34"/>
      <c r="G121" s="34"/>
      <c r="H121" s="34"/>
      <c r="I121" s="34"/>
      <c r="J121" s="34"/>
      <c r="K121" s="34"/>
      <c r="L121" s="34"/>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row>
    <row r="122">
      <c r="A122" s="51"/>
      <c r="B122" s="34"/>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row>
    <row r="123">
      <c r="A123" s="53" t="s">
        <v>121</v>
      </c>
      <c r="B123" s="35"/>
      <c r="C123" s="35"/>
      <c r="D123" s="35"/>
      <c r="E123" s="35"/>
      <c r="F123" s="34"/>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row>
    <row r="124">
      <c r="A124" s="34" t="s">
        <v>122</v>
      </c>
      <c r="B124" s="34"/>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row>
    <row r="125">
      <c r="A125" s="51"/>
      <c r="B125" s="34"/>
      <c r="C125" s="35"/>
      <c r="D125" s="35"/>
      <c r="E125" s="35"/>
      <c r="F125" s="34"/>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row>
    <row r="126">
      <c r="A126" s="53" t="s">
        <v>123</v>
      </c>
      <c r="B126" s="34"/>
      <c r="C126" s="34"/>
      <c r="D126" s="34"/>
      <c r="E126" s="34"/>
      <c r="F126" s="34"/>
      <c r="G126" s="34"/>
      <c r="H126" s="34"/>
      <c r="I126" s="34"/>
      <c r="J126" s="34"/>
      <c r="K126" s="34"/>
      <c r="L126" s="34"/>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row>
    <row r="127">
      <c r="A127" s="34"/>
      <c r="B127" s="34"/>
      <c r="C127" s="35"/>
      <c r="D127" s="35"/>
      <c r="E127" s="35"/>
      <c r="F127" s="34"/>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row>
    <row r="128">
      <c r="A128" s="51" t="s">
        <v>124</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row>
    <row r="129">
      <c r="A129" s="34"/>
      <c r="B129" s="34"/>
      <c r="C129" s="35"/>
      <c r="D129" s="35"/>
      <c r="E129" s="35"/>
      <c r="F129" s="34"/>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row>
    <row r="130">
      <c r="A130" s="51" t="s">
        <v>125</v>
      </c>
      <c r="B130" s="34"/>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row>
    <row r="131">
      <c r="A131" s="34"/>
      <c r="B131" s="34"/>
      <c r="C131" s="34"/>
      <c r="D131" s="34"/>
      <c r="E131" s="34"/>
      <c r="F131" s="34"/>
      <c r="G131" s="34"/>
      <c r="H131" s="34"/>
      <c r="I131" s="34"/>
      <c r="J131" s="34"/>
      <c r="K131" s="34"/>
      <c r="L131" s="34"/>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row>
    <row r="132">
      <c r="A132" s="51" t="s">
        <v>126</v>
      </c>
      <c r="B132" s="34"/>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row>
    <row r="133">
      <c r="A133" s="53"/>
      <c r="B133" s="35"/>
      <c r="C133" s="35"/>
      <c r="D133" s="35"/>
      <c r="E133" s="35"/>
      <c r="F133" s="34"/>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row>
    <row r="134">
      <c r="A134" s="34" t="s">
        <v>127</v>
      </c>
      <c r="B134" s="34"/>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row>
    <row r="135">
      <c r="A135" s="51"/>
      <c r="B135" s="34"/>
      <c r="C135" s="35"/>
      <c r="D135" s="35"/>
      <c r="E135" s="35"/>
      <c r="F135" s="34"/>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row>
    <row r="136">
      <c r="A136" s="53" t="s">
        <v>128</v>
      </c>
      <c r="B136" s="34"/>
      <c r="C136" s="34"/>
      <c r="D136" s="34"/>
      <c r="E136" s="34"/>
      <c r="F136" s="34"/>
      <c r="G136" s="34"/>
      <c r="H136" s="34"/>
      <c r="I136" s="34"/>
      <c r="J136" s="34"/>
      <c r="K136" s="34"/>
      <c r="L136" s="34"/>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row>
    <row r="137">
      <c r="A137" s="34"/>
      <c r="B137" s="34"/>
      <c r="C137" s="35"/>
      <c r="D137" s="35"/>
      <c r="E137" s="35"/>
      <c r="F137" s="34"/>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row>
    <row r="138">
      <c r="A138" s="51" t="s">
        <v>129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row>
    <row r="139">
      <c r="A139" s="53"/>
      <c r="B139" s="34"/>
      <c r="C139" s="35"/>
      <c r="D139" s="35"/>
      <c r="E139" s="35"/>
      <c r="F139" s="34"/>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row>
    <row r="140">
      <c r="A140" s="34" t="s">
        <v>130</v>
      </c>
      <c r="B140" s="34"/>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row>
    <row r="141">
      <c r="A141" s="51"/>
      <c r="B141" s="34"/>
      <c r="C141" s="34"/>
      <c r="D141" s="34"/>
      <c r="E141" s="34"/>
      <c r="F141" s="34"/>
      <c r="G141" s="34"/>
      <c r="H141" s="34"/>
      <c r="I141" s="34"/>
      <c r="J141" s="34"/>
      <c r="K141" s="34"/>
      <c r="L141" s="34"/>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row>
    <row r="142">
      <c r="A142" s="53" t="s">
        <v>131</v>
      </c>
      <c r="B142" s="34"/>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row>
    <row r="143">
      <c r="A143" s="51"/>
      <c r="B143" s="35"/>
      <c r="C143" s="35"/>
      <c r="D143" s="35"/>
      <c r="E143" s="35"/>
      <c r="F143" s="34"/>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row>
    <row r="144">
      <c r="A144" s="53" t="s">
        <v>132</v>
      </c>
      <c r="B144" s="34"/>
      <c r="C144" s="35"/>
      <c r="D144" s="35"/>
      <c r="E144" s="35"/>
      <c r="F144" s="34"/>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row>
    <row r="145">
      <c r="A145" s="34"/>
      <c r="B145" s="34"/>
      <c r="C145" s="35"/>
      <c r="D145" s="35"/>
      <c r="E145" s="35"/>
      <c r="F145" s="34"/>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row>
    <row r="146">
      <c r="A146" s="51" t="s">
        <v>133</v>
      </c>
      <c r="B146" s="34"/>
      <c r="C146" s="34"/>
      <c r="D146" s="34"/>
      <c r="E146" s="34"/>
      <c r="F146" s="34"/>
      <c r="G146" s="34"/>
      <c r="H146" s="34"/>
      <c r="I146" s="34"/>
      <c r="J146" s="34"/>
      <c r="K146" s="34"/>
      <c r="L146" s="34"/>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row>
    <row r="147">
      <c r="A147" s="53"/>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row>
    <row r="148">
      <c r="A148" s="34" t="s">
        <v>134</v>
      </c>
      <c r="B148" s="35"/>
      <c r="C148" s="35"/>
      <c r="D148" s="35"/>
      <c r="E148" s="35"/>
      <c r="F148" s="34"/>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row>
    <row r="149">
      <c r="A149" s="51"/>
      <c r="B149" s="35"/>
      <c r="C149" s="35"/>
      <c r="D149" s="35"/>
      <c r="E149" s="35"/>
      <c r="F149" s="34"/>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row>
    <row r="150">
      <c r="A150" s="53" t="s">
        <v>135</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row>
    <row r="151">
      <c r="A151" s="34"/>
      <c r="B151" s="35"/>
      <c r="C151" s="35"/>
      <c r="D151" s="35"/>
      <c r="E151" s="35"/>
      <c r="F151" s="34"/>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row>
    <row r="152">
      <c r="A152" s="34" t="s">
        <v>136</v>
      </c>
      <c r="B152" s="35"/>
      <c r="C152" s="35"/>
      <c r="D152" s="35"/>
      <c r="E152" s="35"/>
      <c r="F152" s="34"/>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row>
    <row r="153">
      <c r="A153" s="34"/>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row>
    <row r="154">
      <c r="A154" s="34" t="s">
        <v>137</v>
      </c>
      <c r="B154" s="35"/>
      <c r="C154" s="35"/>
      <c r="D154" s="35"/>
      <c r="E154" s="35"/>
      <c r="F154" s="34"/>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row>
    <row r="155">
      <c r="A155" s="34"/>
      <c r="B155" s="35"/>
      <c r="C155" s="35"/>
      <c r="D155" s="35"/>
      <c r="E155" s="35"/>
      <c r="F155" s="34"/>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row>
    <row r="156">
      <c r="A156" s="34" t="s">
        <v>138</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row>
    <row r="157">
      <c r="A157" s="34"/>
      <c r="B157" s="35"/>
      <c r="C157" s="35"/>
      <c r="D157" s="35"/>
      <c r="E157" s="35"/>
      <c r="F157" s="34"/>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row>
    <row r="158">
      <c r="A158" s="34" t="s">
        <v>120</v>
      </c>
      <c r="B158" s="35"/>
      <c r="C158" s="35"/>
      <c r="D158" s="35"/>
      <c r="E158" s="35"/>
      <c r="F158" s="34"/>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row>
    <row r="159">
      <c r="A159" s="34"/>
      <c r="B159" s="35"/>
      <c r="C159" s="35"/>
      <c r="D159" s="35"/>
      <c r="E159" s="35"/>
      <c r="F159" s="34"/>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row>
    <row r="160">
      <c r="A160" s="34" t="s">
        <v>121</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row>
    <row r="161">
      <c r="A161" s="34" t="s">
        <v>122</v>
      </c>
      <c r="B161" s="35"/>
      <c r="C161" s="35"/>
      <c r="D161" s="35"/>
      <c r="E161" s="35"/>
      <c r="F161" s="34"/>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row>
    <row r="162">
      <c r="A162" s="34"/>
      <c r="B162" s="35"/>
      <c r="C162" s="35"/>
      <c r="D162" s="35"/>
      <c r="E162" s="35"/>
      <c r="F162" s="34"/>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row>
    <row r="163">
      <c r="A163" s="34" t="s">
        <v>123</v>
      </c>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row>
    <row r="164">
      <c r="A164" s="34"/>
      <c r="B164" s="35"/>
      <c r="C164" s="35"/>
      <c r="D164" s="35"/>
      <c r="E164" s="35"/>
      <c r="F164" s="34"/>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row>
    <row r="165">
      <c r="A165" s="34" t="s">
        <v>124</v>
      </c>
      <c r="B165" s="35"/>
      <c r="C165" s="35"/>
      <c r="D165" s="35"/>
      <c r="E165" s="35"/>
      <c r="F165" s="34"/>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row>
    <row r="166">
      <c r="A166" s="34" t="s">
        <v>81</v>
      </c>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row>
    <row r="167">
      <c r="A167" s="34"/>
      <c r="B167" s="35"/>
      <c r="C167" s="35"/>
      <c r="D167" s="35"/>
      <c r="E167" s="35"/>
      <c r="F167" s="34"/>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row>
    <row r="168">
      <c r="A168" s="34" t="s">
        <v>139</v>
      </c>
      <c r="B168" s="35"/>
      <c r="C168" s="35"/>
      <c r="D168" s="35"/>
      <c r="E168" s="35"/>
      <c r="F168" s="34"/>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row>
    <row r="169">
      <c r="A169" s="34"/>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row>
    <row r="170">
      <c r="A170" s="45" t="s">
        <v>140</v>
      </c>
      <c r="B170" s="35"/>
      <c r="C170" s="35"/>
      <c r="D170" s="35"/>
      <c r="E170" s="35"/>
      <c r="F170" s="34"/>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row>
    <row r="171">
      <c r="A171" s="34"/>
      <c r="B171" s="35"/>
      <c r="C171" s="35"/>
      <c r="D171" s="35"/>
      <c r="E171" s="35"/>
      <c r="F171" s="34"/>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row>
    <row r="172">
      <c r="A172" s="34" t="s">
        <v>141</v>
      </c>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row>
    <row r="173">
      <c r="A173" s="34" t="s">
        <v>142</v>
      </c>
      <c r="B173" s="35"/>
      <c r="C173" s="35"/>
      <c r="D173" s="35"/>
      <c r="E173" s="35"/>
      <c r="F173" s="34"/>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row>
    <row r="174">
      <c r="A174" s="55"/>
      <c r="B174" s="56"/>
      <c r="C174" s="56"/>
      <c r="D174" s="56"/>
      <c r="E174" s="56"/>
      <c r="F174" s="55"/>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row>
    <row r="175">
      <c r="A175" s="55" t="s">
        <v>143</v>
      </c>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row>
    <row r="176">
      <c r="A176" s="55"/>
      <c r="B176" s="56"/>
      <c r="C176" s="56"/>
      <c r="D176" s="56"/>
      <c r="E176" s="56"/>
      <c r="F176" s="55"/>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row>
    <row r="177">
      <c r="A177" s="55" t="s">
        <v>144</v>
      </c>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row>
    <row r="178">
      <c r="A178" s="55"/>
      <c r="B178" s="56"/>
      <c r="C178" s="56"/>
      <c r="D178" s="56"/>
      <c r="E178" s="56"/>
      <c r="F178" s="55"/>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row>
    <row r="179">
      <c r="A179" s="55" t="s">
        <v>145</v>
      </c>
      <c r="B179" s="56"/>
      <c r="C179" s="56"/>
      <c r="D179" s="56"/>
      <c r="E179" s="56"/>
      <c r="F179" s="55"/>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row>
    <row r="180">
      <c r="A180" s="55"/>
      <c r="B180" s="56"/>
      <c r="C180" s="56"/>
      <c r="D180" s="56"/>
      <c r="E180" s="56"/>
      <c r="F180" s="55"/>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row>
    <row r="181">
      <c r="A181" s="55" t="s">
        <v>146</v>
      </c>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row>
    <row r="182" ht="33.75" customHeight="1">
      <c r="A182" s="55"/>
      <c r="B182" s="56"/>
      <c r="C182" s="56"/>
      <c r="D182" s="56"/>
      <c r="E182" s="56"/>
      <c r="F182" s="55"/>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row>
    <row r="183">
      <c r="A183" s="55" t="s">
        <v>147</v>
      </c>
      <c r="B183" s="57"/>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row>
    <row r="184">
      <c r="A184" s="55"/>
      <c r="B184" s="56"/>
      <c r="C184" s="56"/>
      <c r="D184" s="56"/>
      <c r="E184" s="56"/>
      <c r="F184" s="55"/>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row>
    <row r="185">
      <c r="A185" s="55" t="s">
        <v>148</v>
      </c>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row>
    <row r="186">
      <c r="A186" s="55"/>
      <c r="B186" s="56"/>
      <c r="C186" s="56"/>
      <c r="D186" s="56"/>
      <c r="E186" s="56"/>
      <c r="F186" s="55"/>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row>
    <row r="187">
      <c r="A187" s="55" t="s">
        <v>149</v>
      </c>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row>
    <row r="188">
      <c r="A188" s="55"/>
      <c r="B188" s="56"/>
      <c r="C188" s="56"/>
      <c r="D188" s="56"/>
      <c r="E188" s="56"/>
      <c r="F188" s="55"/>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row>
    <row r="189">
      <c r="A189" s="55" t="s">
        <v>150</v>
      </c>
      <c r="B189" s="56"/>
      <c r="C189" s="56"/>
      <c r="D189" s="56"/>
      <c r="E189" s="56"/>
      <c r="F189" s="55"/>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row>
    <row r="190">
      <c r="A190" s="55"/>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row>
    <row r="191">
      <c r="A191" s="55" t="s">
        <v>151</v>
      </c>
      <c r="B191" s="56"/>
      <c r="C191" s="56"/>
      <c r="D191" s="56"/>
      <c r="E191" s="56"/>
      <c r="F191" s="55"/>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row>
    <row r="192">
      <c r="A192" s="55"/>
      <c r="B192" s="56"/>
      <c r="C192" s="56"/>
      <c r="D192" s="56"/>
      <c r="E192" s="56"/>
      <c r="F192" s="55"/>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row>
    <row r="193">
      <c r="A193" s="55" t="s">
        <v>152</v>
      </c>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row>
    <row r="194">
      <c r="A194" s="55"/>
      <c r="B194" s="56"/>
      <c r="C194" s="56"/>
      <c r="D194" s="56"/>
      <c r="E194" s="56"/>
      <c r="F194" s="55"/>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row>
    <row r="195">
      <c r="A195" s="55" t="s">
        <v>153</v>
      </c>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row>
    <row r="196">
      <c r="A196" s="55"/>
      <c r="B196" s="56"/>
      <c r="C196" s="56"/>
      <c r="D196" s="56"/>
      <c r="E196" s="56"/>
      <c r="F196" s="55"/>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row>
    <row r="197">
      <c r="A197" s="55" t="s">
        <v>154</v>
      </c>
      <c r="B197" s="56"/>
      <c r="C197" s="56"/>
      <c r="D197" s="56"/>
      <c r="E197" s="56"/>
      <c r="F197" s="55"/>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row>
    <row r="198">
      <c r="A198" s="55"/>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row>
    <row r="199">
      <c r="A199" s="55" t="s">
        <v>155</v>
      </c>
      <c r="B199" s="56"/>
      <c r="C199" s="56"/>
      <c r="D199" s="56"/>
      <c r="E199" s="56"/>
      <c r="F199" s="55"/>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row>
    <row r="200">
      <c r="A200" s="55"/>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row>
    <row r="201">
      <c r="A201" s="55" t="s">
        <v>156</v>
      </c>
      <c r="B201" s="56"/>
      <c r="C201" s="56"/>
      <c r="D201" s="56"/>
      <c r="E201" s="56"/>
      <c r="F201" s="55"/>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row>
    <row r="202">
      <c r="A202" s="55"/>
      <c r="B202" s="56"/>
      <c r="C202" s="56"/>
      <c r="D202" s="56"/>
      <c r="E202" s="56"/>
      <c r="F202" s="55"/>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row>
    <row r="203">
      <c r="A203" s="55" t="s">
        <v>157</v>
      </c>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row>
    <row r="204">
      <c r="A204" s="55"/>
      <c r="B204" s="56"/>
      <c r="C204" s="56"/>
      <c r="D204" s="56"/>
      <c r="E204" s="56"/>
      <c r="F204" s="55"/>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row>
    <row r="205">
      <c r="A205" s="55" t="s">
        <v>158</v>
      </c>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row>
    <row r="206">
      <c r="A206" s="55"/>
      <c r="B206" s="56"/>
      <c r="C206" s="56"/>
      <c r="D206" s="56"/>
      <c r="E206" s="56"/>
      <c r="F206" s="55"/>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row>
    <row r="207">
      <c r="A207" s="55" t="s">
        <v>155</v>
      </c>
      <c r="B207" s="56"/>
      <c r="C207" s="56"/>
      <c r="D207" s="56"/>
      <c r="E207" s="56"/>
      <c r="F207" s="55"/>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row>
    <row r="208">
      <c r="A208" s="55"/>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row>
    <row r="209">
      <c r="A209" s="55" t="s">
        <v>159</v>
      </c>
      <c r="B209" s="56"/>
      <c r="C209" s="56"/>
      <c r="D209" s="56"/>
      <c r="E209" s="56"/>
      <c r="F209" s="55"/>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row>
    <row r="210">
      <c r="A210" s="55"/>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row>
    <row r="211">
      <c r="A211" s="55" t="s">
        <v>122</v>
      </c>
      <c r="B211" s="56"/>
      <c r="C211" s="56"/>
      <c r="D211" s="56"/>
      <c r="E211" s="56"/>
      <c r="F211" s="55"/>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row>
    <row r="212">
      <c r="A212" s="55"/>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row>
    <row r="213">
      <c r="A213" s="55" t="s">
        <v>160</v>
      </c>
      <c r="B213" s="56"/>
      <c r="C213" s="56"/>
      <c r="D213" s="56"/>
      <c r="E213" s="56"/>
      <c r="F213" s="55"/>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row>
    <row r="214">
      <c r="A214" s="55"/>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row>
    <row r="215">
      <c r="A215" s="55" t="s">
        <v>161</v>
      </c>
      <c r="B215" s="56"/>
      <c r="C215" s="56"/>
      <c r="D215" s="56"/>
      <c r="E215" s="56"/>
      <c r="F215" s="55"/>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row>
    <row r="216">
      <c r="A216" s="55"/>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row>
    <row r="217">
      <c r="A217" s="55" t="s">
        <v>162</v>
      </c>
      <c r="B217" s="56"/>
      <c r="C217" s="56"/>
      <c r="D217" s="56"/>
      <c r="E217" s="56"/>
      <c r="F217" s="55"/>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row>
    <row r="218">
      <c r="A218" s="55" t="s">
        <v>163</v>
      </c>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row>
    <row r="219">
      <c r="A219" s="55" t="s">
        <v>164</v>
      </c>
      <c r="B219" s="56"/>
      <c r="C219" s="56"/>
      <c r="D219" s="56"/>
      <c r="E219" s="56"/>
      <c r="F219" s="55"/>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row>
    <row r="220">
      <c r="A220" s="55" t="s">
        <v>165</v>
      </c>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row>
    <row r="221">
      <c r="A221" s="55"/>
      <c r="B221" s="56"/>
      <c r="C221" s="56"/>
      <c r="D221" s="56"/>
      <c r="E221" s="56"/>
      <c r="F221" s="55"/>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row>
    <row r="222">
      <c r="A222" s="55"/>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row>
    <row r="223">
      <c r="A223" s="55" t="s">
        <v>166</v>
      </c>
      <c r="B223" s="56"/>
      <c r="C223" s="56"/>
      <c r="D223" s="56"/>
      <c r="E223" s="56"/>
      <c r="F223" s="55"/>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row>
    <row r="224">
      <c r="A224" s="55" t="s">
        <v>167</v>
      </c>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row>
    <row r="225">
      <c r="A225" s="55"/>
      <c r="B225" s="56"/>
      <c r="C225" s="56"/>
      <c r="D225" s="56"/>
      <c r="E225" s="56"/>
      <c r="F225" s="55"/>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row>
    <row r="226">
      <c r="A226" s="55" t="s">
        <v>168</v>
      </c>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row>
    <row r="227">
      <c r="A227" s="55" t="s">
        <v>167</v>
      </c>
      <c r="B227" s="56"/>
      <c r="C227" s="56"/>
      <c r="D227" s="56"/>
      <c r="E227" s="56"/>
      <c r="F227" s="55"/>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row>
    <row r="228">
      <c r="A228" s="55"/>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row>
    <row r="229">
      <c r="A229" s="55" t="s">
        <v>169</v>
      </c>
      <c r="B229" s="56"/>
      <c r="C229" s="56"/>
      <c r="D229" s="56"/>
      <c r="E229" s="56"/>
      <c r="F229" s="55"/>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row>
    <row r="230">
      <c r="A230" s="55" t="s">
        <v>167</v>
      </c>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row>
    <row r="231">
      <c r="A231" s="55"/>
      <c r="B231" s="56"/>
      <c r="C231" s="56"/>
      <c r="D231" s="56"/>
      <c r="E231" s="56"/>
      <c r="F231" s="55"/>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row>
    <row r="232">
      <c r="A232" s="55" t="s">
        <v>170</v>
      </c>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row>
    <row r="233">
      <c r="A233" s="55" t="s">
        <v>171</v>
      </c>
      <c r="B233" s="56"/>
      <c r="C233" s="56"/>
      <c r="D233" s="56"/>
      <c r="E233" s="56"/>
      <c r="F233" s="55"/>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row>
    <row r="234">
      <c r="A234" s="55"/>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row>
    <row r="235">
      <c r="A235" s="55" t="s">
        <v>172</v>
      </c>
      <c r="B235" s="56"/>
      <c r="C235" s="56"/>
      <c r="D235" s="56"/>
      <c r="E235" s="56"/>
      <c r="F235" s="55"/>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row>
    <row r="236">
      <c r="A236" s="55" t="s">
        <v>173</v>
      </c>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row>
    <row r="237">
      <c r="A237" s="55" t="s">
        <v>174</v>
      </c>
      <c r="B237" s="56"/>
      <c r="C237" s="56"/>
      <c r="D237" s="56"/>
      <c r="E237" s="56"/>
      <c r="F237" s="55"/>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row>
    <row r="238">
      <c r="A238" s="55"/>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c r="AP238" s="56"/>
      <c r="AQ238" s="56"/>
      <c r="AR238" s="56"/>
    </row>
    <row r="239">
      <c r="A239" s="55" t="s">
        <v>172</v>
      </c>
      <c r="B239" s="56"/>
      <c r="C239" s="56"/>
      <c r="D239" s="56"/>
      <c r="E239" s="56"/>
      <c r="F239" s="55"/>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row>
    <row r="240">
      <c r="A240" s="55" t="s">
        <v>175</v>
      </c>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c r="AP240" s="56"/>
      <c r="AQ240" s="56"/>
      <c r="AR240" s="56"/>
    </row>
    <row r="241">
      <c r="A241" s="55"/>
      <c r="B241" s="56"/>
      <c r="C241" s="56"/>
      <c r="D241" s="56"/>
      <c r="E241" s="56"/>
      <c r="F241" s="55"/>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row>
    <row r="242">
      <c r="A242" s="55" t="s">
        <v>176</v>
      </c>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row>
    <row r="243">
      <c r="A243" s="55" t="s">
        <v>167</v>
      </c>
      <c r="B243" s="56"/>
      <c r="C243" s="56"/>
      <c r="D243" s="56"/>
      <c r="E243" s="56"/>
      <c r="F243" s="55"/>
      <c r="G243" s="56"/>
      <c r="H243" s="56"/>
      <c r="I243" s="56"/>
      <c r="J243" s="55"/>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row>
    <row r="244">
      <c r="A244" s="55"/>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row>
    <row r="245">
      <c r="A245" s="58" t="s">
        <v>177</v>
      </c>
      <c r="B245" s="56"/>
      <c r="C245" s="56"/>
      <c r="D245" s="56"/>
      <c r="E245" s="56"/>
      <c r="F245" s="55"/>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row>
    <row r="246">
      <c r="A246" s="55" t="s">
        <v>178</v>
      </c>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row>
    <row r="247">
      <c r="A247" s="55"/>
      <c r="B247" s="56"/>
      <c r="C247" s="56"/>
      <c r="D247" s="56"/>
      <c r="E247" s="56"/>
      <c r="F247" s="55"/>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row>
    <row r="248">
      <c r="A248" s="55" t="s">
        <v>179</v>
      </c>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row>
    <row r="249">
      <c r="A249" s="55" t="s">
        <v>180</v>
      </c>
      <c r="B249" s="56"/>
      <c r="C249" s="56"/>
      <c r="D249" s="56"/>
      <c r="E249" s="56"/>
      <c r="F249" s="55"/>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row>
    <row r="250">
      <c r="A250" s="55"/>
      <c r="B250" s="56"/>
      <c r="C250" s="56"/>
      <c r="D250" s="56"/>
      <c r="E250" s="56"/>
      <c r="F250" s="55"/>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row>
    <row r="251">
      <c r="A251" s="55" t="s">
        <v>181</v>
      </c>
      <c r="B251" s="56"/>
      <c r="C251" s="56"/>
      <c r="D251" s="56"/>
      <c r="E251" s="56"/>
      <c r="F251" s="55"/>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row>
    <row r="252">
      <c r="A252" s="55" t="s">
        <v>182</v>
      </c>
      <c r="B252" s="56"/>
      <c r="C252" s="56"/>
      <c r="D252" s="56"/>
      <c r="E252" s="56"/>
      <c r="F252" s="55"/>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row>
    <row r="253">
      <c r="A253" s="55"/>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row>
    <row r="254">
      <c r="A254" s="55" t="s">
        <v>181</v>
      </c>
      <c r="B254" s="56"/>
      <c r="C254" s="56"/>
      <c r="D254" s="56"/>
      <c r="E254" s="56"/>
      <c r="F254" s="55"/>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row>
    <row r="255">
      <c r="A255" s="55" t="s">
        <v>183</v>
      </c>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row>
    <row r="256">
      <c r="A256" s="55"/>
      <c r="B256" s="56"/>
      <c r="C256" s="56"/>
      <c r="D256" s="56"/>
      <c r="E256" s="56"/>
      <c r="F256" s="55"/>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row>
    <row r="257">
      <c r="A257" s="55" t="s">
        <v>184</v>
      </c>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row>
    <row r="258">
      <c r="A258" s="55" t="s">
        <v>185</v>
      </c>
      <c r="B258" s="56"/>
      <c r="C258" s="56"/>
      <c r="D258" s="56"/>
      <c r="E258" s="56"/>
      <c r="F258" s="55"/>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row>
    <row r="259">
      <c r="A259" s="55"/>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row>
    <row r="260">
      <c r="A260" s="55" t="s">
        <v>184</v>
      </c>
      <c r="B260" s="56"/>
      <c r="C260" s="56"/>
      <c r="D260" s="56"/>
      <c r="E260" s="56"/>
      <c r="F260" s="55"/>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row>
    <row r="261">
      <c r="A261" s="55" t="s">
        <v>186</v>
      </c>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row>
    <row r="262">
      <c r="A262" s="55"/>
      <c r="B262" s="56"/>
      <c r="C262" s="56"/>
      <c r="D262" s="56"/>
      <c r="E262" s="56"/>
      <c r="F262" s="55"/>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row>
    <row r="263">
      <c r="A263" s="55" t="s">
        <v>184</v>
      </c>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row>
    <row r="264">
      <c r="A264" s="55" t="s">
        <v>187</v>
      </c>
      <c r="B264" s="56"/>
      <c r="C264" s="56"/>
      <c r="D264" s="56"/>
      <c r="E264" s="56"/>
      <c r="F264" s="55"/>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row>
    <row r="265">
      <c r="A265" s="55"/>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row>
    <row r="266">
      <c r="A266" s="55" t="s">
        <v>188</v>
      </c>
      <c r="B266" s="56"/>
      <c r="C266" s="56"/>
      <c r="D266" s="56"/>
      <c r="E266" s="56"/>
      <c r="F266" s="55"/>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row>
    <row r="267">
      <c r="A267" s="55" t="s">
        <v>189</v>
      </c>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row>
    <row r="268">
      <c r="A268" s="55" t="s">
        <v>190</v>
      </c>
      <c r="B268" s="56"/>
      <c r="C268" s="56"/>
      <c r="D268" s="56"/>
      <c r="E268" s="56"/>
      <c r="F268" s="55"/>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row>
    <row r="269">
      <c r="A269" s="55"/>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row>
    <row r="270">
      <c r="A270" s="55" t="s">
        <v>191</v>
      </c>
      <c r="B270" s="56"/>
      <c r="C270" s="56"/>
      <c r="D270" s="56"/>
      <c r="E270" s="56"/>
      <c r="F270" s="55"/>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row>
    <row r="271">
      <c r="A271" s="55"/>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row>
    <row r="272">
      <c r="A272" s="55" t="s">
        <v>192</v>
      </c>
      <c r="B272" s="56"/>
      <c r="C272" s="56"/>
      <c r="D272" s="56"/>
      <c r="E272" s="56"/>
      <c r="F272" s="55"/>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row>
    <row r="273">
      <c r="A273" s="55"/>
      <c r="B273" s="56"/>
      <c r="C273" s="56"/>
      <c r="D273" s="56"/>
      <c r="E273" s="56"/>
      <c r="F273" s="55"/>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row>
    <row r="274">
      <c r="A274" s="55" t="s">
        <v>193</v>
      </c>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row>
    <row r="275">
      <c r="A275" s="55"/>
      <c r="B275" s="56"/>
      <c r="C275" s="56"/>
      <c r="D275" s="56"/>
      <c r="E275" s="56"/>
      <c r="F275" s="55"/>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row>
    <row r="276">
      <c r="A276" s="55" t="s">
        <v>194</v>
      </c>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row>
    <row r="277">
      <c r="A277" s="55" t="s">
        <v>195</v>
      </c>
      <c r="B277" s="56"/>
      <c r="C277" s="56"/>
      <c r="D277" s="56"/>
      <c r="E277" s="56"/>
      <c r="F277" s="55"/>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row>
    <row r="278">
      <c r="A278" s="55"/>
      <c r="B278" s="56"/>
      <c r="C278" s="56"/>
      <c r="D278" s="56"/>
      <c r="E278" s="56"/>
      <c r="F278" s="55"/>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row>
    <row r="279">
      <c r="A279" s="55" t="s">
        <v>79</v>
      </c>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row>
    <row r="280">
      <c r="A280" s="55" t="s">
        <v>196</v>
      </c>
      <c r="B280" s="56"/>
      <c r="C280" s="56"/>
      <c r="D280" s="56"/>
      <c r="E280" s="56"/>
      <c r="F280" s="55"/>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row>
    <row r="281">
      <c r="A281" s="55"/>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row>
    <row r="282">
      <c r="A282" s="55" t="s">
        <v>197</v>
      </c>
      <c r="B282" s="56"/>
      <c r="C282" s="56"/>
      <c r="D282" s="56"/>
      <c r="E282" s="56"/>
      <c r="F282" s="55"/>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row>
    <row r="283">
      <c r="A283" s="55"/>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row>
    <row r="284">
      <c r="A284" s="55" t="s">
        <v>198</v>
      </c>
      <c r="B284" s="56"/>
      <c r="C284" s="56"/>
      <c r="D284" s="56"/>
      <c r="E284" s="56"/>
      <c r="F284" s="55"/>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row>
    <row r="285">
      <c r="A285" s="55" t="s">
        <v>81</v>
      </c>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row>
    <row r="286">
      <c r="A286" s="55"/>
      <c r="B286" s="56"/>
      <c r="C286" s="56"/>
      <c r="D286" s="56"/>
      <c r="E286" s="56"/>
      <c r="F286" s="55"/>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row>
    <row r="287">
      <c r="A287" s="55" t="s">
        <v>199</v>
      </c>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row>
    <row r="288">
      <c r="A288" s="55"/>
      <c r="B288" s="56"/>
      <c r="C288" s="56"/>
      <c r="D288" s="56"/>
      <c r="E288" s="56"/>
      <c r="F288" s="55"/>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row>
    <row r="289">
      <c r="A289" s="55" t="s">
        <v>200</v>
      </c>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row>
    <row r="290">
      <c r="A290" s="55" t="s">
        <v>201</v>
      </c>
      <c r="B290" s="56"/>
      <c r="C290" s="56"/>
      <c r="D290" s="56"/>
      <c r="E290" s="56"/>
      <c r="F290" s="55"/>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row>
    <row r="291">
      <c r="A291" s="55"/>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row>
    <row r="292">
      <c r="A292" s="55" t="s">
        <v>202</v>
      </c>
      <c r="B292" s="56"/>
      <c r="C292" s="56"/>
      <c r="D292" s="56"/>
      <c r="E292" s="56"/>
      <c r="F292" s="55"/>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row>
    <row r="293">
      <c r="A293" s="55"/>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row>
    <row r="294">
      <c r="A294" s="55" t="s">
        <v>203</v>
      </c>
      <c r="B294" s="56"/>
      <c r="C294" s="56"/>
      <c r="D294" s="56"/>
      <c r="E294" s="56"/>
      <c r="F294" s="55"/>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row>
    <row r="295">
      <c r="A295" s="55" t="s">
        <v>201</v>
      </c>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row>
    <row r="296">
      <c r="A296" s="55"/>
      <c r="B296" s="56"/>
      <c r="C296" s="56"/>
      <c r="D296" s="56"/>
      <c r="E296" s="56"/>
      <c r="F296" s="55"/>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row>
    <row r="297">
      <c r="A297" s="55" t="s">
        <v>204</v>
      </c>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row>
    <row r="298">
      <c r="A298" s="55"/>
      <c r="B298" s="56"/>
      <c r="C298" s="56"/>
      <c r="D298" s="56"/>
      <c r="E298" s="56"/>
      <c r="F298" s="55"/>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row>
    <row r="299">
      <c r="A299" s="55" t="s">
        <v>205</v>
      </c>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row>
    <row r="300">
      <c r="A300" s="55"/>
      <c r="B300" s="56"/>
      <c r="C300" s="56"/>
      <c r="D300" s="56"/>
      <c r="E300" s="56"/>
      <c r="F300" s="55"/>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row>
    <row r="301">
      <c r="A301" s="55" t="s">
        <v>55</v>
      </c>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row>
    <row r="302">
      <c r="A302" s="55"/>
      <c r="B302" s="56"/>
      <c r="C302" s="56"/>
      <c r="D302" s="56"/>
      <c r="E302" s="56"/>
      <c r="F302" s="55"/>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row>
    <row r="303">
      <c r="A303" s="55" t="s">
        <v>206</v>
      </c>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row>
    <row r="304">
      <c r="A304" s="55"/>
      <c r="B304" s="56"/>
      <c r="C304" s="56"/>
      <c r="D304" s="56"/>
      <c r="E304" s="56"/>
      <c r="F304" s="55"/>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row>
    <row r="305">
      <c r="A305" s="55" t="s">
        <v>80</v>
      </c>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row>
    <row r="306">
      <c r="A306" s="55"/>
      <c r="B306" s="56"/>
      <c r="C306" s="56"/>
      <c r="D306" s="56"/>
      <c r="E306" s="56"/>
      <c r="F306" s="55"/>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row>
    <row r="307">
      <c r="A307" s="55" t="s">
        <v>207</v>
      </c>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row>
    <row r="308">
      <c r="A308" s="55"/>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row>
    <row r="309">
      <c r="A309" s="55" t="s">
        <v>80</v>
      </c>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row>
    <row r="310">
      <c r="A310" s="55"/>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row>
    <row r="311">
      <c r="A311" s="55" t="s">
        <v>208</v>
      </c>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row>
    <row r="312">
      <c r="A312" s="55"/>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row>
    <row r="313">
      <c r="A313" s="55" t="s">
        <v>209</v>
      </c>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row>
    <row r="314">
      <c r="A314" s="55"/>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row>
    <row r="315">
      <c r="A315" s="55" t="s">
        <v>210</v>
      </c>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row>
    <row r="316">
      <c r="A316" s="55"/>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row>
    <row r="317">
      <c r="A317" s="55" t="s">
        <v>211</v>
      </c>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row>
    <row r="318">
      <c r="A318" s="55"/>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row>
    <row r="319">
      <c r="A319" s="55" t="s">
        <v>212</v>
      </c>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row>
    <row r="320">
      <c r="A320" s="55"/>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row>
    <row r="321">
      <c r="A321" s="55" t="s">
        <v>211</v>
      </c>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row>
    <row r="322">
      <c r="A322" s="55"/>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row>
    <row r="323">
      <c r="A323" s="55" t="s">
        <v>213</v>
      </c>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row>
    <row r="324">
      <c r="A324" s="55"/>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row>
    <row r="325">
      <c r="A325" s="55" t="s">
        <v>211</v>
      </c>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row>
    <row r="326">
      <c r="A326" s="55"/>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row>
    <row r="327">
      <c r="A327" s="55" t="s">
        <v>214</v>
      </c>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row>
    <row r="328">
      <c r="A328" s="55"/>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row>
    <row r="329">
      <c r="A329" s="55" t="s">
        <v>80</v>
      </c>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row>
    <row r="330">
      <c r="A330" s="55"/>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row>
    <row r="331">
      <c r="A331" s="55" t="s">
        <v>215</v>
      </c>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row>
    <row r="332">
      <c r="A332" s="55"/>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row>
    <row r="333">
      <c r="A333" s="55" t="s">
        <v>216</v>
      </c>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row>
    <row r="334">
      <c r="A334" s="55"/>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row>
    <row r="335">
      <c r="A335" s="55" t="s">
        <v>217</v>
      </c>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row>
    <row r="336">
      <c r="A336" s="55"/>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row>
    <row r="337">
      <c r="A337" s="55" t="s">
        <v>218</v>
      </c>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row>
    <row r="338">
      <c r="A338" s="55" t="s">
        <v>219</v>
      </c>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row>
    <row r="339">
      <c r="A339" s="55" t="s">
        <v>220</v>
      </c>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row>
    <row r="340">
      <c r="A340" s="55" t="s">
        <v>80</v>
      </c>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row>
    <row r="341">
      <c r="A341" s="55"/>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row>
    <row r="342">
      <c r="A342" s="55"/>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row>
    <row r="343">
      <c r="A343" s="55"/>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row>
    <row r="344">
      <c r="A344" s="55" t="s">
        <v>221</v>
      </c>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row>
    <row r="345">
      <c r="A345" s="55"/>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row>
    <row r="346">
      <c r="A346" s="55" t="s">
        <v>209</v>
      </c>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row>
    <row r="347">
      <c r="A347" s="55"/>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row>
    <row r="348">
      <c r="A348" s="55" t="s">
        <v>222</v>
      </c>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row>
    <row r="349">
      <c r="A349" s="55"/>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row>
    <row r="350">
      <c r="A350" s="55" t="s">
        <v>223</v>
      </c>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row>
    <row r="351">
      <c r="A351" s="55"/>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row>
    <row r="352">
      <c r="A352" s="55" t="s">
        <v>224</v>
      </c>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row>
    <row r="353">
      <c r="A353" s="55"/>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row>
    <row r="354">
      <c r="A354" s="55" t="s">
        <v>225</v>
      </c>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row>
    <row r="355">
      <c r="A355" s="55"/>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row>
    <row r="356">
      <c r="A356" s="55" t="s">
        <v>226</v>
      </c>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row>
    <row r="357">
      <c r="A357" s="55"/>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row>
    <row r="358">
      <c r="A358" s="55" t="s">
        <v>227</v>
      </c>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row>
    <row r="359">
      <c r="A359" s="55"/>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row>
    <row r="360">
      <c r="A360" s="55" t="s">
        <v>195</v>
      </c>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row>
    <row r="361">
      <c r="A361" s="55"/>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row>
    <row r="362">
      <c r="A362" s="55" t="s">
        <v>79</v>
      </c>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row>
    <row r="363">
      <c r="A363" s="55" t="s">
        <v>196</v>
      </c>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row>
    <row r="364">
      <c r="A364" s="55"/>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row>
    <row r="365">
      <c r="A365" s="55" t="s">
        <v>197</v>
      </c>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row>
    <row r="366">
      <c r="A366" s="55"/>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row>
    <row r="367">
      <c r="A367" s="55" t="s">
        <v>198</v>
      </c>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row>
    <row r="368">
      <c r="A368" s="55" t="s">
        <v>81</v>
      </c>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row>
    <row r="369">
      <c r="A369" s="55"/>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row>
    <row r="370">
      <c r="A370" s="55" t="s">
        <v>228</v>
      </c>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row>
    <row r="371">
      <c r="A371" s="55"/>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row>
    <row r="372">
      <c r="A372" s="55" t="s">
        <v>229</v>
      </c>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row>
    <row r="373">
      <c r="A373" s="55"/>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row>
    <row r="374">
      <c r="A374" s="55" t="s">
        <v>230</v>
      </c>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row>
    <row r="375">
      <c r="A375" s="55"/>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row>
    <row r="376">
      <c r="A376" s="55" t="s">
        <v>76</v>
      </c>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row>
    <row r="377">
      <c r="A377" s="55"/>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row>
    <row r="378">
      <c r="A378" s="55" t="s">
        <v>231</v>
      </c>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row>
    <row r="379">
      <c r="A379" s="55"/>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row>
    <row r="380">
      <c r="A380" s="55" t="s">
        <v>232</v>
      </c>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row>
    <row r="381">
      <c r="A381" s="55"/>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row>
    <row r="382">
      <c r="A382" s="55" t="s">
        <v>233</v>
      </c>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row>
    <row r="383">
      <c r="A383" s="55"/>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row>
    <row r="384">
      <c r="A384" s="55" t="s">
        <v>234</v>
      </c>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row>
    <row r="385">
      <c r="A385" s="55" t="s">
        <v>235</v>
      </c>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row>
    <row r="386">
      <c r="A386" s="55"/>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row>
    <row r="387">
      <c r="A387" s="55" t="s">
        <v>236</v>
      </c>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row>
    <row r="388">
      <c r="A388" s="55"/>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row>
    <row r="389">
      <c r="A389" s="55" t="s">
        <v>237</v>
      </c>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row>
    <row r="390">
      <c r="A390" s="55"/>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row>
    <row r="391">
      <c r="A391" s="55" t="s">
        <v>238</v>
      </c>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row>
    <row r="392">
      <c r="A392" s="55"/>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row>
    <row r="393">
      <c r="A393" s="55" t="s">
        <v>239</v>
      </c>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row>
    <row r="394">
      <c r="A394" s="55" t="s">
        <v>240</v>
      </c>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row>
    <row r="395">
      <c r="A395" s="55"/>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row>
    <row r="396">
      <c r="A396" s="55" t="s">
        <v>241</v>
      </c>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row>
    <row r="397">
      <c r="A397" s="55" t="s">
        <v>242</v>
      </c>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row>
    <row r="398">
      <c r="A398" s="55"/>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row>
    <row r="399">
      <c r="A399" s="55" t="s">
        <v>75</v>
      </c>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row>
    <row r="400">
      <c r="A400" s="55"/>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row>
    <row r="401">
      <c r="A401" s="55" t="s">
        <v>243</v>
      </c>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row>
    <row r="402">
      <c r="A402" s="55"/>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row>
    <row r="403">
      <c r="A403" s="55" t="s">
        <v>244</v>
      </c>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row>
    <row r="404">
      <c r="A404" s="55"/>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row>
    <row r="405">
      <c r="A405" s="55" t="s">
        <v>245</v>
      </c>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row>
    <row r="406">
      <c r="A406" s="55"/>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row>
    <row r="407">
      <c r="A407" s="55" t="s">
        <v>211</v>
      </c>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row>
    <row r="408">
      <c r="A408" s="55"/>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row>
    <row r="409">
      <c r="A409" s="55" t="s">
        <v>246</v>
      </c>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row>
    <row r="410">
      <c r="A410" s="55"/>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row>
    <row r="411">
      <c r="A411" s="55"/>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row>
    <row r="412">
      <c r="A412" s="55"/>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row>
    <row r="413">
      <c r="A413" s="55"/>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row>
    <row r="414">
      <c r="A414" s="55"/>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row>
    <row r="415">
      <c r="A415" s="55"/>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row>
    <row r="416">
      <c r="A416" s="55"/>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row>
    <row r="417">
      <c r="A417" s="55"/>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row>
    <row r="418">
      <c r="A418" s="55"/>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row>
    <row r="419">
      <c r="A419" s="55"/>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row>
    <row r="420">
      <c r="A420" s="55"/>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row>
    <row r="421">
      <c r="A421" s="55"/>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row>
    <row r="422">
      <c r="A422" s="55"/>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row>
    <row r="423">
      <c r="A423" s="55"/>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row>
    <row r="424">
      <c r="A424" s="55"/>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row>
    <row r="425">
      <c r="A425" s="55"/>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row>
    <row r="426">
      <c r="A426" s="55"/>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row>
    <row r="427">
      <c r="A427" s="55"/>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row>
    <row r="428">
      <c r="A428" s="55"/>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row>
    <row r="429">
      <c r="A429" s="55"/>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row>
    <row r="430">
      <c r="A430" s="55"/>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row>
    <row r="431">
      <c r="A431" s="55"/>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row>
    <row r="432">
      <c r="A432" s="55"/>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row>
    <row r="433">
      <c r="A433" s="55"/>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row>
    <row r="434">
      <c r="A434" s="55"/>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row>
    <row r="435">
      <c r="A435" s="55"/>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row>
    <row r="436">
      <c r="A436" s="55"/>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row>
    <row r="437">
      <c r="A437" s="55"/>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row>
    <row r="438">
      <c r="A438" s="55"/>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row>
    <row r="439">
      <c r="A439" s="55"/>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row>
    <row r="440">
      <c r="A440" s="55"/>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row>
    <row r="441">
      <c r="A441" s="55"/>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row>
    <row r="442">
      <c r="A442" s="55"/>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row>
    <row r="443">
      <c r="A443" s="55"/>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row>
    <row r="444">
      <c r="A444" s="55"/>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row>
    <row r="445">
      <c r="A445" s="55"/>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row>
    <row r="446">
      <c r="A446" s="55"/>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row>
    <row r="447">
      <c r="A447" s="55"/>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row>
    <row r="448">
      <c r="A448" s="55"/>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row>
    <row r="449">
      <c r="A449" s="55"/>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row>
    <row r="450">
      <c r="A450" s="55"/>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row>
    <row r="451">
      <c r="A451" s="55"/>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row>
    <row r="452">
      <c r="A452" s="55"/>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row>
    <row r="453">
      <c r="A453" s="55"/>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row>
    <row r="454">
      <c r="A454" s="55"/>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row>
    <row r="455">
      <c r="A455" s="55"/>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row>
    <row r="456">
      <c r="A456" s="55"/>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row>
    <row r="457">
      <c r="A457" s="55"/>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row>
    <row r="458">
      <c r="A458" s="55"/>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row>
    <row r="459">
      <c r="A459" s="55"/>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row>
    <row r="460">
      <c r="A460" s="55"/>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row>
    <row r="461">
      <c r="A461" s="55"/>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row>
    <row r="462">
      <c r="A462" s="55"/>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row>
    <row r="463">
      <c r="A463" s="55"/>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row>
    <row r="464">
      <c r="A464" s="55"/>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row>
    <row r="465">
      <c r="A465" s="55"/>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row>
    <row r="466">
      <c r="A466" s="55"/>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row>
    <row r="467">
      <c r="A467" s="55"/>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row>
    <row r="468">
      <c r="A468" s="55"/>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row>
    <row r="469">
      <c r="A469" s="55"/>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row>
    <row r="470">
      <c r="A470" s="55"/>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row>
    <row r="471">
      <c r="A471" s="55"/>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row>
    <row r="472">
      <c r="A472" s="55"/>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row>
    <row r="473">
      <c r="A473" s="55"/>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row>
    <row r="474">
      <c r="A474" s="55"/>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row>
    <row r="475">
      <c r="A475" s="55"/>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row>
    <row r="476">
      <c r="A476" s="55"/>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row>
    <row r="477">
      <c r="A477" s="55"/>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row>
    <row r="478">
      <c r="A478" s="55"/>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row>
    <row r="479">
      <c r="A479" s="55"/>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row>
    <row r="480">
      <c r="A480" s="55"/>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row>
    <row r="481">
      <c r="A481" s="55"/>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row>
    <row r="482">
      <c r="A482" s="55"/>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row>
    <row r="483">
      <c r="A483" s="55"/>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row>
    <row r="484">
      <c r="A484" s="55"/>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row>
    <row r="485">
      <c r="A485" s="55"/>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row>
    <row r="486">
      <c r="A486" s="55"/>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row>
    <row r="487">
      <c r="A487" s="55"/>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row>
    <row r="488">
      <c r="A488" s="55"/>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row>
    <row r="489">
      <c r="A489" s="55"/>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row>
    <row r="490">
      <c r="A490" s="55"/>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row>
    <row r="491">
      <c r="A491" s="55"/>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row>
    <row r="492">
      <c r="A492" s="55"/>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row>
    <row r="493">
      <c r="A493" s="55"/>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row>
    <row r="494">
      <c r="A494" s="55"/>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row>
    <row r="495">
      <c r="A495" s="55"/>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row>
    <row r="496">
      <c r="A496" s="55"/>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row>
    <row r="497">
      <c r="A497" s="55"/>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row>
    <row r="498">
      <c r="A498" s="55"/>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row>
    <row r="499">
      <c r="A499" s="55"/>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row>
    <row r="500">
      <c r="A500" s="55"/>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row>
    <row r="501">
      <c r="A501" s="55"/>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row>
    <row r="502">
      <c r="A502" s="55"/>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row>
    <row r="503">
      <c r="A503" s="55"/>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row>
    <row r="505">
      <c r="A505" s="55"/>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row>
    <row r="507">
      <c r="A507" s="55"/>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row>
    <row r="508">
      <c r="A508" s="55"/>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row>
    <row r="509">
      <c r="A509" s="55"/>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row>
    <row r="510">
      <c r="A510" s="55"/>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row>
    <row r="511">
      <c r="A511" s="55"/>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row>
    <row r="512">
      <c r="A512" s="55"/>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row>
    <row r="513">
      <c r="A513" s="55"/>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row>
    <row r="514">
      <c r="A514" s="55"/>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row>
    <row r="515">
      <c r="A515" s="55"/>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row>
    <row r="516">
      <c r="A516" s="55"/>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row>
    <row r="517">
      <c r="A517" s="55"/>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row>
    <row r="518">
      <c r="A518" s="55"/>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row>
    <row r="519">
      <c r="A519" s="55"/>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row>
    <row r="520">
      <c r="A520" s="55"/>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row>
    <row r="521">
      <c r="A521" s="55"/>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row>
    <row r="522">
      <c r="A522" s="55"/>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row>
    <row r="524">
      <c r="A524" s="55"/>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row>
    <row r="525">
      <c r="A525" s="55"/>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row>
    <row r="526">
      <c r="A526" s="55"/>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row>
    <row r="527">
      <c r="A527" s="55"/>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row>
    <row r="528">
      <c r="A528" s="55"/>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row>
    <row r="529">
      <c r="A529" s="55"/>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row>
    <row r="530">
      <c r="A530" s="55"/>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row>
    <row r="531">
      <c r="A531" s="55"/>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row>
    <row r="532">
      <c r="A532" s="55"/>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row>
    <row r="533">
      <c r="A533" s="55"/>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row>
    <row r="534">
      <c r="A534" s="55"/>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row>
    <row r="535">
      <c r="A535" s="55"/>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row>
    <row r="536">
      <c r="A536" s="55"/>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row>
    <row r="537">
      <c r="A537" s="55"/>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row>
    <row r="539">
      <c r="A539" s="55"/>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row>
    <row r="541">
      <c r="A541" s="55"/>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row>
    <row r="542">
      <c r="A542" s="55"/>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row>
    <row r="543">
      <c r="A543" s="55"/>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row>
    <row r="544">
      <c r="A544" s="55"/>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row>
    <row r="546">
      <c r="A546" s="55"/>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row>
    <row r="548">
      <c r="A548" s="55"/>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row>
    <row r="550">
      <c r="A550" s="55"/>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row>
    <row r="552">
      <c r="A552" s="55"/>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row>
    <row r="554">
      <c r="A554" s="55"/>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row>
    <row r="556">
      <c r="A556" s="55"/>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row>
    <row r="558">
      <c r="A558" s="55"/>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row>
    <row r="561">
      <c r="A561" s="55"/>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row>
    <row r="562">
      <c r="A562" s="55"/>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row>
    <row r="563">
      <c r="A563" s="55"/>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row>
    <row r="565">
      <c r="A565" s="55"/>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row>
    <row r="567">
      <c r="A567" s="55"/>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row>
    <row r="569">
      <c r="A569" s="55"/>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row>
    <row r="571">
      <c r="A571" s="55"/>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row>
    <row r="573">
      <c r="A573" s="55"/>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row>
    <row r="575">
      <c r="A575" s="55"/>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row>
    <row r="577">
      <c r="A577" s="55"/>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row>
    <row r="579">
      <c r="A579" s="55"/>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row>
    <row r="581">
      <c r="A581" s="55"/>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row>
    <row r="583">
      <c r="A583" s="55"/>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row>
    <row r="584">
      <c r="A584" s="55"/>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row>
    <row r="586">
      <c r="A586" s="55"/>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row>
    <row r="588">
      <c r="A588" s="55"/>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row>
    <row r="589">
      <c r="A589" s="55"/>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row>
    <row r="591">
      <c r="A591" s="55"/>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row>
    <row r="593">
      <c r="A593" s="55"/>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row>
    <row r="595">
      <c r="A595" s="55"/>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row>
    <row r="597">
      <c r="A597" s="55"/>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row>
    <row r="599">
      <c r="A599" s="55"/>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row>
    <row r="601">
      <c r="A601" s="55"/>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row>
    <row r="603">
      <c r="A603" s="55"/>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row>
    <row r="604">
      <c r="A604" s="55"/>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row>
    <row r="606">
      <c r="A606" s="55"/>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row>
    <row r="608">
      <c r="A608" s="55"/>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row>
    <row r="610">
      <c r="A610" s="55"/>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row>
    <row r="612">
      <c r="A612" s="55"/>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row>
    <row r="614">
      <c r="A614" s="55"/>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row>
    <row r="616">
      <c r="A616" s="55"/>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row>
    <row r="618">
      <c r="A618" s="55"/>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row>
    <row r="620">
      <c r="A620" s="55"/>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row>
    <row r="622">
      <c r="A622" s="55"/>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row>
  </sheetData>
  <conditionalFormatting sqref="A7">
    <cfRule type="expression" dxfId="0" priority="1">
      <formula>A8&lt;&gt;""</formula>
    </cfRule>
  </conditionalFormatting>
  <conditionalFormatting sqref="A2:AR2">
    <cfRule type="notContainsBlanks" dxfId="1" priority="2">
      <formula>LEN(TRIM(A2))&gt;0</formula>
    </cfRule>
  </conditionalFormatting>
  <hyperlinks>
    <hyperlink r:id="rId1" ref="A69"/>
    <hyperlink r:id="rId2" ref="A73"/>
    <hyperlink r:id="rId3" ref="A77"/>
    <hyperlink r:id="rId4" ref="A170"/>
  </hyperlinks>
  <drawing r:id="rId5"/>
</worksheet>
</file>