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</sheets>
  <definedNames/>
  <calcPr/>
  <extLst>
    <ext uri="GoogleSheetsCustomDataVersion2">
      <go:sheetsCustomData xmlns:go="http://customooxmlschemas.google.com/" r:id="rId5" roundtripDataChecksum="9U+XwUS+kr7DDApIZ9YpEOHCjkGF8Acv0UDs/QNhSNE="/>
    </ext>
  </extLst>
</workbook>
</file>

<file path=xl/sharedStrings.xml><?xml version="1.0" encoding="utf-8"?>
<sst xmlns="http://schemas.openxmlformats.org/spreadsheetml/2006/main" count="331" uniqueCount="168">
  <si>
    <t>ID</t>
  </si>
  <si>
    <t>Función</t>
  </si>
  <si>
    <t>Descripción</t>
  </si>
  <si>
    <t>Tarea</t>
  </si>
  <si>
    <t>Id</t>
  </si>
  <si>
    <t>Recurso Asignado</t>
  </si>
  <si>
    <t>Duración optimista</t>
  </si>
  <si>
    <t>Duración normal</t>
  </si>
  <si>
    <t>Duración Pesimista</t>
  </si>
  <si>
    <t>Tiempo Real</t>
  </si>
  <si>
    <t>Fecha de Inicio</t>
  </si>
  <si>
    <t>Fecha de Finalización</t>
  </si>
  <si>
    <t>Fecha real de finalización</t>
  </si>
  <si>
    <t>Estado</t>
  </si>
  <si>
    <t>F1</t>
  </si>
  <si>
    <t>Propuesta de proyecto</t>
  </si>
  <si>
    <t>-</t>
  </si>
  <si>
    <t>Daniel</t>
  </si>
  <si>
    <t>Completado</t>
  </si>
  <si>
    <t>F2</t>
  </si>
  <si>
    <t>Definición de alcance del problema</t>
  </si>
  <si>
    <t>Felipe</t>
  </si>
  <si>
    <t>F3</t>
  </si>
  <si>
    <t>Definición de objetivos</t>
  </si>
  <si>
    <t>Cristian</t>
  </si>
  <si>
    <t>F4</t>
  </si>
  <si>
    <t>Definición de requerimientos</t>
  </si>
  <si>
    <t>Yuli</t>
  </si>
  <si>
    <t>F5</t>
  </si>
  <si>
    <t>Identificación</t>
  </si>
  <si>
    <t>Victor</t>
  </si>
  <si>
    <t>F6</t>
  </si>
  <si>
    <t>Estudio de mercado</t>
  </si>
  <si>
    <t xml:space="preserve">Nicolas </t>
  </si>
  <si>
    <t>En progreso</t>
  </si>
  <si>
    <t>F7</t>
  </si>
  <si>
    <t xml:space="preserve">Análisis de la demanda </t>
  </si>
  <si>
    <t>Gio</t>
  </si>
  <si>
    <t>F8</t>
  </si>
  <si>
    <t>Analisis de la oferta del producto</t>
  </si>
  <si>
    <t>F9</t>
  </si>
  <si>
    <t>Analisis de precio y características de producto</t>
  </si>
  <si>
    <t>F10</t>
  </si>
  <si>
    <t>Análisis de mercado y canales de comercialización</t>
  </si>
  <si>
    <t>F11</t>
  </si>
  <si>
    <t>Identificación de la planta</t>
  </si>
  <si>
    <t>F12</t>
  </si>
  <si>
    <t>Investigación de los KPIs de la planta existente</t>
  </si>
  <si>
    <t>F13</t>
  </si>
  <si>
    <t>VSM de la planta actual</t>
  </si>
  <si>
    <t>F14</t>
  </si>
  <si>
    <t>P&amp;ID de la planta actual</t>
  </si>
  <si>
    <t>Sin empezar</t>
  </si>
  <si>
    <t>F15</t>
  </si>
  <si>
    <t>Layout 3D de la planta actual en Tecnomatix</t>
  </si>
  <si>
    <t>F16</t>
  </si>
  <si>
    <t>Análisis de datos recopilados de la planta actual</t>
  </si>
  <si>
    <t>F17</t>
  </si>
  <si>
    <t>Identificación de mejoras</t>
  </si>
  <si>
    <t>F18</t>
  </si>
  <si>
    <t>Definición de mejoras en eficiencia de la producción</t>
  </si>
  <si>
    <t>F19</t>
  </si>
  <si>
    <t>Definición de mejoras en calidad del producto</t>
  </si>
  <si>
    <t>F20</t>
  </si>
  <si>
    <t>Definición de mejoras en calidad del servicio (Industria 4.0)</t>
  </si>
  <si>
    <t>F21</t>
  </si>
  <si>
    <t>Definición de mejoras en costos de producción</t>
  </si>
  <si>
    <t>F22</t>
  </si>
  <si>
    <t>Planificación</t>
  </si>
  <si>
    <t>F3-F4</t>
  </si>
  <si>
    <t>F23</t>
  </si>
  <si>
    <t>Cronograma de actividades</t>
  </si>
  <si>
    <t>F24</t>
  </si>
  <si>
    <t>Elaborar diagrama GANTT</t>
  </si>
  <si>
    <t>F25</t>
  </si>
  <si>
    <t>Presupuesto</t>
  </si>
  <si>
    <t>F26</t>
  </si>
  <si>
    <t>Definición de presupuesto para maquinaria</t>
  </si>
  <si>
    <t>F27</t>
  </si>
  <si>
    <t>Definición de presupuesto para software</t>
  </si>
  <si>
    <t>F28</t>
  </si>
  <si>
    <t>Definición de presupuesto para salarios</t>
  </si>
  <si>
    <t>F29</t>
  </si>
  <si>
    <t>Definición de presupuesto para instalación</t>
  </si>
  <si>
    <t>F30</t>
  </si>
  <si>
    <t>Definición de presupuesto para otros elementos (Cableado, Energía, etc)</t>
  </si>
  <si>
    <t>F31</t>
  </si>
  <si>
    <t>Matriz de adquisiciones</t>
  </si>
  <si>
    <t>F32</t>
  </si>
  <si>
    <t>Matriz de riesgos</t>
  </si>
  <si>
    <t>F33</t>
  </si>
  <si>
    <t>Matriz de comunicaciones</t>
  </si>
  <si>
    <t>F34</t>
  </si>
  <si>
    <t>Matriz RACI</t>
  </si>
  <si>
    <t>F35</t>
  </si>
  <si>
    <t>Análisis de viabilidad económica</t>
  </si>
  <si>
    <t>F36</t>
  </si>
  <si>
    <t>Flujo de caja</t>
  </si>
  <si>
    <t>F37</t>
  </si>
  <si>
    <t>Análisis TIR</t>
  </si>
  <si>
    <t>F38</t>
  </si>
  <si>
    <t>Análisis VPN</t>
  </si>
  <si>
    <t>F39</t>
  </si>
  <si>
    <t>Análisis ROI</t>
  </si>
  <si>
    <t>F40</t>
  </si>
  <si>
    <t>Análisis Payback</t>
  </si>
  <si>
    <t>F41</t>
  </si>
  <si>
    <t>Diseño y Simulación</t>
  </si>
  <si>
    <t>F42</t>
  </si>
  <si>
    <t>Diseño y distribución de sensores, actuadores y controladores</t>
  </si>
  <si>
    <t>F43</t>
  </si>
  <si>
    <t>Diseño de celdas con robots Industriales</t>
  </si>
  <si>
    <t>F44</t>
  </si>
  <si>
    <t>Diseño de seguridad de celda robotica</t>
  </si>
  <si>
    <t>F45</t>
  </si>
  <si>
    <t>Diseño de rutina de celda robótica</t>
  </si>
  <si>
    <t>F46</t>
  </si>
  <si>
    <t>Diseño de herramientas de celda robótica</t>
  </si>
  <si>
    <t>F47</t>
  </si>
  <si>
    <t>Diseño de redes de comunicación (SCADA)</t>
  </si>
  <si>
    <t>F48</t>
  </si>
  <si>
    <t>Implementación Fabrica digital</t>
  </si>
  <si>
    <t>F49</t>
  </si>
  <si>
    <t>Pruebas y validación del Gemelo Digital</t>
  </si>
  <si>
    <t>F50</t>
  </si>
  <si>
    <t>Verificación de objetivos</t>
  </si>
  <si>
    <t>F51</t>
  </si>
  <si>
    <t>Validación de requerimientos</t>
  </si>
  <si>
    <t>F52</t>
  </si>
  <si>
    <t>Informe de KPI de propuesta</t>
  </si>
  <si>
    <t>F53</t>
  </si>
  <si>
    <t>VSM de la propuesta atuomatización</t>
  </si>
  <si>
    <t>F54</t>
  </si>
  <si>
    <t>Informe comparativo de propuesta planteada con planta existente</t>
  </si>
  <si>
    <t>F55</t>
  </si>
  <si>
    <t>Implementación</t>
  </si>
  <si>
    <t>F56</t>
  </si>
  <si>
    <t>Adquisición de maquinaria y materiales</t>
  </si>
  <si>
    <t>F57</t>
  </si>
  <si>
    <t>Cotización de equipos</t>
  </si>
  <si>
    <t>F58</t>
  </si>
  <si>
    <t>Cálculo de precio total</t>
  </si>
  <si>
    <t>F59</t>
  </si>
  <si>
    <t>Compra de materiales</t>
  </si>
  <si>
    <t>F60</t>
  </si>
  <si>
    <t>Instalación de maquinaria</t>
  </si>
  <si>
    <t>F61</t>
  </si>
  <si>
    <t>Verificación del estado de los componentes</t>
  </si>
  <si>
    <t>F62</t>
  </si>
  <si>
    <t>Instalación de la celda robótica</t>
  </si>
  <si>
    <t>F63</t>
  </si>
  <si>
    <t>Instalación del cableado y PLC</t>
  </si>
  <si>
    <t>F64</t>
  </si>
  <si>
    <t>Instalacion de software y programación</t>
  </si>
  <si>
    <t>F65</t>
  </si>
  <si>
    <t>Instalacion del servidor</t>
  </si>
  <si>
    <t>F66</t>
  </si>
  <si>
    <t>Pruebas de funcionamiento</t>
  </si>
  <si>
    <t>F67</t>
  </si>
  <si>
    <t>Prueba de códigos</t>
  </si>
  <si>
    <t>F68</t>
  </si>
  <si>
    <t>F69</t>
  </si>
  <si>
    <t>Pruebas a la celda robótica</t>
  </si>
  <si>
    <t>F70</t>
  </si>
  <si>
    <t>Puesta en marcha de la planta</t>
  </si>
  <si>
    <t>F71</t>
  </si>
  <si>
    <t>F72</t>
  </si>
  <si>
    <t>Horas por persona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</si>
</sst>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"/>
    <numFmt numFmtId="166" formatCode="d/m/yyyy"/>
  </numFmts>
  <fonts count="9">
    <font>
      <sz val="12.0"/>
      <color theme="1"/>
      <name val="Calibri"/>
      <scheme val="minor"/>
    </font>
    <font>
      <sz val="10.0"/>
      <color rgb="FF0D0D0D"/>
      <name val="Arial"/>
    </font>
    <font>
      <b/>
      <color rgb="FFFFFFFF"/>
      <name val="Arial"/>
    </font>
    <font>
      <color theme="1"/>
      <name val="Calibri"/>
    </font>
    <font>
      <sz val="10.0"/>
      <color theme="1"/>
      <name val="Arial"/>
    </font>
    <font>
      <color rgb="FF0D0D0D"/>
      <name val="Arial"/>
    </font>
    <font>
      <color theme="1"/>
      <name val="Arial"/>
    </font>
    <font>
      <sz val="9.0"/>
      <color rgb="FF000000"/>
      <name val="Helvetica Neue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FBFBFB"/>
        <bgColor rgb="FFFBFBF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wrapText="1"/>
    </xf>
    <xf borderId="2" fillId="3" fontId="2" numFmtId="0" xfId="0" applyAlignment="1" applyBorder="1" applyFont="1">
      <alignment horizontal="center" shrinkToFit="0" wrapText="1"/>
    </xf>
    <xf borderId="0" fillId="0" fontId="3" numFmtId="0" xfId="0" applyFont="1"/>
    <xf borderId="1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shrinkToFit="0" wrapText="1"/>
    </xf>
    <xf borderId="4" fillId="0" fontId="5" numFmtId="164" xfId="0" applyAlignment="1" applyBorder="1" applyFont="1" applyNumberForma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4" fillId="0" fontId="5" numFmtId="165" xfId="0" applyAlignment="1" applyBorder="1" applyFont="1" applyNumberFormat="1">
      <alignment horizontal="center" shrinkToFit="0" wrapText="1"/>
    </xf>
    <xf borderId="1" fillId="4" fontId="1" numFmtId="0" xfId="0" applyAlignment="1" applyBorder="1" applyFill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wrapText="1"/>
    </xf>
    <xf borderId="4" fillId="4" fontId="5" numFmtId="0" xfId="0" applyAlignment="1" applyBorder="1" applyFont="1">
      <alignment horizontal="center" shrinkToFit="0" wrapText="1"/>
    </xf>
    <xf borderId="4" fillId="4" fontId="5" numFmtId="164" xfId="0" applyAlignment="1" applyBorder="1" applyFont="1" applyNumberFormat="1">
      <alignment horizontal="center" shrinkToFit="0" wrapText="1"/>
    </xf>
    <xf borderId="4" fillId="4" fontId="6" numFmtId="0" xfId="0" applyAlignment="1" applyBorder="1" applyFont="1">
      <alignment horizontal="center" shrinkToFit="0" wrapText="1"/>
    </xf>
    <xf borderId="1" fillId="5" fontId="1" numFmtId="0" xfId="0" applyAlignment="1" applyBorder="1" applyFill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wrapText="1"/>
    </xf>
    <xf borderId="4" fillId="5" fontId="5" numFmtId="0" xfId="0" applyAlignment="1" applyBorder="1" applyFont="1">
      <alignment horizontal="center" shrinkToFit="0" wrapText="1"/>
    </xf>
    <xf borderId="4" fillId="5" fontId="5" numFmtId="164" xfId="0" applyAlignment="1" applyBorder="1" applyFont="1" applyNumberFormat="1">
      <alignment horizontal="center" shrinkToFit="0" wrapText="1"/>
    </xf>
    <xf borderId="4" fillId="5" fontId="6" numFmtId="0" xfId="0" applyAlignment="1" applyBorder="1" applyFont="1">
      <alignment horizontal="center" shrinkToFit="0" wrapText="1"/>
    </xf>
    <xf borderId="4" fillId="0" fontId="5" numFmtId="166" xfId="0" applyAlignment="1" applyBorder="1" applyFont="1" applyNumberFormat="1">
      <alignment horizontal="center" shrinkToFit="0" wrapText="1"/>
    </xf>
    <xf borderId="4" fillId="5" fontId="5" numFmtId="166" xfId="0" applyAlignment="1" applyBorder="1" applyFont="1" applyNumberFormat="1">
      <alignment horizontal="center" shrinkToFit="0" wrapText="1"/>
    </xf>
    <xf borderId="4" fillId="4" fontId="5" numFmtId="166" xfId="0" applyAlignment="1" applyBorder="1" applyFont="1" applyNumberFormat="1">
      <alignment horizontal="center" shrinkToFit="0" wrapText="1"/>
    </xf>
    <xf borderId="0" fillId="6" fontId="7" numFmtId="0" xfId="0" applyAlignment="1" applyFill="1" applyFont="1">
      <alignment horizontal="center"/>
    </xf>
    <xf borderId="1" fillId="5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/>
    </xf>
    <xf borderId="1" fillId="0" fontId="8" numFmtId="164" xfId="0" applyAlignment="1" applyBorder="1" applyFont="1" applyNumberFormat="1">
      <alignment horizontal="center"/>
    </xf>
    <xf borderId="1" fillId="5" fontId="4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/>
    </xf>
    <xf borderId="1" fillId="5" fontId="8" numFmtId="164" xfId="0" applyAlignment="1" applyBorder="1" applyFont="1" applyNumberFormat="1">
      <alignment horizontal="center"/>
    </xf>
    <xf borderId="1" fillId="5" fontId="8" numFmtId="166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/>
    </xf>
    <xf borderId="1" fillId="4" fontId="8" numFmtId="164" xfId="0" applyAlignment="1" applyBorder="1" applyFont="1" applyNumberFormat="1">
      <alignment horizontal="center"/>
    </xf>
    <xf borderId="1" fillId="0" fontId="8" numFmtId="166" xfId="0" applyAlignment="1" applyBorder="1" applyFont="1" applyNumberFormat="1">
      <alignment horizontal="center"/>
    </xf>
    <xf borderId="5" fillId="0" fontId="6" numFmtId="0" xfId="0" applyAlignment="1" applyBorder="1" applyFont="1">
      <alignment horizontal="center" shrinkToFit="0" wrapText="1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1.22" defaultRowHeight="15.0"/>
  <cols>
    <col customWidth="1" min="1" max="1" width="3.44"/>
    <col customWidth="1" hidden="1" min="2" max="2" width="30.56"/>
    <col customWidth="1" hidden="1" min="3" max="3" width="42.56"/>
    <col customWidth="1" min="4" max="4" width="43.22"/>
    <col customWidth="1" min="5" max="5" width="5.33"/>
    <col customWidth="1" min="6" max="6" width="12.89"/>
    <col customWidth="1" min="7" max="7" width="21.11"/>
    <col customWidth="1" min="8" max="11" width="21.44"/>
    <col customWidth="1" min="12" max="13" width="17.22"/>
    <col customWidth="1" min="14" max="14" width="14.78"/>
    <col customWidth="1" min="15" max="15" width="13.0"/>
    <col customWidth="1" min="16" max="28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</row>
    <row r="2" ht="15.75" customHeight="1">
      <c r="A2" s="5" t="s">
        <v>14</v>
      </c>
      <c r="B2" s="5"/>
      <c r="C2" s="5"/>
      <c r="D2" s="6" t="s">
        <v>15</v>
      </c>
      <c r="E2" s="5" t="s">
        <v>16</v>
      </c>
      <c r="F2" s="7" t="s">
        <v>17</v>
      </c>
      <c r="G2" s="8">
        <v>0.2</v>
      </c>
      <c r="H2" s="8">
        <v>0.3</v>
      </c>
      <c r="I2" s="8">
        <v>0.5</v>
      </c>
      <c r="J2" s="8">
        <f t="shared" ref="J2:J72" si="1">((G2+(4*H2)+I2)/(6))</f>
        <v>0.3166666667</v>
      </c>
      <c r="K2" s="9">
        <v>45327.0</v>
      </c>
      <c r="L2" s="9">
        <v>45329.0</v>
      </c>
      <c r="M2" s="9"/>
      <c r="N2" s="8" t="s">
        <v>18</v>
      </c>
    </row>
    <row r="3" ht="15.75" customHeight="1">
      <c r="A3" s="5" t="s">
        <v>19</v>
      </c>
      <c r="B3" s="5"/>
      <c r="C3" s="5"/>
      <c r="D3" s="6" t="s">
        <v>20</v>
      </c>
      <c r="E3" s="5" t="s">
        <v>14</v>
      </c>
      <c r="F3" s="10" t="s">
        <v>21</v>
      </c>
      <c r="G3" s="8">
        <v>0.2</v>
      </c>
      <c r="H3" s="8">
        <v>0.3</v>
      </c>
      <c r="I3" s="8">
        <v>0.5</v>
      </c>
      <c r="J3" s="8">
        <f t="shared" si="1"/>
        <v>0.3166666667</v>
      </c>
      <c r="K3" s="9">
        <v>45329.0</v>
      </c>
      <c r="L3" s="9">
        <v>45331.0</v>
      </c>
      <c r="M3" s="9"/>
      <c r="N3" s="11" t="s">
        <v>18</v>
      </c>
    </row>
    <row r="4" ht="15.75" customHeight="1">
      <c r="A4" s="5" t="s">
        <v>22</v>
      </c>
      <c r="B4" s="5"/>
      <c r="C4" s="5"/>
      <c r="D4" s="5" t="s">
        <v>23</v>
      </c>
      <c r="E4" s="5" t="s">
        <v>19</v>
      </c>
      <c r="F4" s="10" t="s">
        <v>24</v>
      </c>
      <c r="G4" s="8">
        <v>0.2</v>
      </c>
      <c r="H4" s="8">
        <v>0.2</v>
      </c>
      <c r="I4" s="8">
        <v>0.5</v>
      </c>
      <c r="J4" s="8">
        <f t="shared" si="1"/>
        <v>0.25</v>
      </c>
      <c r="K4" s="9">
        <v>41679.0</v>
      </c>
      <c r="L4" s="12">
        <v>45332.0</v>
      </c>
      <c r="M4" s="12"/>
      <c r="N4" s="11" t="s">
        <v>18</v>
      </c>
    </row>
    <row r="5" ht="15.75" customHeight="1">
      <c r="A5" s="5" t="s">
        <v>25</v>
      </c>
      <c r="B5" s="5"/>
      <c r="C5" s="5"/>
      <c r="D5" s="5" t="s">
        <v>26</v>
      </c>
      <c r="E5" s="5" t="s">
        <v>19</v>
      </c>
      <c r="F5" s="10" t="s">
        <v>27</v>
      </c>
      <c r="G5" s="8">
        <v>0.2</v>
      </c>
      <c r="H5" s="8">
        <v>0.4</v>
      </c>
      <c r="I5" s="8">
        <v>0.6</v>
      </c>
      <c r="J5" s="8">
        <f t="shared" si="1"/>
        <v>0.4</v>
      </c>
      <c r="K5" s="9">
        <v>45332.0</v>
      </c>
      <c r="L5" s="9">
        <v>45335.0</v>
      </c>
      <c r="M5" s="9"/>
      <c r="N5" s="11" t="s">
        <v>18</v>
      </c>
    </row>
    <row r="6" ht="15.75" customHeight="1">
      <c r="A6" s="13" t="s">
        <v>28</v>
      </c>
      <c r="B6" s="13"/>
      <c r="C6" s="13"/>
      <c r="D6" s="13" t="s">
        <v>29</v>
      </c>
      <c r="E6" s="13" t="s">
        <v>14</v>
      </c>
      <c r="F6" s="14" t="s">
        <v>30</v>
      </c>
      <c r="G6" s="15">
        <f t="shared" ref="G6:I6" si="2">SUM(G7,G12,G17,G18)</f>
        <v>2.6</v>
      </c>
      <c r="H6" s="15">
        <f t="shared" si="2"/>
        <v>5.6</v>
      </c>
      <c r="I6" s="15">
        <f t="shared" si="2"/>
        <v>7.6</v>
      </c>
      <c r="J6" s="15">
        <f t="shared" si="1"/>
        <v>5.433333333</v>
      </c>
      <c r="K6" s="16">
        <v>45335.0</v>
      </c>
      <c r="L6" s="16">
        <v>45370.0</v>
      </c>
      <c r="M6" s="16"/>
      <c r="N6" s="17" t="s">
        <v>18</v>
      </c>
    </row>
    <row r="7" ht="15.75" customHeight="1">
      <c r="A7" s="18" t="s">
        <v>31</v>
      </c>
      <c r="B7" s="18"/>
      <c r="C7" s="18"/>
      <c r="D7" s="18" t="s">
        <v>32</v>
      </c>
      <c r="E7" s="18" t="s">
        <v>14</v>
      </c>
      <c r="F7" s="19" t="s">
        <v>33</v>
      </c>
      <c r="G7" s="20">
        <f t="shared" ref="G7:I7" si="3">SUM(G8:G11)</f>
        <v>0.8</v>
      </c>
      <c r="H7" s="20">
        <f t="shared" si="3"/>
        <v>1.7</v>
      </c>
      <c r="I7" s="20">
        <f t="shared" si="3"/>
        <v>2.5</v>
      </c>
      <c r="J7" s="20">
        <f t="shared" si="1"/>
        <v>1.683333333</v>
      </c>
      <c r="K7" s="21">
        <v>45335.0</v>
      </c>
      <c r="L7" s="21">
        <v>45346.0</v>
      </c>
      <c r="M7" s="21"/>
      <c r="N7" s="22" t="s">
        <v>34</v>
      </c>
    </row>
    <row r="8" ht="15.75" customHeight="1">
      <c r="A8" s="5" t="s">
        <v>35</v>
      </c>
      <c r="B8" s="5"/>
      <c r="C8" s="5"/>
      <c r="D8" s="5" t="s">
        <v>36</v>
      </c>
      <c r="E8" s="18" t="s">
        <v>14</v>
      </c>
      <c r="F8" s="10" t="s">
        <v>37</v>
      </c>
      <c r="G8" s="8">
        <v>0.2</v>
      </c>
      <c r="H8" s="8">
        <v>0.4</v>
      </c>
      <c r="I8" s="8">
        <v>0.6</v>
      </c>
      <c r="J8" s="8">
        <f t="shared" si="1"/>
        <v>0.4</v>
      </c>
      <c r="K8" s="9">
        <v>45335.0</v>
      </c>
      <c r="L8" s="9">
        <v>45338.0</v>
      </c>
      <c r="M8" s="9"/>
      <c r="N8" s="11" t="s">
        <v>34</v>
      </c>
    </row>
    <row r="9" ht="15.75" customHeight="1">
      <c r="A9" s="5" t="s">
        <v>38</v>
      </c>
      <c r="B9" s="5"/>
      <c r="C9" s="5"/>
      <c r="D9" s="5" t="s">
        <v>39</v>
      </c>
      <c r="E9" s="18" t="s">
        <v>14</v>
      </c>
      <c r="F9" s="10" t="s">
        <v>17</v>
      </c>
      <c r="G9" s="8">
        <v>0.2</v>
      </c>
      <c r="H9" s="8">
        <v>0.4</v>
      </c>
      <c r="I9" s="8">
        <v>0.6</v>
      </c>
      <c r="J9" s="8">
        <f t="shared" si="1"/>
        <v>0.4</v>
      </c>
      <c r="K9" s="23">
        <v>45338.0</v>
      </c>
      <c r="L9" s="23">
        <v>45341.0</v>
      </c>
      <c r="M9" s="9"/>
      <c r="N9" s="11" t="s">
        <v>34</v>
      </c>
    </row>
    <row r="10" ht="15.75" customHeight="1">
      <c r="A10" s="5" t="s">
        <v>40</v>
      </c>
      <c r="B10" s="5"/>
      <c r="C10" s="5"/>
      <c r="D10" s="5" t="s">
        <v>41</v>
      </c>
      <c r="E10" s="18" t="s">
        <v>14</v>
      </c>
      <c r="F10" s="10" t="s">
        <v>21</v>
      </c>
      <c r="G10" s="8">
        <v>0.2</v>
      </c>
      <c r="H10" s="8">
        <v>0.4</v>
      </c>
      <c r="I10" s="8">
        <v>0.6</v>
      </c>
      <c r="J10" s="8">
        <f t="shared" si="1"/>
        <v>0.4</v>
      </c>
      <c r="K10" s="23">
        <v>45340.0</v>
      </c>
      <c r="L10" s="23">
        <v>45343.0</v>
      </c>
      <c r="M10" s="9"/>
      <c r="N10" s="11" t="s">
        <v>34</v>
      </c>
    </row>
    <row r="11" ht="15.75" customHeight="1">
      <c r="A11" s="5" t="s">
        <v>42</v>
      </c>
      <c r="B11" s="5"/>
      <c r="C11" s="5"/>
      <c r="D11" s="5" t="s">
        <v>43</v>
      </c>
      <c r="E11" s="18" t="s">
        <v>14</v>
      </c>
      <c r="F11" s="10" t="s">
        <v>24</v>
      </c>
      <c r="G11" s="8">
        <v>0.2</v>
      </c>
      <c r="H11" s="8">
        <v>0.5</v>
      </c>
      <c r="I11" s="8">
        <v>0.7</v>
      </c>
      <c r="J11" s="8">
        <f t="shared" si="1"/>
        <v>0.4833333333</v>
      </c>
      <c r="K11" s="23">
        <v>45340.0</v>
      </c>
      <c r="L11" s="23">
        <v>45346.0</v>
      </c>
      <c r="M11" s="9"/>
      <c r="N11" s="11" t="s">
        <v>34</v>
      </c>
    </row>
    <row r="12" ht="15.75" customHeight="1">
      <c r="A12" s="18" t="s">
        <v>44</v>
      </c>
      <c r="B12" s="18"/>
      <c r="C12" s="18"/>
      <c r="D12" s="18" t="s">
        <v>45</v>
      </c>
      <c r="E12" s="18" t="s">
        <v>14</v>
      </c>
      <c r="F12" s="19" t="s">
        <v>27</v>
      </c>
      <c r="G12" s="20">
        <f t="shared" ref="G12:I12" si="4">SUM(G13:G16)</f>
        <v>0.8</v>
      </c>
      <c r="H12" s="20">
        <f t="shared" si="4"/>
        <v>1.9</v>
      </c>
      <c r="I12" s="20">
        <f t="shared" si="4"/>
        <v>2.7</v>
      </c>
      <c r="J12" s="20">
        <f t="shared" si="1"/>
        <v>1.85</v>
      </c>
      <c r="K12" s="24">
        <v>45346.0</v>
      </c>
      <c r="L12" s="24">
        <v>45358.0</v>
      </c>
      <c r="M12" s="21"/>
      <c r="N12" s="22" t="s">
        <v>34</v>
      </c>
    </row>
    <row r="13" ht="15.75" customHeight="1">
      <c r="A13" s="5" t="s">
        <v>46</v>
      </c>
      <c r="B13" s="5"/>
      <c r="C13" s="5"/>
      <c r="D13" s="5" t="s">
        <v>47</v>
      </c>
      <c r="E13" s="5" t="s">
        <v>14</v>
      </c>
      <c r="F13" s="10" t="s">
        <v>30</v>
      </c>
      <c r="G13" s="8">
        <v>0.2</v>
      </c>
      <c r="H13" s="8">
        <v>0.6</v>
      </c>
      <c r="I13" s="8">
        <v>0.8</v>
      </c>
      <c r="J13" s="8">
        <f t="shared" si="1"/>
        <v>0.5666666667</v>
      </c>
      <c r="K13" s="23">
        <v>45346.0</v>
      </c>
      <c r="L13" s="23">
        <v>45349.0</v>
      </c>
      <c r="M13" s="9"/>
      <c r="N13" s="11" t="s">
        <v>34</v>
      </c>
    </row>
    <row r="14" ht="15.75" customHeight="1">
      <c r="A14" s="5" t="s">
        <v>48</v>
      </c>
      <c r="B14" s="5"/>
      <c r="C14" s="5"/>
      <c r="D14" s="5" t="s">
        <v>49</v>
      </c>
      <c r="E14" s="5" t="s">
        <v>14</v>
      </c>
      <c r="F14" s="10" t="s">
        <v>33</v>
      </c>
      <c r="G14" s="8">
        <v>0.2</v>
      </c>
      <c r="H14" s="8">
        <v>0.6</v>
      </c>
      <c r="I14" s="8">
        <v>0.8</v>
      </c>
      <c r="J14" s="8">
        <f t="shared" si="1"/>
        <v>0.5666666667</v>
      </c>
      <c r="K14" s="23">
        <v>45349.0</v>
      </c>
      <c r="L14" s="23">
        <v>45352.0</v>
      </c>
      <c r="M14" s="9"/>
      <c r="N14" s="11" t="s">
        <v>34</v>
      </c>
    </row>
    <row r="15" ht="15.75" customHeight="1">
      <c r="A15" s="5" t="s">
        <v>50</v>
      </c>
      <c r="B15" s="5"/>
      <c r="C15" s="5"/>
      <c r="D15" s="5" t="s">
        <v>51</v>
      </c>
      <c r="E15" s="5" t="s">
        <v>14</v>
      </c>
      <c r="F15" s="10" t="s">
        <v>37</v>
      </c>
      <c r="G15" s="8">
        <v>0.2</v>
      </c>
      <c r="H15" s="8">
        <v>0.4</v>
      </c>
      <c r="I15" s="8">
        <v>0.6</v>
      </c>
      <c r="J15" s="8">
        <f t="shared" si="1"/>
        <v>0.4</v>
      </c>
      <c r="K15" s="23">
        <v>45352.0</v>
      </c>
      <c r="L15" s="23">
        <v>45354.0</v>
      </c>
      <c r="M15" s="9"/>
      <c r="N15" s="11" t="s">
        <v>52</v>
      </c>
    </row>
    <row r="16" ht="15.75" customHeight="1">
      <c r="A16" s="5" t="s">
        <v>53</v>
      </c>
      <c r="B16" s="5"/>
      <c r="C16" s="5"/>
      <c r="D16" s="5" t="s">
        <v>54</v>
      </c>
      <c r="E16" s="5" t="s">
        <v>14</v>
      </c>
      <c r="F16" s="10" t="s">
        <v>17</v>
      </c>
      <c r="G16" s="8">
        <v>0.2</v>
      </c>
      <c r="H16" s="8">
        <v>0.3</v>
      </c>
      <c r="I16" s="8">
        <v>0.5</v>
      </c>
      <c r="J16" s="8">
        <f t="shared" si="1"/>
        <v>0.3166666667</v>
      </c>
      <c r="K16" s="23">
        <v>45355.0</v>
      </c>
      <c r="L16" s="23">
        <v>45358.0</v>
      </c>
      <c r="M16" s="9"/>
      <c r="N16" s="11" t="s">
        <v>34</v>
      </c>
    </row>
    <row r="17" ht="15.75" customHeight="1">
      <c r="A17" s="18" t="s">
        <v>55</v>
      </c>
      <c r="B17" s="18"/>
      <c r="C17" s="18"/>
      <c r="D17" s="18" t="s">
        <v>56</v>
      </c>
      <c r="E17" s="18" t="s">
        <v>14</v>
      </c>
      <c r="F17" s="19" t="s">
        <v>21</v>
      </c>
      <c r="G17" s="20">
        <v>0.2</v>
      </c>
      <c r="H17" s="20">
        <v>0.3</v>
      </c>
      <c r="I17" s="20">
        <v>0.5</v>
      </c>
      <c r="J17" s="20">
        <f t="shared" si="1"/>
        <v>0.3166666667</v>
      </c>
      <c r="K17" s="24">
        <v>45359.0</v>
      </c>
      <c r="L17" s="24">
        <v>45362.0</v>
      </c>
      <c r="M17" s="21"/>
      <c r="N17" s="22" t="s">
        <v>52</v>
      </c>
    </row>
    <row r="18" ht="15.75" customHeight="1">
      <c r="A18" s="18" t="s">
        <v>57</v>
      </c>
      <c r="B18" s="18"/>
      <c r="C18" s="18"/>
      <c r="D18" s="18" t="s">
        <v>58</v>
      </c>
      <c r="E18" s="18" t="s">
        <v>14</v>
      </c>
      <c r="F18" s="19" t="s">
        <v>24</v>
      </c>
      <c r="G18" s="20">
        <f t="shared" ref="G18:H18" si="5">SUM(G19:G22)</f>
        <v>0.8</v>
      </c>
      <c r="H18" s="20">
        <f t="shared" si="5"/>
        <v>1.7</v>
      </c>
      <c r="I18" s="20">
        <v>1.9</v>
      </c>
      <c r="J18" s="20">
        <f t="shared" si="1"/>
        <v>1.583333333</v>
      </c>
      <c r="K18" s="24">
        <v>45363.0</v>
      </c>
      <c r="L18" s="24">
        <v>45370.0</v>
      </c>
      <c r="M18" s="21"/>
      <c r="N18" s="22" t="s">
        <v>34</v>
      </c>
    </row>
    <row r="19" ht="15.75" customHeight="1">
      <c r="A19" s="5" t="s">
        <v>59</v>
      </c>
      <c r="B19" s="5"/>
      <c r="C19" s="5"/>
      <c r="D19" s="5" t="s">
        <v>60</v>
      </c>
      <c r="E19" s="5" t="s">
        <v>14</v>
      </c>
      <c r="F19" s="10" t="s">
        <v>21</v>
      </c>
      <c r="G19" s="8">
        <v>0.2</v>
      </c>
      <c r="H19" s="8">
        <v>0.4</v>
      </c>
      <c r="I19" s="8">
        <v>0.6</v>
      </c>
      <c r="J19" s="8">
        <f t="shared" si="1"/>
        <v>0.4</v>
      </c>
      <c r="K19" s="23">
        <v>45363.0</v>
      </c>
      <c r="L19" s="23">
        <v>45366.0</v>
      </c>
      <c r="M19" s="9"/>
      <c r="N19" s="11" t="s">
        <v>18</v>
      </c>
    </row>
    <row r="20" ht="15.75" customHeight="1">
      <c r="A20" s="5" t="s">
        <v>61</v>
      </c>
      <c r="B20" s="5"/>
      <c r="C20" s="5"/>
      <c r="D20" s="5" t="s">
        <v>62</v>
      </c>
      <c r="E20" s="5" t="s">
        <v>14</v>
      </c>
      <c r="F20" s="10" t="s">
        <v>17</v>
      </c>
      <c r="G20" s="8">
        <v>0.2</v>
      </c>
      <c r="H20" s="8">
        <v>0.4</v>
      </c>
      <c r="I20" s="8">
        <v>0.6</v>
      </c>
      <c r="J20" s="8">
        <f t="shared" si="1"/>
        <v>0.4</v>
      </c>
      <c r="K20" s="23">
        <v>45363.0</v>
      </c>
      <c r="L20" s="23">
        <v>45366.0</v>
      </c>
      <c r="M20" s="9"/>
      <c r="N20" s="11" t="s">
        <v>18</v>
      </c>
    </row>
    <row r="21" ht="15.75" customHeight="1">
      <c r="A21" s="5" t="s">
        <v>63</v>
      </c>
      <c r="B21" s="5"/>
      <c r="C21" s="5"/>
      <c r="D21" s="5" t="s">
        <v>64</v>
      </c>
      <c r="E21" s="5" t="s">
        <v>14</v>
      </c>
      <c r="F21" s="10" t="s">
        <v>21</v>
      </c>
      <c r="G21" s="8">
        <v>0.2</v>
      </c>
      <c r="H21" s="8">
        <v>0.5</v>
      </c>
      <c r="I21" s="8">
        <v>0.7</v>
      </c>
      <c r="J21" s="8">
        <f t="shared" si="1"/>
        <v>0.4833333333</v>
      </c>
      <c r="K21" s="23">
        <v>45366.0</v>
      </c>
      <c r="L21" s="23">
        <v>45370.0</v>
      </c>
      <c r="M21" s="9"/>
      <c r="N21" s="11" t="s">
        <v>18</v>
      </c>
    </row>
    <row r="22" ht="15.75" customHeight="1">
      <c r="A22" s="5" t="s">
        <v>65</v>
      </c>
      <c r="B22" s="5"/>
      <c r="C22" s="5"/>
      <c r="D22" s="5" t="s">
        <v>66</v>
      </c>
      <c r="E22" s="5" t="s">
        <v>14</v>
      </c>
      <c r="F22" s="10" t="s">
        <v>24</v>
      </c>
      <c r="G22" s="8">
        <v>0.2</v>
      </c>
      <c r="H22" s="8">
        <v>0.4</v>
      </c>
      <c r="I22" s="8">
        <v>0.6</v>
      </c>
      <c r="J22" s="8">
        <f t="shared" si="1"/>
        <v>0.4</v>
      </c>
      <c r="K22" s="23">
        <v>45367.0</v>
      </c>
      <c r="L22" s="23">
        <v>45370.0</v>
      </c>
      <c r="M22" s="9"/>
      <c r="N22" s="11" t="s">
        <v>34</v>
      </c>
    </row>
    <row r="23" ht="15.75" customHeight="1">
      <c r="A23" s="13" t="s">
        <v>67</v>
      </c>
      <c r="B23" s="13"/>
      <c r="C23" s="13"/>
      <c r="D23" s="13" t="s">
        <v>68</v>
      </c>
      <c r="E23" s="13" t="s">
        <v>69</v>
      </c>
      <c r="F23" s="14" t="s">
        <v>27</v>
      </c>
      <c r="G23" s="17">
        <f t="shared" ref="G23:I23" si="6">SUM(G24,G26,G32,G33,G34,G35,G36)</f>
        <v>3</v>
      </c>
      <c r="H23" s="15">
        <f t="shared" si="6"/>
        <v>6.3</v>
      </c>
      <c r="I23" s="15">
        <f t="shared" si="6"/>
        <v>9.3</v>
      </c>
      <c r="J23" s="15">
        <f t="shared" si="1"/>
        <v>6.25</v>
      </c>
      <c r="K23" s="16">
        <v>45370.0</v>
      </c>
      <c r="L23" s="25">
        <v>45397.0</v>
      </c>
      <c r="M23" s="16"/>
      <c r="N23" s="17" t="s">
        <v>34</v>
      </c>
    </row>
    <row r="24" ht="15.75" customHeight="1">
      <c r="A24" s="18" t="s">
        <v>70</v>
      </c>
      <c r="B24" s="18"/>
      <c r="C24" s="18"/>
      <c r="D24" s="18" t="s">
        <v>71</v>
      </c>
      <c r="E24" s="18" t="s">
        <v>19</v>
      </c>
      <c r="F24" s="19" t="s">
        <v>30</v>
      </c>
      <c r="G24" s="22">
        <v>0.2</v>
      </c>
      <c r="H24" s="20">
        <f t="shared" ref="H24:I24" si="7">SUM(H25)</f>
        <v>0.4</v>
      </c>
      <c r="I24" s="20">
        <f t="shared" si="7"/>
        <v>0.6</v>
      </c>
      <c r="J24" s="20">
        <f t="shared" si="1"/>
        <v>0.4</v>
      </c>
      <c r="K24" s="24">
        <v>45370.0</v>
      </c>
      <c r="L24" s="24">
        <v>45373.0</v>
      </c>
      <c r="M24" s="21"/>
      <c r="N24" s="22" t="s">
        <v>18</v>
      </c>
    </row>
    <row r="25" ht="15.75" customHeight="1">
      <c r="A25" s="5" t="s">
        <v>72</v>
      </c>
      <c r="B25" s="5"/>
      <c r="C25" s="5"/>
      <c r="D25" s="5" t="s">
        <v>73</v>
      </c>
      <c r="E25" s="5" t="s">
        <v>19</v>
      </c>
      <c r="F25" s="10" t="s">
        <v>33</v>
      </c>
      <c r="G25" s="11">
        <v>0.2</v>
      </c>
      <c r="H25" s="8">
        <v>0.4</v>
      </c>
      <c r="I25" s="8">
        <v>0.6</v>
      </c>
      <c r="J25" s="8">
        <f t="shared" si="1"/>
        <v>0.4</v>
      </c>
      <c r="K25" s="9">
        <v>45370.0</v>
      </c>
      <c r="L25" s="9">
        <v>45373.0</v>
      </c>
      <c r="M25" s="9"/>
      <c r="N25" s="11" t="s">
        <v>18</v>
      </c>
    </row>
    <row r="26" ht="15.75" customHeight="1">
      <c r="A26" s="18" t="s">
        <v>74</v>
      </c>
      <c r="B26" s="18"/>
      <c r="C26" s="18"/>
      <c r="D26" s="18" t="s">
        <v>75</v>
      </c>
      <c r="E26" s="18" t="s">
        <v>22</v>
      </c>
      <c r="F26" s="19" t="s">
        <v>37</v>
      </c>
      <c r="G26" s="22">
        <f t="shared" ref="G26:I26" si="8">SUM(G27:G31)</f>
        <v>1</v>
      </c>
      <c r="H26" s="20">
        <f t="shared" si="8"/>
        <v>1.7</v>
      </c>
      <c r="I26" s="20">
        <f t="shared" si="8"/>
        <v>2.7</v>
      </c>
      <c r="J26" s="20">
        <f t="shared" si="1"/>
        <v>1.75</v>
      </c>
      <c r="K26" s="24">
        <v>45374.0</v>
      </c>
      <c r="L26" s="24">
        <v>45381.0</v>
      </c>
      <c r="M26" s="21"/>
      <c r="N26" s="22"/>
    </row>
    <row r="27" ht="15.75" customHeight="1">
      <c r="A27" s="5" t="s">
        <v>76</v>
      </c>
      <c r="B27" s="5"/>
      <c r="C27" s="5"/>
      <c r="D27" s="5" t="s">
        <v>77</v>
      </c>
      <c r="E27" s="5" t="s">
        <v>22</v>
      </c>
      <c r="F27" s="10" t="s">
        <v>17</v>
      </c>
      <c r="G27" s="11">
        <v>0.2</v>
      </c>
      <c r="H27" s="8">
        <v>0.4</v>
      </c>
      <c r="I27" s="8">
        <v>0.6</v>
      </c>
      <c r="J27" s="8">
        <f t="shared" si="1"/>
        <v>0.4</v>
      </c>
      <c r="K27" s="9">
        <v>45374.0</v>
      </c>
      <c r="L27" s="9">
        <v>45377.0</v>
      </c>
      <c r="M27" s="9"/>
      <c r="N27" s="11" t="s">
        <v>34</v>
      </c>
    </row>
    <row r="28" ht="15.75" customHeight="1">
      <c r="A28" s="5" t="s">
        <v>78</v>
      </c>
      <c r="B28" s="5"/>
      <c r="C28" s="5"/>
      <c r="D28" s="5" t="s">
        <v>79</v>
      </c>
      <c r="E28" s="5" t="s">
        <v>22</v>
      </c>
      <c r="F28" s="10" t="s">
        <v>21</v>
      </c>
      <c r="G28" s="11">
        <v>0.2</v>
      </c>
      <c r="H28" s="8">
        <v>0.4</v>
      </c>
      <c r="I28" s="8">
        <v>0.6</v>
      </c>
      <c r="J28" s="8">
        <f t="shared" si="1"/>
        <v>0.4</v>
      </c>
      <c r="K28" s="9">
        <v>45375.0</v>
      </c>
      <c r="L28" s="9">
        <v>45378.0</v>
      </c>
      <c r="M28" s="9"/>
      <c r="N28" s="11" t="s">
        <v>34</v>
      </c>
    </row>
    <row r="29" ht="15.75" customHeight="1">
      <c r="A29" s="5" t="s">
        <v>80</v>
      </c>
      <c r="B29" s="6"/>
      <c r="C29" s="6"/>
      <c r="D29" s="6" t="s">
        <v>81</v>
      </c>
      <c r="E29" s="5" t="s">
        <v>22</v>
      </c>
      <c r="F29" s="10" t="s">
        <v>24</v>
      </c>
      <c r="G29" s="11">
        <v>0.2</v>
      </c>
      <c r="H29" s="8">
        <v>0.3</v>
      </c>
      <c r="I29" s="8">
        <v>0.5</v>
      </c>
      <c r="J29" s="8">
        <f t="shared" si="1"/>
        <v>0.3166666667</v>
      </c>
      <c r="K29" s="9">
        <v>45376.0</v>
      </c>
      <c r="L29" s="9">
        <v>45379.0</v>
      </c>
      <c r="M29" s="9"/>
      <c r="N29" s="11" t="s">
        <v>34</v>
      </c>
    </row>
    <row r="30" ht="15.75" customHeight="1">
      <c r="A30" s="5" t="s">
        <v>82</v>
      </c>
      <c r="B30" s="6"/>
      <c r="C30" s="6"/>
      <c r="D30" s="26" t="s">
        <v>83</v>
      </c>
      <c r="E30" s="5" t="s">
        <v>22</v>
      </c>
      <c r="F30" s="10" t="s">
        <v>27</v>
      </c>
      <c r="G30" s="11">
        <v>0.2</v>
      </c>
      <c r="H30" s="8">
        <v>0.3</v>
      </c>
      <c r="I30" s="8">
        <v>0.5</v>
      </c>
      <c r="J30" s="8">
        <f t="shared" si="1"/>
        <v>0.3166666667</v>
      </c>
      <c r="K30" s="9">
        <v>45377.0</v>
      </c>
      <c r="L30" s="9">
        <v>45380.0</v>
      </c>
      <c r="M30" s="9"/>
      <c r="N30" s="11" t="s">
        <v>34</v>
      </c>
    </row>
    <row r="31" ht="15.75" customHeight="1">
      <c r="A31" s="5" t="s">
        <v>84</v>
      </c>
      <c r="B31" s="6"/>
      <c r="C31" s="6"/>
      <c r="D31" s="6" t="s">
        <v>85</v>
      </c>
      <c r="E31" s="5" t="s">
        <v>22</v>
      </c>
      <c r="F31" s="10" t="s">
        <v>30</v>
      </c>
      <c r="G31" s="11">
        <v>0.2</v>
      </c>
      <c r="H31" s="8">
        <v>0.3</v>
      </c>
      <c r="I31" s="8">
        <v>0.5</v>
      </c>
      <c r="J31" s="8">
        <f t="shared" si="1"/>
        <v>0.3166666667</v>
      </c>
      <c r="K31" s="9">
        <v>45378.0</v>
      </c>
      <c r="L31" s="9">
        <v>45381.0</v>
      </c>
      <c r="M31" s="9"/>
      <c r="N31" s="11" t="s">
        <v>34</v>
      </c>
    </row>
    <row r="32" ht="15.75" customHeight="1">
      <c r="A32" s="18" t="s">
        <v>86</v>
      </c>
      <c r="B32" s="27"/>
      <c r="C32" s="27"/>
      <c r="D32" s="27" t="s">
        <v>87</v>
      </c>
      <c r="E32" s="18" t="s">
        <v>19</v>
      </c>
      <c r="F32" s="19" t="s">
        <v>33</v>
      </c>
      <c r="G32" s="22">
        <v>0.2</v>
      </c>
      <c r="H32" s="20">
        <v>0.4</v>
      </c>
      <c r="I32" s="20">
        <v>0.6</v>
      </c>
      <c r="J32" s="20">
        <f t="shared" si="1"/>
        <v>0.4</v>
      </c>
      <c r="K32" s="21">
        <v>45366.0</v>
      </c>
      <c r="L32" s="21">
        <v>45369.0</v>
      </c>
      <c r="M32" s="21"/>
      <c r="N32" s="22" t="s">
        <v>34</v>
      </c>
    </row>
    <row r="33" ht="15.75" customHeight="1">
      <c r="A33" s="18" t="s">
        <v>88</v>
      </c>
      <c r="B33" s="27"/>
      <c r="C33" s="27"/>
      <c r="D33" s="27" t="s">
        <v>89</v>
      </c>
      <c r="E33" s="18" t="s">
        <v>19</v>
      </c>
      <c r="F33" s="19" t="s">
        <v>17</v>
      </c>
      <c r="G33" s="22">
        <v>0.2</v>
      </c>
      <c r="H33" s="20">
        <v>0.4</v>
      </c>
      <c r="I33" s="20">
        <v>0.6</v>
      </c>
      <c r="J33" s="20">
        <f t="shared" si="1"/>
        <v>0.4</v>
      </c>
      <c r="K33" s="21">
        <v>45370.0</v>
      </c>
      <c r="L33" s="21">
        <v>45373.0</v>
      </c>
      <c r="M33" s="21"/>
      <c r="N33" s="22" t="s">
        <v>34</v>
      </c>
    </row>
    <row r="34" ht="15.75" customHeight="1">
      <c r="A34" s="18" t="s">
        <v>90</v>
      </c>
      <c r="B34" s="27"/>
      <c r="C34" s="18"/>
      <c r="D34" s="27" t="s">
        <v>91</v>
      </c>
      <c r="E34" s="18" t="s">
        <v>22</v>
      </c>
      <c r="F34" s="19" t="s">
        <v>24</v>
      </c>
      <c r="G34" s="22">
        <v>0.2</v>
      </c>
      <c r="H34" s="20">
        <v>0.4</v>
      </c>
      <c r="I34" s="20">
        <v>0.6</v>
      </c>
      <c r="J34" s="20">
        <f t="shared" si="1"/>
        <v>0.4</v>
      </c>
      <c r="K34" s="21">
        <v>45374.0</v>
      </c>
      <c r="L34" s="21">
        <v>45377.0</v>
      </c>
      <c r="M34" s="21"/>
      <c r="N34" s="22" t="s">
        <v>34</v>
      </c>
    </row>
    <row r="35" ht="15.75" customHeight="1">
      <c r="A35" s="18" t="s">
        <v>92</v>
      </c>
      <c r="B35" s="27"/>
      <c r="C35" s="27"/>
      <c r="D35" s="27" t="s">
        <v>93</v>
      </c>
      <c r="E35" s="18"/>
      <c r="F35" s="19" t="s">
        <v>30</v>
      </c>
      <c r="G35" s="22">
        <v>0.2</v>
      </c>
      <c r="H35" s="20">
        <v>0.4</v>
      </c>
      <c r="I35" s="20">
        <v>0.6</v>
      </c>
      <c r="J35" s="20">
        <f t="shared" si="1"/>
        <v>0.4</v>
      </c>
      <c r="K35" s="21">
        <v>45378.0</v>
      </c>
      <c r="L35" s="21">
        <v>45381.0</v>
      </c>
      <c r="M35" s="21"/>
      <c r="N35" s="22" t="s">
        <v>34</v>
      </c>
    </row>
    <row r="36" ht="15.75" customHeight="1">
      <c r="A36" s="18" t="s">
        <v>94</v>
      </c>
      <c r="B36" s="27"/>
      <c r="C36" s="27"/>
      <c r="D36" s="27" t="s">
        <v>95</v>
      </c>
      <c r="E36" s="18"/>
      <c r="F36" s="19" t="s">
        <v>37</v>
      </c>
      <c r="G36" s="22">
        <f t="shared" ref="G36:I36" si="9">SUM(G37:G41)</f>
        <v>1</v>
      </c>
      <c r="H36" s="20">
        <f t="shared" si="9"/>
        <v>2.6</v>
      </c>
      <c r="I36" s="20">
        <f t="shared" si="9"/>
        <v>3.6</v>
      </c>
      <c r="J36" s="20">
        <f t="shared" si="1"/>
        <v>2.5</v>
      </c>
      <c r="K36" s="21">
        <v>45382.0</v>
      </c>
      <c r="L36" s="21">
        <v>45397.0</v>
      </c>
      <c r="M36" s="21"/>
      <c r="N36" s="22" t="s">
        <v>34</v>
      </c>
    </row>
    <row r="37" ht="15.75" customHeight="1">
      <c r="A37" s="5" t="s">
        <v>96</v>
      </c>
      <c r="B37" s="6"/>
      <c r="C37" s="6"/>
      <c r="D37" s="6" t="s">
        <v>97</v>
      </c>
      <c r="E37" s="5"/>
      <c r="F37" s="10" t="s">
        <v>27</v>
      </c>
      <c r="G37" s="11">
        <v>0.2</v>
      </c>
      <c r="H37" s="8">
        <v>0.5</v>
      </c>
      <c r="I37" s="8">
        <v>0.7</v>
      </c>
      <c r="J37" s="8">
        <f t="shared" si="1"/>
        <v>0.4833333333</v>
      </c>
      <c r="K37" s="9">
        <v>45382.0</v>
      </c>
      <c r="L37" s="9">
        <v>45385.0</v>
      </c>
      <c r="M37" s="9"/>
      <c r="N37" s="11" t="s">
        <v>52</v>
      </c>
    </row>
    <row r="38" ht="15.75" customHeight="1">
      <c r="A38" s="5" t="s">
        <v>98</v>
      </c>
      <c r="B38" s="6"/>
      <c r="C38" s="6"/>
      <c r="D38" s="6" t="s">
        <v>99</v>
      </c>
      <c r="E38" s="5"/>
      <c r="F38" s="10" t="s">
        <v>21</v>
      </c>
      <c r="G38" s="11">
        <v>0.2</v>
      </c>
      <c r="H38" s="8">
        <v>0.5</v>
      </c>
      <c r="I38" s="8">
        <v>0.7</v>
      </c>
      <c r="J38" s="8">
        <f t="shared" si="1"/>
        <v>0.4833333333</v>
      </c>
      <c r="K38" s="9">
        <v>45385.0</v>
      </c>
      <c r="L38" s="9">
        <v>45388.0</v>
      </c>
      <c r="M38" s="9"/>
      <c r="N38" s="11" t="s">
        <v>52</v>
      </c>
    </row>
    <row r="39" ht="15.75" customHeight="1">
      <c r="A39" s="5" t="s">
        <v>100</v>
      </c>
      <c r="B39" s="6"/>
      <c r="C39" s="6"/>
      <c r="D39" s="6" t="s">
        <v>101</v>
      </c>
      <c r="E39" s="5"/>
      <c r="F39" s="10" t="s">
        <v>17</v>
      </c>
      <c r="G39" s="11">
        <v>0.200000000000001</v>
      </c>
      <c r="H39" s="8">
        <v>0.6</v>
      </c>
      <c r="I39" s="8">
        <v>0.8</v>
      </c>
      <c r="J39" s="8">
        <f t="shared" si="1"/>
        <v>0.5666666667</v>
      </c>
      <c r="K39" s="9">
        <v>45388.0</v>
      </c>
      <c r="L39" s="9">
        <v>45391.0</v>
      </c>
      <c r="M39" s="9"/>
      <c r="N39" s="11" t="s">
        <v>52</v>
      </c>
    </row>
    <row r="40" ht="15.75" customHeight="1">
      <c r="A40" s="5" t="s">
        <v>102</v>
      </c>
      <c r="B40" s="6"/>
      <c r="C40" s="6"/>
      <c r="D40" s="6" t="s">
        <v>103</v>
      </c>
      <c r="E40" s="5"/>
      <c r="F40" s="10" t="s">
        <v>24</v>
      </c>
      <c r="G40" s="11">
        <v>0.200000000000001</v>
      </c>
      <c r="H40" s="8">
        <v>0.5</v>
      </c>
      <c r="I40" s="8">
        <v>0.7</v>
      </c>
      <c r="J40" s="8">
        <f t="shared" si="1"/>
        <v>0.4833333333</v>
      </c>
      <c r="K40" s="9">
        <v>45391.0</v>
      </c>
      <c r="L40" s="9">
        <v>45394.0</v>
      </c>
      <c r="M40" s="9"/>
      <c r="N40" s="11" t="s">
        <v>52</v>
      </c>
    </row>
    <row r="41" ht="15.75" customHeight="1">
      <c r="A41" s="5" t="s">
        <v>104</v>
      </c>
      <c r="B41" s="6"/>
      <c r="C41" s="6"/>
      <c r="D41" s="6" t="s">
        <v>105</v>
      </c>
      <c r="E41" s="5"/>
      <c r="F41" s="10" t="s">
        <v>30</v>
      </c>
      <c r="G41" s="11">
        <v>0.200000000000001</v>
      </c>
      <c r="H41" s="8">
        <v>0.5</v>
      </c>
      <c r="I41" s="8">
        <v>0.7</v>
      </c>
      <c r="J41" s="8">
        <f t="shared" si="1"/>
        <v>0.4833333333</v>
      </c>
      <c r="K41" s="9">
        <v>45394.0</v>
      </c>
      <c r="L41" s="9">
        <v>45397.0</v>
      </c>
      <c r="M41" s="9"/>
      <c r="N41" s="11" t="s">
        <v>52</v>
      </c>
    </row>
    <row r="42" ht="15.75" customHeight="1">
      <c r="A42" s="13" t="s">
        <v>106</v>
      </c>
      <c r="B42" s="28"/>
      <c r="C42" s="28"/>
      <c r="D42" s="28" t="s">
        <v>107</v>
      </c>
      <c r="E42" s="13"/>
      <c r="F42" s="14" t="s">
        <v>33</v>
      </c>
      <c r="G42" s="17">
        <f t="shared" ref="G42:I42" si="10">SUM(G43,G44,G48,G49)</f>
        <v>1.2</v>
      </c>
      <c r="H42" s="15">
        <f t="shared" si="10"/>
        <v>8</v>
      </c>
      <c r="I42" s="15">
        <f t="shared" si="10"/>
        <v>9.8</v>
      </c>
      <c r="J42" s="15">
        <f t="shared" si="1"/>
        <v>7.166666667</v>
      </c>
      <c r="K42" s="16">
        <v>45382.0</v>
      </c>
      <c r="L42" s="16">
        <v>45418.0</v>
      </c>
      <c r="M42" s="16"/>
      <c r="N42" s="17"/>
    </row>
    <row r="43" ht="15.75" customHeight="1">
      <c r="A43" s="18" t="s">
        <v>108</v>
      </c>
      <c r="B43" s="27"/>
      <c r="C43" s="27"/>
      <c r="D43" s="27" t="s">
        <v>109</v>
      </c>
      <c r="E43" s="18"/>
      <c r="F43" s="19" t="s">
        <v>33</v>
      </c>
      <c r="G43" s="22">
        <v>0.2</v>
      </c>
      <c r="H43" s="20">
        <v>1.0</v>
      </c>
      <c r="I43" s="20">
        <v>1.5</v>
      </c>
      <c r="J43" s="20">
        <f t="shared" si="1"/>
        <v>0.95</v>
      </c>
      <c r="K43" s="21">
        <v>45382.0</v>
      </c>
      <c r="L43" s="21">
        <v>45357.0</v>
      </c>
      <c r="M43" s="21"/>
      <c r="N43" s="22" t="s">
        <v>34</v>
      </c>
    </row>
    <row r="44" ht="15.75" customHeight="1">
      <c r="A44" s="18" t="s">
        <v>110</v>
      </c>
      <c r="B44" s="27"/>
      <c r="C44" s="27"/>
      <c r="D44" s="27" t="s">
        <v>111</v>
      </c>
      <c r="E44" s="18"/>
      <c r="F44" s="19" t="s">
        <v>37</v>
      </c>
      <c r="G44" s="22">
        <f t="shared" ref="G44:I44" si="11">SUM(G45:G47)</f>
        <v>0.6</v>
      </c>
      <c r="H44" s="20">
        <f t="shared" si="11"/>
        <v>2.8</v>
      </c>
      <c r="I44" s="20">
        <f t="shared" si="11"/>
        <v>3.4</v>
      </c>
      <c r="J44" s="20">
        <f t="shared" si="1"/>
        <v>2.533333333</v>
      </c>
      <c r="K44" s="21">
        <v>45382.0</v>
      </c>
      <c r="L44" s="21">
        <v>45402.0</v>
      </c>
      <c r="M44" s="21"/>
      <c r="N44" s="22" t="s">
        <v>34</v>
      </c>
    </row>
    <row r="45" ht="15.75" customHeight="1">
      <c r="A45" s="5" t="s">
        <v>112</v>
      </c>
      <c r="B45" s="6"/>
      <c r="C45" s="6"/>
      <c r="D45" s="6" t="s">
        <v>113</v>
      </c>
      <c r="E45" s="5"/>
      <c r="F45" s="10" t="s">
        <v>21</v>
      </c>
      <c r="G45" s="11">
        <v>0.2</v>
      </c>
      <c r="H45" s="8">
        <v>0.8</v>
      </c>
      <c r="I45" s="8">
        <v>1.0</v>
      </c>
      <c r="J45" s="8">
        <f t="shared" si="1"/>
        <v>0.7333333333</v>
      </c>
      <c r="K45" s="23">
        <v>45382.0</v>
      </c>
      <c r="L45" s="9">
        <v>45395.0</v>
      </c>
      <c r="M45" s="9"/>
      <c r="N45" s="11" t="s">
        <v>34</v>
      </c>
    </row>
    <row r="46" ht="15.75" customHeight="1">
      <c r="A46" s="5" t="s">
        <v>114</v>
      </c>
      <c r="B46" s="6"/>
      <c r="C46" s="6"/>
      <c r="D46" s="6" t="s">
        <v>115</v>
      </c>
      <c r="E46" s="5"/>
      <c r="F46" s="10" t="s">
        <v>24</v>
      </c>
      <c r="G46" s="11">
        <v>0.2</v>
      </c>
      <c r="H46" s="8">
        <v>1.2</v>
      </c>
      <c r="I46" s="8">
        <v>1.4</v>
      </c>
      <c r="J46" s="8">
        <f t="shared" si="1"/>
        <v>1.066666667</v>
      </c>
      <c r="K46" s="9">
        <v>45395.0</v>
      </c>
      <c r="L46" s="9">
        <v>45402.0</v>
      </c>
      <c r="M46" s="9"/>
      <c r="N46" s="11" t="s">
        <v>52</v>
      </c>
    </row>
    <row r="47" ht="15.75" customHeight="1">
      <c r="A47" s="5" t="s">
        <v>116</v>
      </c>
      <c r="B47" s="29"/>
      <c r="C47" s="29"/>
      <c r="D47" s="29" t="s">
        <v>117</v>
      </c>
      <c r="E47" s="29"/>
      <c r="F47" s="10" t="s">
        <v>33</v>
      </c>
      <c r="G47" s="11">
        <v>0.2</v>
      </c>
      <c r="H47" s="30">
        <v>0.8</v>
      </c>
      <c r="I47" s="30">
        <v>1.0</v>
      </c>
      <c r="J47" s="8">
        <f t="shared" si="1"/>
        <v>0.7333333333</v>
      </c>
      <c r="K47" s="31">
        <v>45397.0</v>
      </c>
      <c r="L47" s="31">
        <v>45402.0</v>
      </c>
      <c r="M47" s="31"/>
      <c r="N47" s="30" t="s">
        <v>52</v>
      </c>
    </row>
    <row r="48" ht="15.75" customHeight="1">
      <c r="A48" s="18" t="s">
        <v>118</v>
      </c>
      <c r="B48" s="32"/>
      <c r="C48" s="32"/>
      <c r="D48" s="32" t="s">
        <v>119</v>
      </c>
      <c r="E48" s="32"/>
      <c r="F48" s="19" t="s">
        <v>30</v>
      </c>
      <c r="G48" s="22">
        <v>0.2</v>
      </c>
      <c r="H48" s="33">
        <v>1.2</v>
      </c>
      <c r="I48" s="33">
        <v>1.4</v>
      </c>
      <c r="J48" s="20">
        <f t="shared" si="1"/>
        <v>1.066666667</v>
      </c>
      <c r="K48" s="34">
        <v>45392.0</v>
      </c>
      <c r="L48" s="34">
        <v>45400.0</v>
      </c>
      <c r="M48" s="34"/>
      <c r="N48" s="33" t="s">
        <v>52</v>
      </c>
    </row>
    <row r="49" ht="15.75" customHeight="1">
      <c r="A49" s="18" t="s">
        <v>120</v>
      </c>
      <c r="B49" s="32"/>
      <c r="C49" s="32"/>
      <c r="D49" s="32" t="s">
        <v>121</v>
      </c>
      <c r="E49" s="32"/>
      <c r="F49" s="19" t="s">
        <v>37</v>
      </c>
      <c r="G49" s="22">
        <v>0.2</v>
      </c>
      <c r="H49" s="33">
        <v>3.0</v>
      </c>
      <c r="I49" s="33">
        <v>3.5</v>
      </c>
      <c r="J49" s="20">
        <f t="shared" si="1"/>
        <v>2.616666667</v>
      </c>
      <c r="K49" s="35">
        <v>45383.0</v>
      </c>
      <c r="L49" s="34">
        <v>45418.0</v>
      </c>
      <c r="M49" s="34"/>
      <c r="N49" s="33" t="s">
        <v>52</v>
      </c>
    </row>
    <row r="50" ht="15.75" customHeight="1">
      <c r="A50" s="13" t="s">
        <v>122</v>
      </c>
      <c r="B50" s="36"/>
      <c r="C50" s="36"/>
      <c r="D50" s="36" t="s">
        <v>123</v>
      </c>
      <c r="E50" s="36"/>
      <c r="F50" s="14" t="s">
        <v>17</v>
      </c>
      <c r="G50" s="17">
        <f t="shared" ref="G50:I50" si="12">SUM(G51:G55)</f>
        <v>1</v>
      </c>
      <c r="H50" s="37">
        <f t="shared" si="12"/>
        <v>2.7</v>
      </c>
      <c r="I50" s="37">
        <f t="shared" si="12"/>
        <v>3.7</v>
      </c>
      <c r="J50" s="15">
        <f t="shared" si="1"/>
        <v>2.583333333</v>
      </c>
      <c r="K50" s="38">
        <v>45383.0</v>
      </c>
      <c r="L50" s="38">
        <v>45418.0</v>
      </c>
      <c r="M50" s="38"/>
      <c r="N50" s="37" t="s">
        <v>52</v>
      </c>
    </row>
    <row r="51" ht="15.75" customHeight="1">
      <c r="A51" s="18" t="s">
        <v>124</v>
      </c>
      <c r="B51" s="32"/>
      <c r="C51" s="32"/>
      <c r="D51" s="32" t="s">
        <v>125</v>
      </c>
      <c r="E51" s="32"/>
      <c r="F51" s="19" t="s">
        <v>24</v>
      </c>
      <c r="G51" s="22">
        <v>0.2</v>
      </c>
      <c r="H51" s="33">
        <v>0.5</v>
      </c>
      <c r="I51" s="33">
        <v>0.7</v>
      </c>
      <c r="J51" s="20">
        <f t="shared" si="1"/>
        <v>0.4833333333</v>
      </c>
      <c r="K51" s="34">
        <v>45407.0</v>
      </c>
      <c r="L51" s="34">
        <v>45410.0</v>
      </c>
      <c r="M51" s="34"/>
      <c r="N51" s="33" t="s">
        <v>52</v>
      </c>
    </row>
    <row r="52" ht="15.75" customHeight="1">
      <c r="A52" s="18" t="s">
        <v>126</v>
      </c>
      <c r="B52" s="32"/>
      <c r="C52" s="32"/>
      <c r="D52" s="32" t="s">
        <v>127</v>
      </c>
      <c r="E52" s="32"/>
      <c r="F52" s="19" t="s">
        <v>17</v>
      </c>
      <c r="G52" s="22">
        <v>0.2</v>
      </c>
      <c r="H52" s="33">
        <v>0.5</v>
      </c>
      <c r="I52" s="20">
        <v>0.7</v>
      </c>
      <c r="J52" s="20">
        <f t="shared" si="1"/>
        <v>0.4833333333</v>
      </c>
      <c r="K52" s="34">
        <v>45407.0</v>
      </c>
      <c r="L52" s="34">
        <v>45410.0</v>
      </c>
      <c r="M52" s="34"/>
      <c r="N52" s="33" t="s">
        <v>52</v>
      </c>
    </row>
    <row r="53" ht="15.75" customHeight="1">
      <c r="A53" s="18" t="s">
        <v>128</v>
      </c>
      <c r="B53" s="32"/>
      <c r="C53" s="32"/>
      <c r="D53" s="32" t="s">
        <v>129</v>
      </c>
      <c r="E53" s="32"/>
      <c r="F53" s="19" t="s">
        <v>21</v>
      </c>
      <c r="G53" s="22">
        <v>0.2</v>
      </c>
      <c r="H53" s="33">
        <v>0.5</v>
      </c>
      <c r="I53" s="20">
        <v>0.7</v>
      </c>
      <c r="J53" s="20">
        <f t="shared" si="1"/>
        <v>0.4833333333</v>
      </c>
      <c r="K53" s="34">
        <v>45410.0</v>
      </c>
      <c r="L53" s="34">
        <v>45418.0</v>
      </c>
      <c r="M53" s="34"/>
      <c r="N53" s="33" t="s">
        <v>52</v>
      </c>
    </row>
    <row r="54" ht="15.75" customHeight="1">
      <c r="A54" s="18" t="s">
        <v>130</v>
      </c>
      <c r="B54" s="32"/>
      <c r="C54" s="32"/>
      <c r="D54" s="32" t="s">
        <v>131</v>
      </c>
      <c r="E54" s="32"/>
      <c r="F54" s="19" t="s">
        <v>21</v>
      </c>
      <c r="G54" s="22">
        <v>0.2</v>
      </c>
      <c r="H54" s="33">
        <v>0.5</v>
      </c>
      <c r="I54" s="20">
        <v>0.7</v>
      </c>
      <c r="J54" s="20">
        <f t="shared" si="1"/>
        <v>0.4833333333</v>
      </c>
      <c r="K54" s="34">
        <v>45383.0</v>
      </c>
      <c r="L54" s="34">
        <v>45389.0</v>
      </c>
      <c r="M54" s="34"/>
      <c r="N54" s="33" t="s">
        <v>52</v>
      </c>
    </row>
    <row r="55" ht="15.75" customHeight="1">
      <c r="A55" s="18" t="s">
        <v>132</v>
      </c>
      <c r="B55" s="32"/>
      <c r="C55" s="32"/>
      <c r="D55" s="32" t="s">
        <v>133</v>
      </c>
      <c r="E55" s="32"/>
      <c r="F55" s="19" t="s">
        <v>17</v>
      </c>
      <c r="G55" s="22">
        <v>0.2</v>
      </c>
      <c r="H55" s="33">
        <v>0.7</v>
      </c>
      <c r="I55" s="20">
        <v>0.9</v>
      </c>
      <c r="J55" s="20">
        <f t="shared" si="1"/>
        <v>0.65</v>
      </c>
      <c r="K55" s="34">
        <v>45413.0</v>
      </c>
      <c r="L55" s="34">
        <v>45418.0</v>
      </c>
      <c r="M55" s="34"/>
      <c r="N55" s="33" t="s">
        <v>52</v>
      </c>
    </row>
    <row r="56" ht="15.75" customHeight="1">
      <c r="A56" s="13" t="s">
        <v>134</v>
      </c>
      <c r="B56" s="36"/>
      <c r="C56" s="36"/>
      <c r="D56" s="36" t="s">
        <v>135</v>
      </c>
      <c r="E56" s="36"/>
      <c r="F56" s="14" t="s">
        <v>24</v>
      </c>
      <c r="G56" s="17">
        <f t="shared" ref="G56:I56" si="13">SUM(G57,G61,G67,G71)</f>
        <v>2.4</v>
      </c>
      <c r="H56" s="37">
        <f t="shared" si="13"/>
        <v>5.1</v>
      </c>
      <c r="I56" s="37">
        <f t="shared" si="13"/>
        <v>7.5</v>
      </c>
      <c r="J56" s="15">
        <f t="shared" si="1"/>
        <v>5.05</v>
      </c>
      <c r="K56" s="38">
        <v>45413.0</v>
      </c>
      <c r="L56" s="38">
        <v>45439.0</v>
      </c>
      <c r="M56" s="38"/>
      <c r="N56" s="37" t="s">
        <v>52</v>
      </c>
    </row>
    <row r="57" ht="15.75" customHeight="1">
      <c r="A57" s="18" t="s">
        <v>136</v>
      </c>
      <c r="B57" s="32"/>
      <c r="C57" s="32"/>
      <c r="D57" s="32" t="s">
        <v>137</v>
      </c>
      <c r="E57" s="32"/>
      <c r="F57" s="19" t="s">
        <v>27</v>
      </c>
      <c r="G57" s="22">
        <f t="shared" ref="G57:I57" si="14">SUM(G58:G60)</f>
        <v>0.6</v>
      </c>
      <c r="H57" s="33">
        <f t="shared" si="14"/>
        <v>0.8</v>
      </c>
      <c r="I57" s="33">
        <f t="shared" si="14"/>
        <v>1.4</v>
      </c>
      <c r="J57" s="20">
        <f t="shared" si="1"/>
        <v>0.8666666667</v>
      </c>
      <c r="K57" s="34">
        <v>45413.0</v>
      </c>
      <c r="L57" s="34">
        <v>45418.0</v>
      </c>
      <c r="M57" s="34"/>
      <c r="N57" s="33" t="s">
        <v>52</v>
      </c>
    </row>
    <row r="58" ht="15.75" customHeight="1">
      <c r="A58" s="5" t="s">
        <v>138</v>
      </c>
      <c r="B58" s="29"/>
      <c r="C58" s="29"/>
      <c r="D58" s="29" t="s">
        <v>139</v>
      </c>
      <c r="E58" s="29"/>
      <c r="F58" s="10" t="s">
        <v>30</v>
      </c>
      <c r="G58" s="11">
        <v>0.2</v>
      </c>
      <c r="H58" s="30">
        <v>0.2</v>
      </c>
      <c r="I58" s="8">
        <v>0.4</v>
      </c>
      <c r="J58" s="8">
        <f t="shared" si="1"/>
        <v>0.2333333333</v>
      </c>
      <c r="K58" s="31">
        <v>45413.0</v>
      </c>
      <c r="L58" s="31">
        <v>45414.0</v>
      </c>
      <c r="M58" s="31"/>
      <c r="N58" s="30" t="s">
        <v>52</v>
      </c>
    </row>
    <row r="59" ht="15.75" customHeight="1">
      <c r="A59" s="5" t="s">
        <v>140</v>
      </c>
      <c r="B59" s="29"/>
      <c r="C59" s="29"/>
      <c r="D59" s="29" t="s">
        <v>141</v>
      </c>
      <c r="E59" s="29"/>
      <c r="F59" s="10" t="s">
        <v>33</v>
      </c>
      <c r="G59" s="11">
        <v>0.2</v>
      </c>
      <c r="H59" s="30">
        <v>0.3</v>
      </c>
      <c r="I59" s="8">
        <v>0.5</v>
      </c>
      <c r="J59" s="8">
        <f t="shared" si="1"/>
        <v>0.3166666667</v>
      </c>
      <c r="K59" s="31">
        <v>45415.0</v>
      </c>
      <c r="L59" s="31">
        <v>45416.0</v>
      </c>
      <c r="M59" s="31"/>
      <c r="N59" s="30" t="s">
        <v>52</v>
      </c>
    </row>
    <row r="60" ht="15.75" customHeight="1">
      <c r="A60" s="5" t="s">
        <v>142</v>
      </c>
      <c r="B60" s="29"/>
      <c r="C60" s="29"/>
      <c r="D60" s="29" t="s">
        <v>143</v>
      </c>
      <c r="E60" s="29"/>
      <c r="F60" s="10" t="s">
        <v>37</v>
      </c>
      <c r="G60" s="11">
        <v>0.2</v>
      </c>
      <c r="H60" s="30">
        <v>0.3</v>
      </c>
      <c r="I60" s="8">
        <v>0.5</v>
      </c>
      <c r="J60" s="8">
        <f t="shared" si="1"/>
        <v>0.3166666667</v>
      </c>
      <c r="K60" s="31">
        <v>45416.0</v>
      </c>
      <c r="L60" s="31">
        <v>45418.0</v>
      </c>
      <c r="M60" s="31"/>
      <c r="N60" s="30" t="s">
        <v>52</v>
      </c>
    </row>
    <row r="61" ht="15.75" customHeight="1">
      <c r="A61" s="18" t="s">
        <v>144</v>
      </c>
      <c r="B61" s="32"/>
      <c r="C61" s="32"/>
      <c r="D61" s="32" t="s">
        <v>145</v>
      </c>
      <c r="E61" s="32"/>
      <c r="F61" s="19" t="s">
        <v>17</v>
      </c>
      <c r="G61" s="22">
        <f t="shared" ref="G61:I61" si="15">SUM(G62:G66)</f>
        <v>1</v>
      </c>
      <c r="H61" s="33">
        <f t="shared" si="15"/>
        <v>2.3</v>
      </c>
      <c r="I61" s="33">
        <f t="shared" si="15"/>
        <v>3.3</v>
      </c>
      <c r="J61" s="20">
        <f t="shared" si="1"/>
        <v>2.25</v>
      </c>
      <c r="K61" s="34">
        <v>45418.0</v>
      </c>
      <c r="L61" s="34">
        <v>45430.0</v>
      </c>
      <c r="M61" s="34"/>
      <c r="N61" s="33" t="s">
        <v>52</v>
      </c>
    </row>
    <row r="62" ht="15.75" customHeight="1">
      <c r="A62" s="5" t="s">
        <v>146</v>
      </c>
      <c r="B62" s="29"/>
      <c r="C62" s="29"/>
      <c r="D62" s="29" t="s">
        <v>147</v>
      </c>
      <c r="E62" s="29"/>
      <c r="F62" s="10" t="s">
        <v>21</v>
      </c>
      <c r="G62" s="11">
        <v>0.2</v>
      </c>
      <c r="H62" s="30">
        <v>0.3</v>
      </c>
      <c r="I62" s="8">
        <v>0.5</v>
      </c>
      <c r="J62" s="8">
        <f t="shared" si="1"/>
        <v>0.3166666667</v>
      </c>
      <c r="K62" s="31">
        <v>45418.0</v>
      </c>
      <c r="L62" s="31">
        <v>45420.0</v>
      </c>
      <c r="M62" s="31"/>
      <c r="N62" s="30" t="s">
        <v>52</v>
      </c>
    </row>
    <row r="63" ht="15.75" customHeight="1">
      <c r="A63" s="5" t="s">
        <v>148</v>
      </c>
      <c r="B63" s="29"/>
      <c r="C63" s="29"/>
      <c r="D63" s="29" t="s">
        <v>149</v>
      </c>
      <c r="E63" s="29"/>
      <c r="F63" s="10" t="s">
        <v>24</v>
      </c>
      <c r="G63" s="11">
        <v>0.2</v>
      </c>
      <c r="H63" s="30">
        <v>0.5</v>
      </c>
      <c r="I63" s="8">
        <v>0.7</v>
      </c>
      <c r="J63" s="8">
        <f t="shared" si="1"/>
        <v>0.4833333333</v>
      </c>
      <c r="K63" s="31">
        <v>45420.0</v>
      </c>
      <c r="L63" s="31">
        <v>45428.0</v>
      </c>
      <c r="M63" s="31"/>
      <c r="N63" s="30" t="s">
        <v>52</v>
      </c>
    </row>
    <row r="64" ht="15.75" customHeight="1">
      <c r="A64" s="5" t="s">
        <v>150</v>
      </c>
      <c r="B64" s="29"/>
      <c r="C64" s="29"/>
      <c r="D64" s="29" t="s">
        <v>151</v>
      </c>
      <c r="E64" s="29"/>
      <c r="F64" s="10" t="s">
        <v>27</v>
      </c>
      <c r="G64" s="11">
        <v>0.2</v>
      </c>
      <c r="H64" s="30">
        <v>0.5</v>
      </c>
      <c r="I64" s="8">
        <v>0.7</v>
      </c>
      <c r="J64" s="8">
        <f t="shared" si="1"/>
        <v>0.4833333333</v>
      </c>
      <c r="K64" s="31">
        <v>45420.0</v>
      </c>
      <c r="L64" s="39">
        <v>45430.0</v>
      </c>
      <c r="M64" s="31"/>
      <c r="N64" s="30" t="s">
        <v>52</v>
      </c>
    </row>
    <row r="65" ht="15.75" customHeight="1">
      <c r="A65" s="5" t="s">
        <v>152</v>
      </c>
      <c r="B65" s="29"/>
      <c r="C65" s="29"/>
      <c r="D65" s="29" t="s">
        <v>153</v>
      </c>
      <c r="E65" s="29"/>
      <c r="F65" s="10" t="s">
        <v>30</v>
      </c>
      <c r="G65" s="11">
        <v>0.2</v>
      </c>
      <c r="H65" s="30">
        <v>0.5</v>
      </c>
      <c r="I65" s="8">
        <v>0.7</v>
      </c>
      <c r="J65" s="8">
        <f t="shared" si="1"/>
        <v>0.4833333333</v>
      </c>
      <c r="K65" s="31">
        <v>45420.0</v>
      </c>
      <c r="L65" s="31">
        <v>45427.0</v>
      </c>
      <c r="M65" s="31"/>
      <c r="N65" s="30" t="s">
        <v>52</v>
      </c>
    </row>
    <row r="66" ht="15.75" customHeight="1">
      <c r="A66" s="5" t="s">
        <v>154</v>
      </c>
      <c r="B66" s="29"/>
      <c r="C66" s="29"/>
      <c r="D66" s="29" t="s">
        <v>155</v>
      </c>
      <c r="E66" s="29"/>
      <c r="F66" s="10" t="s">
        <v>30</v>
      </c>
      <c r="G66" s="11">
        <v>0.2</v>
      </c>
      <c r="H66" s="30">
        <v>0.5</v>
      </c>
      <c r="I66" s="8">
        <v>0.7</v>
      </c>
      <c r="J66" s="8">
        <f t="shared" si="1"/>
        <v>0.4833333333</v>
      </c>
      <c r="K66" s="31">
        <v>45420.0</v>
      </c>
      <c r="L66" s="31">
        <v>45427.0</v>
      </c>
      <c r="M66" s="31"/>
      <c r="N66" s="30" t="s">
        <v>52</v>
      </c>
    </row>
    <row r="67" ht="15.75" customHeight="1">
      <c r="A67" s="18" t="s">
        <v>156</v>
      </c>
      <c r="B67" s="32"/>
      <c r="C67" s="32"/>
      <c r="D67" s="32" t="s">
        <v>157</v>
      </c>
      <c r="E67" s="32"/>
      <c r="F67" s="19" t="s">
        <v>27</v>
      </c>
      <c r="G67" s="22">
        <f t="shared" ref="G67:I67" si="16">SUM(G68:G70)</f>
        <v>0.6</v>
      </c>
      <c r="H67" s="33">
        <f t="shared" si="16"/>
        <v>1.5</v>
      </c>
      <c r="I67" s="33">
        <f t="shared" si="16"/>
        <v>2.1</v>
      </c>
      <c r="J67" s="20">
        <f t="shared" si="1"/>
        <v>1.45</v>
      </c>
      <c r="K67" s="34">
        <v>45424.0</v>
      </c>
      <c r="L67" s="34">
        <v>45432.0</v>
      </c>
      <c r="M67" s="34"/>
      <c r="N67" s="33" t="s">
        <v>52</v>
      </c>
    </row>
    <row r="68" ht="15.75" customHeight="1">
      <c r="A68" s="5" t="s">
        <v>158</v>
      </c>
      <c r="B68" s="29"/>
      <c r="C68" s="29"/>
      <c r="D68" s="29" t="s">
        <v>159</v>
      </c>
      <c r="E68" s="29"/>
      <c r="F68" s="10" t="s">
        <v>37</v>
      </c>
      <c r="G68" s="11">
        <v>0.2</v>
      </c>
      <c r="H68" s="30">
        <v>0.5</v>
      </c>
      <c r="I68" s="8">
        <v>0.7</v>
      </c>
      <c r="J68" s="8">
        <f t="shared" si="1"/>
        <v>0.4833333333</v>
      </c>
      <c r="K68" s="31">
        <v>45424.0</v>
      </c>
      <c r="L68" s="31">
        <v>45429.0</v>
      </c>
      <c r="M68" s="31"/>
      <c r="N68" s="30" t="s">
        <v>52</v>
      </c>
    </row>
    <row r="69" ht="15.75" customHeight="1">
      <c r="A69" s="5" t="s">
        <v>160</v>
      </c>
      <c r="B69" s="29"/>
      <c r="C69" s="29"/>
      <c r="D69" s="29" t="s">
        <v>153</v>
      </c>
      <c r="E69" s="29"/>
      <c r="F69" s="10" t="s">
        <v>33</v>
      </c>
      <c r="G69" s="11">
        <v>0.2</v>
      </c>
      <c r="H69" s="30">
        <v>0.5</v>
      </c>
      <c r="I69" s="8">
        <v>0.7</v>
      </c>
      <c r="J69" s="8">
        <f t="shared" si="1"/>
        <v>0.4833333333</v>
      </c>
      <c r="K69" s="31">
        <v>45424.0</v>
      </c>
      <c r="L69" s="31">
        <v>45431.0</v>
      </c>
      <c r="M69" s="31"/>
      <c r="N69" s="30" t="s">
        <v>52</v>
      </c>
    </row>
    <row r="70" ht="15.75" customHeight="1">
      <c r="A70" s="5" t="s">
        <v>161</v>
      </c>
      <c r="B70" s="29"/>
      <c r="C70" s="29"/>
      <c r="D70" s="29" t="s">
        <v>162</v>
      </c>
      <c r="E70" s="29"/>
      <c r="F70" s="10" t="s">
        <v>24</v>
      </c>
      <c r="G70" s="11">
        <v>0.2</v>
      </c>
      <c r="H70" s="30">
        <v>0.5</v>
      </c>
      <c r="I70" s="8">
        <v>0.7</v>
      </c>
      <c r="J70" s="8">
        <f t="shared" si="1"/>
        <v>0.4833333333</v>
      </c>
      <c r="K70" s="31">
        <v>45424.0</v>
      </c>
      <c r="L70" s="31">
        <v>45432.0</v>
      </c>
      <c r="M70" s="31"/>
      <c r="N70" s="30" t="s">
        <v>52</v>
      </c>
    </row>
    <row r="71" ht="15.75" customHeight="1">
      <c r="A71" s="18" t="s">
        <v>163</v>
      </c>
      <c r="B71" s="32"/>
      <c r="C71" s="32"/>
      <c r="D71" s="32" t="s">
        <v>164</v>
      </c>
      <c r="E71" s="32"/>
      <c r="F71" s="19" t="s">
        <v>17</v>
      </c>
      <c r="G71" s="22">
        <v>0.2</v>
      </c>
      <c r="H71" s="33">
        <f t="shared" ref="H71:I71" si="17">SUM(H72)</f>
        <v>0.5</v>
      </c>
      <c r="I71" s="33">
        <f t="shared" si="17"/>
        <v>0.7</v>
      </c>
      <c r="J71" s="20">
        <f t="shared" si="1"/>
        <v>0.4833333333</v>
      </c>
      <c r="K71" s="34">
        <v>45430.0</v>
      </c>
      <c r="L71" s="34">
        <v>45439.0</v>
      </c>
      <c r="M71" s="34"/>
      <c r="N71" s="33" t="s">
        <v>52</v>
      </c>
    </row>
    <row r="72" ht="15.75" customHeight="1">
      <c r="A72" s="5" t="s">
        <v>165</v>
      </c>
      <c r="B72" s="29"/>
      <c r="C72" s="29"/>
      <c r="D72" s="29" t="s">
        <v>162</v>
      </c>
      <c r="E72" s="29"/>
      <c r="F72" s="10" t="s">
        <v>37</v>
      </c>
      <c r="G72" s="11">
        <v>0.2</v>
      </c>
      <c r="H72" s="30">
        <v>0.5</v>
      </c>
      <c r="I72" s="8">
        <v>0.7</v>
      </c>
      <c r="J72" s="8">
        <f t="shared" si="1"/>
        <v>0.4833333333</v>
      </c>
      <c r="K72" s="31">
        <v>45430.0</v>
      </c>
      <c r="L72" s="31">
        <v>45439.0</v>
      </c>
      <c r="M72" s="31"/>
      <c r="N72" s="30" t="s">
        <v>52</v>
      </c>
    </row>
    <row r="73" ht="15.75" customHeight="1">
      <c r="A73" s="5" t="s">
        <v>166</v>
      </c>
      <c r="B73" s="29"/>
      <c r="C73" s="29"/>
      <c r="D73" s="29" t="s">
        <v>167</v>
      </c>
      <c r="E73" s="29"/>
      <c r="F73" s="10"/>
      <c r="G73" s="11"/>
      <c r="H73" s="31"/>
      <c r="I73" s="31"/>
      <c r="J73" s="31"/>
      <c r="K73" s="31"/>
      <c r="L73" s="31"/>
      <c r="M73" s="31"/>
      <c r="N73" s="30"/>
    </row>
    <row r="74" ht="15.75" customHeight="1">
      <c r="G74" s="40"/>
      <c r="H74" s="41"/>
    </row>
    <row r="75" ht="15.75" customHeight="1">
      <c r="H75" s="41"/>
    </row>
    <row r="76" ht="15.75" customHeight="1">
      <c r="H76" s="41"/>
    </row>
    <row r="77" ht="15.75" customHeight="1">
      <c r="H77" s="41"/>
    </row>
    <row r="78" ht="15.75" customHeight="1">
      <c r="H78" s="41"/>
    </row>
    <row r="79" ht="15.75" customHeight="1">
      <c r="H79" s="41"/>
    </row>
    <row r="80" ht="15.75" customHeight="1">
      <c r="H80" s="41"/>
    </row>
    <row r="81" ht="15.75" customHeight="1">
      <c r="H81" s="41"/>
    </row>
    <row r="82" ht="15.75" customHeight="1">
      <c r="H82" s="41"/>
    </row>
    <row r="83" ht="15.75" customHeight="1">
      <c r="H83" s="41"/>
    </row>
    <row r="84" ht="15.75" customHeight="1">
      <c r="H84" s="41"/>
    </row>
    <row r="85" ht="15.75" customHeight="1">
      <c r="H85" s="41"/>
    </row>
    <row r="86" ht="15.75" customHeight="1">
      <c r="H86" s="41"/>
    </row>
    <row r="87" ht="15.75" customHeight="1">
      <c r="H87" s="41"/>
    </row>
    <row r="88" ht="15.75" customHeight="1">
      <c r="H88" s="41"/>
    </row>
    <row r="89" ht="15.75" customHeight="1">
      <c r="H89" s="41"/>
    </row>
    <row r="90" ht="15.75" customHeight="1">
      <c r="H90" s="41"/>
    </row>
    <row r="91" ht="15.75" customHeight="1">
      <c r="H91" s="41"/>
    </row>
    <row r="92" ht="15.75" customHeight="1">
      <c r="H92" s="41"/>
    </row>
    <row r="93" ht="15.75" customHeight="1">
      <c r="H93" s="41"/>
    </row>
    <row r="94" ht="15.75" customHeight="1">
      <c r="H94" s="41"/>
    </row>
    <row r="95" ht="15.75" customHeight="1">
      <c r="H95" s="41"/>
    </row>
    <row r="96" ht="15.75" customHeight="1">
      <c r="H96" s="41"/>
    </row>
    <row r="97" ht="15.75" customHeight="1">
      <c r="H97" s="41"/>
    </row>
    <row r="98" ht="15.75" customHeight="1">
      <c r="H98" s="41"/>
    </row>
    <row r="99" ht="15.75" customHeight="1">
      <c r="H99" s="41"/>
    </row>
    <row r="100" ht="15.75" customHeight="1">
      <c r="H100" s="41"/>
    </row>
    <row r="101" ht="15.75" customHeight="1">
      <c r="H101" s="41"/>
    </row>
    <row r="102" ht="15.75" customHeight="1">
      <c r="H102" s="41"/>
    </row>
    <row r="103" ht="15.75" customHeight="1">
      <c r="H103" s="41"/>
    </row>
    <row r="104" ht="15.75" customHeight="1">
      <c r="H104" s="41"/>
    </row>
    <row r="105" ht="15.75" customHeight="1">
      <c r="H105" s="41"/>
    </row>
    <row r="106" ht="15.75" customHeight="1">
      <c r="H106" s="41"/>
    </row>
    <row r="107" ht="15.75" customHeight="1">
      <c r="H107" s="41"/>
    </row>
    <row r="108" ht="15.75" customHeight="1">
      <c r="H108" s="41"/>
    </row>
    <row r="109" ht="15.75" customHeight="1">
      <c r="H109" s="41"/>
    </row>
    <row r="110" ht="15.75" customHeight="1">
      <c r="H110" s="41"/>
    </row>
    <row r="111" ht="15.75" customHeight="1">
      <c r="H111" s="41"/>
    </row>
    <row r="112" ht="15.75" customHeight="1">
      <c r="H112" s="41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dataValidations>
    <dataValidation type="list" allowBlank="1" showErrorMessage="1" sqref="N2:N72">
      <formula1>"Completado,En progreso,Sin empezar"</formula1>
    </dataValidation>
    <dataValidation type="list" allowBlank="1" showErrorMessage="1" sqref="F2:F72">
      <formula1>"Daniel,Felipe,Cristian,Yuli,Victor,Nicolas,Gio"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2024-02-26T00:03:21Z</dcterms:created>
  <dc:creator>Fernando Rodriguez</dc:creator>
</cp:coreProperties>
</file>