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8_{805AFEC7-E242-497E-A8CC-84741AB71342}" xr6:coauthVersionLast="47" xr6:coauthVersionMax="47" xr10:uidLastSave="{311B5A31-9E55-4DB3-8F0C-04633A9D0A00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<sst xmlns="http://schemas.openxmlformats.org/spreadsheetml/2006/main" count="17366" uniqueCount="8650">
  <si>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</si>
  <si>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</si>
  <si>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</si>
  <si>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</si>
  <si>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</si>
  <si>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</si>
  <si>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</si>
  <si>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</si>
  <si>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</si>
  <si>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</si>
  <si>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</si>
  <si>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</si>
  <si>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</si>
  <si>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</si>
  <si>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</si>
  <si>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</si>
  <si>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</si>
  <si>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</si>
  <si>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</si>
  <si>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</si>
  <si>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</si>
  <si>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</si>
  <si>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</si>
  <si>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</si>
  <si>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</si>
  <si>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</si>
  <si>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</si>
  <si>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</si>
  <si>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</si>
  <si>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</si>
  <si>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</si>
  <si>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</si>
  <si>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</si>
  <si>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</si>
  <si>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</si>
  <si>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</si>
  <si>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</si>
  <si>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</si>
  <si>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</si>
  <si>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</si>
  <si>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</si>
  <si>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</si>
  <si>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</si>
  <si>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</si>
  <si>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</si>
  <si>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</si>
  <si>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</si>
  <si>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</si>
  <si>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</si>
  <si>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</si>
  <si>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</si>
  <si>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</si>
  <si>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</si>
  <si>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</si>
  <si>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</si>
  <si>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</si>
  <si>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</si>
  <si>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</si>
  <si>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</si>
  <si>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</si>
  <si>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</si>
  <si>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</si>
  <si>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</si>
  <si>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</si>
  <si>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</si>
  <si>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</si>
  <si>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</si>
  <si>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</si>
  <si>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</si>
  <si>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</si>
  <si>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</si>
  <si>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</si>
  <si>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</si>
  <si>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</si>
  <si>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</si>
  <si>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</si>
  <si>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</si>
  <si>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</si>
  <si>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</si>
  <si>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</si>
  <si>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</si>
  <si>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</si>
  <si>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</si>
  <si>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</si>
  <si>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</si>
  <si>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</si>
  <si>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</si>
  <si>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</si>
  <si>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</si>
  <si>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</si>
  <si>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</si>
  <si>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</si>
  <si>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</si>
  <si>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</si>
  <si>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</si>
  <si>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</si>
  <si>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</si>
  <si>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</si>
  <si>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</si>
  <si>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</si>
  <si>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</si>
  <si>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</si>
  <si>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</si>
  <si>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</si>
  <si>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</si>
  <si>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</si>
  <si>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</si>
  <si>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</si>
  <si>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</si>
  <si>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</si>
  <si>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</si>
  <si>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</si>
  <si>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</si>
  <si>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</si>
  <si>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</si>
  <si>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</si>
  <si>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</si>
  <si>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</si>
  <si>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</si>
  <si>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</si>
  <si>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</si>
  <si>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</si>
  <si>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</si>
  <si>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</si>
  <si>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</si>
  <si>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</si>
  <si>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</si>
  <si>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</si>
  <si>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</si>
  <si>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</si>
  <si>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</si>
  <si>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</si>
  <si>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</si>
  <si>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</si>
  <si>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</si>
  <si>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</si>
  <si>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</si>
  <si>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</si>
  <si>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</si>
  <si>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</si>
  <si>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</si>
  <si>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</si>
  <si>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</si>
  <si>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</si>
  <si>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</si>
  <si>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</si>
  <si>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</si>
  <si>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</si>
  <si>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</si>
  <si>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</si>
  <si>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</si>
  <si>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</si>
  <si>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</si>
  <si>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</si>
  <si>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</si>
  <si>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</si>
  <si>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</si>
  <si>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</si>
  <si>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</si>
  <si>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</si>
  <si>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</si>
  <si>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</si>
  <si>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</si>
  <si>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</si>
  <si>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</si>
  <si>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</si>
  <si>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</si>
  <si>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</si>
  <si>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</si>
  <si>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</si>
  <si>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</si>
  <si>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</si>
  <si>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</si>
  <si>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</si>
  <si>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(0%)</t>
  </si>
  <si>
    <t>Desenvolvimento (0%)</t>
  </si>
  <si>
    <t>Testes Integrados (0%)</t>
  </si>
  <si>
    <t>Homologação (0%)</t>
  </si>
  <si>
    <t>Produção (100%)</t>
  </si>
  <si>
    <t>Plataforma eSIM Claro</t>
  </si>
  <si>
    <t xml:space="preserve">Prestação de serviços especializados para Atos Projeto eSIM PME - GE </t>
  </si>
  <si>
    <t>Atos</t>
  </si>
  <si>
    <t>GERENCIAMENTO DE PORTIFÓLIO - SÊNIOR</t>
  </si>
  <si>
    <t>Abrir RC</t>
  </si>
  <si>
    <t>Jun</t>
  </si>
  <si>
    <t>Por Entregável</t>
  </si>
  <si>
    <t>1.01</t>
  </si>
  <si>
    <t>10MZBR7H49</t>
  </si>
  <si>
    <t>CT.25118.S0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</si>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</sst>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30324.796740000002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30324.796740000002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30324.796740000002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30324.796740000002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30324.796740000002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30324.796740000002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30324.796740000002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activeCell="A5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 t="s">
        <v>182</v>
      </c>
      <c r="I2" s="252">
        <v>255.066</v>
      </c>
      <c r="J2" s="198">
        <v>118.89</v>
      </c>
      <c r="K2" s="197">
        <f>IFERROR((I2/176)/L2,0)</f>
        <v>1.4492386363636365</v>
      </c>
      <c r="L2" s="74">
        <v>1</v>
      </c>
      <c r="M2" s="325" t="s">
        <v>183</v>
      </c>
      <c r="N2" s="322" t="s">
        <v>16</v>
      </c>
      <c r="O2" s="190">
        <f>I2*J2</f>
        <v>30324.796740000002</v>
      </c>
      <c r="P2" s="307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GERENCIAMENTO DE PORTIFÓLIO - SÊNIOR: 255h *  R$ 118,89/h = R$ 30.324,80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30324.796740000002</v>
      </c>
    </row>
    <row r="3" spans="1:37">
      <c r="A3" s="311"/>
      <c r="B3" s="314"/>
      <c r="C3" s="317"/>
      <c r="D3" s="320"/>
      <c r="E3" s="329"/>
      <c r="F3" s="332"/>
      <c r="G3" s="311"/>
      <c r="H3" s="73"/>
      <c r="I3" s="252"/>
      <c r="J3" s="198"/>
      <c r="K3" s="197">
        <f>IFERROR((I3/176)/L3,0)</f>
        <v>0</v>
      </c>
      <c r="L3" s="74"/>
      <c r="M3" s="326"/>
      <c r="N3" s="323"/>
      <c r="O3" s="190">
        <f>I3*J3</f>
        <v>0</v>
      </c>
      <c r="P3" s="308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/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11"/>
      <c r="B4" s="314"/>
      <c r="C4" s="317"/>
      <c r="D4" s="320"/>
      <c r="E4" s="329"/>
      <c r="F4" s="332"/>
      <c r="G4" s="311"/>
      <c r="H4" s="73"/>
      <c r="I4" s="252"/>
      <c r="J4" s="198"/>
      <c r="K4" s="197">
        <f>IFERROR((I4/176)/L4,0)</f>
        <v>0</v>
      </c>
      <c r="L4" s="74"/>
      <c r="M4" s="326"/>
      <c r="N4" s="323"/>
      <c r="O4" s="190">
        <f>I4*J4</f>
        <v>0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255.066</v>
      </c>
      <c r="J8" s="195"/>
      <c r="K8" s="192">
        <f>SUM(K2:K7)</f>
        <v>1.4492386363636365</v>
      </c>
      <c r="L8" s="196"/>
      <c r="M8" s="89"/>
      <c r="N8" s="95" t="str">
        <f>N2</f>
        <v>Capex</v>
      </c>
      <c r="O8" s="192">
        <f>SUM(O2:O7)</f>
        <v>30324.796740000002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30324.796740000002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3567423-7623-4BA9-8110-66B4C499C7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