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Hitss UX/"/>
    </mc:Choice>
  </mc:AlternateContent>
  <xr:revisionPtr revIDLastSave="24" documentId="8_{ADCF9D24-199A-4BE5-BF26-77077183C51D}" xr6:coauthVersionLast="47" xr6:coauthVersionMax="47" xr10:uidLastSave="{C156404B-32F5-4908-945A-66323E15C8FE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<sst xmlns="http://schemas.openxmlformats.org/spreadsheetml/2006/main" count="17485" uniqueCount="8661">
  <si>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</si>
  <si>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</si>
  <si>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</si>
  <si>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</si>
  <si>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</si>
  <si>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</si>
  <si>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</si>
  <si>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</si>
  <si>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</si>
  <si>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</si>
  <si>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</si>
  <si>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</si>
  <si>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</si>
  <si>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</si>
  <si>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</si>
  <si>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</si>
  <si>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</si>
  <si>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</si>
  <si>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</si>
  <si>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</si>
  <si>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</si>
  <si>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</si>
  <si>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</si>
  <si>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</si>
  <si>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</si>
  <si>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</si>
  <si>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</si>
  <si>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</si>
  <si>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</si>
  <si>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</si>
  <si>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</si>
  <si>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</si>
  <si>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</si>
  <si>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</si>
  <si>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</si>
  <si>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</si>
  <si>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</si>
  <si>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</si>
  <si>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</si>
  <si>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</si>
  <si>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</si>
  <si>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</si>
  <si>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</si>
  <si>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</si>
  <si>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</si>
  <si>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</si>
  <si>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</si>
  <si>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</si>
  <si>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</si>
  <si>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</si>
  <si>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</si>
  <si>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</si>
  <si>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</si>
  <si>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</si>
  <si>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</si>
  <si>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</si>
  <si>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</si>
  <si>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</si>
  <si>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</si>
  <si>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</si>
  <si>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</si>
  <si>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</si>
  <si>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</si>
  <si>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</si>
  <si>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</si>
  <si>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</si>
  <si>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</si>
  <si>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</si>
  <si>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</si>
  <si>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</si>
  <si>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</si>
  <si>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</si>
  <si>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</si>
  <si>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</si>
  <si>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</si>
  <si>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</si>
  <si>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</si>
  <si>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</si>
  <si>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</si>
  <si>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</si>
  <si>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</si>
  <si>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</si>
  <si>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</si>
  <si>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</si>
  <si>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</si>
  <si>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</si>
  <si>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</si>
  <si>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</si>
  <si>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</si>
  <si>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</si>
  <si>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</si>
  <si>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</si>
  <si>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</si>
  <si>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</si>
  <si>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</si>
  <si>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</si>
  <si>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</si>
  <si>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</si>
  <si>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</si>
  <si>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</si>
  <si>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</si>
  <si>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</si>
  <si>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</si>
  <si>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</si>
  <si>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</si>
  <si>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</si>
  <si>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</si>
  <si>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</si>
  <si>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</si>
  <si>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</si>
  <si>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Análise e Desenvolvimento de Sistemas com perfil UX</t>
  </si>
  <si>
    <t>Hitss</t>
  </si>
  <si>
    <t>Perfil de UX</t>
  </si>
  <si>
    <t>Abrir RC</t>
  </si>
  <si>
    <t>02 meses</t>
  </si>
  <si>
    <t>Mensal</t>
  </si>
  <si>
    <t>Escopo Fechado</t>
  </si>
  <si>
    <t>11.168.199/0001-88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</si>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</sst>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D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36</v>
      </c>
      <c r="B2" s="346" t="s">
        <v>11</v>
      </c>
      <c r="C2" s="346" t="s">
        <v>19</v>
      </c>
      <c r="D2" s="349" t="s">
        <v>109</v>
      </c>
      <c r="E2" s="419" t="s">
        <v>110</v>
      </c>
      <c r="F2" s="355" t="s">
        <v>40</v>
      </c>
      <c r="G2" s="355" t="s">
        <v>111</v>
      </c>
      <c r="H2" s="95" t="s">
        <v>112</v>
      </c>
      <c r="I2" s="96">
        <v>352</v>
      </c>
      <c r="J2" s="292">
        <v>177.1</v>
      </c>
      <c r="K2" s="290">
        <v>1</v>
      </c>
      <c r="L2" s="96">
        <v>2</v>
      </c>
      <c r="M2" s="364" t="s">
        <v>113</v>
      </c>
      <c r="N2" s="361"/>
      <c r="O2" s="282">
        <f>I2*J2</f>
        <v>62339.199999999997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Perfil de UX: 352h *  R$ 177,10/h = R$ 62.339,20</v>
      </c>
      <c r="AD2" s="43"/>
      <c r="AE2" s="43"/>
      <c r="AF2" s="43"/>
      <c r="AG2" s="104">
        <f>O2*0.15</f>
        <v>9350.8799999999992</v>
      </c>
      <c r="AH2" s="104">
        <f>O2*0.15</f>
        <v>9350.8799999999992</v>
      </c>
      <c r="AI2" s="104">
        <f>O2*0.2</f>
        <v>12467.84</v>
      </c>
      <c r="AJ2" s="104">
        <f>O2*0.15</f>
        <v>9350.8799999999992</v>
      </c>
      <c r="AK2" s="104">
        <f>O2*0.15</f>
        <v>9350.8799999999992</v>
      </c>
      <c r="AL2" s="104">
        <f>O2*0.1</f>
        <v>6233.92</v>
      </c>
      <c r="AM2" s="104">
        <f>O2*0.1</f>
        <v>6233.92</v>
      </c>
    </row>
    <row r="3" spans="1:39">
      <c r="A3" s="344"/>
      <c r="B3" s="347"/>
      <c r="C3" s="347"/>
      <c r="D3" s="350"/>
      <c r="E3" s="420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420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420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421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118</v>
      </c>
      <c r="E8" s="116"/>
      <c r="F8" s="116"/>
      <c r="G8" s="116"/>
      <c r="H8" s="117"/>
      <c r="I8" s="118">
        <f>SUM(I2:I7)</f>
        <v>352</v>
      </c>
      <c r="J8" s="119"/>
      <c r="K8" s="284">
        <f>SUM(K2:K7)</f>
        <v>1</v>
      </c>
      <c r="L8" s="120"/>
      <c r="M8" s="121"/>
      <c r="N8" s="122">
        <f>N2</f>
        <v>0</v>
      </c>
      <c r="O8" s="284">
        <f>SUM(O2:O7)</f>
        <v>62339.199999999997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9350.8799999999992</v>
      </c>
      <c r="AH8" s="126"/>
      <c r="AI8" s="126">
        <f>SUM(AI2:AI5)</f>
        <v>12467.84</v>
      </c>
      <c r="AJ8" s="126">
        <f>SUM(AJ2:AJ5)</f>
        <v>9350.8799999999992</v>
      </c>
      <c r="AK8" s="126">
        <f>SUM(AK2:AK5)</f>
        <v>9350.8799999999992</v>
      </c>
      <c r="AL8" s="126">
        <f>SUM(AL2:AL5)</f>
        <v>6233.92</v>
      </c>
      <c r="AM8" s="126">
        <f>SUM(AM2:AM5)</f>
        <v>6233.92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6"/>
      <c r="D1" s="466"/>
      <c r="E1" s="466"/>
      <c r="F1" s="466"/>
      <c r="G1" s="466"/>
      <c r="H1" s="466"/>
      <c r="I1" s="2"/>
      <c r="J1" s="3"/>
      <c r="K1" s="278" t="s">
        <v>142</v>
      </c>
      <c r="L1" s="467" t="s">
        <v>143</v>
      </c>
      <c r="M1" s="467"/>
      <c r="N1" s="467"/>
      <c r="O1" s="467"/>
      <c r="P1" s="467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8"/>
      <c r="D3" s="468"/>
      <c r="E3" s="468"/>
      <c r="F3" s="468"/>
      <c r="G3" s="468"/>
      <c r="H3" s="468"/>
      <c r="I3" s="8"/>
      <c r="J3" s="6"/>
      <c r="K3" s="7" t="s">
        <v>148</v>
      </c>
      <c r="L3" s="469"/>
      <c r="M3" s="469"/>
      <c r="N3" s="469"/>
      <c r="O3" s="469"/>
      <c r="P3" s="326" t="s">
        <v>149</v>
      </c>
      <c r="Q3" s="34"/>
    </row>
    <row r="4" spans="1:20" ht="15.75" customHeight="1">
      <c r="B4" s="7" t="s">
        <v>150</v>
      </c>
      <c r="C4" s="468"/>
      <c r="D4" s="468"/>
      <c r="E4" s="468"/>
      <c r="F4" s="468"/>
      <c r="G4" s="468"/>
      <c r="H4" s="468"/>
      <c r="I4" s="8"/>
      <c r="J4" s="6"/>
      <c r="K4" s="7" t="s">
        <v>151</v>
      </c>
      <c r="L4" s="469"/>
      <c r="M4" s="469"/>
      <c r="N4" s="469"/>
      <c r="O4" s="469"/>
      <c r="P4" s="9" t="s">
        <v>149</v>
      </c>
      <c r="Q4" s="53"/>
    </row>
    <row r="5" spans="1:20" ht="15.75" customHeight="1">
      <c r="B5" s="7" t="s">
        <v>152</v>
      </c>
      <c r="C5" s="468"/>
      <c r="D5" s="468"/>
      <c r="E5" s="468"/>
      <c r="F5" s="468"/>
      <c r="G5" s="468"/>
      <c r="H5" s="468"/>
      <c r="I5" s="8"/>
      <c r="J5" s="6"/>
      <c r="K5" s="7" t="s">
        <v>153</v>
      </c>
      <c r="L5" s="469"/>
      <c r="M5" s="469"/>
      <c r="N5" s="469"/>
      <c r="O5" s="469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7"/>
      <c r="C8" s="438"/>
      <c r="D8" s="438"/>
      <c r="E8" s="438"/>
      <c r="F8" s="438"/>
      <c r="G8" s="438"/>
      <c r="H8" s="438"/>
      <c r="I8" s="439"/>
      <c r="J8" s="6"/>
      <c r="K8" s="470" t="s">
        <v>155</v>
      </c>
      <c r="L8" s="471"/>
      <c r="M8" s="471"/>
      <c r="N8" s="471"/>
      <c r="O8" s="471"/>
      <c r="P8" s="471"/>
      <c r="Q8" s="472"/>
    </row>
    <row r="9" spans="1:20" ht="15.75" customHeight="1">
      <c r="B9" s="440"/>
      <c r="C9" s="441"/>
      <c r="D9" s="441"/>
      <c r="E9" s="441"/>
      <c r="F9" s="441"/>
      <c r="G9" s="441"/>
      <c r="H9" s="441"/>
      <c r="I9" s="442"/>
      <c r="J9" s="6"/>
      <c r="K9" s="422" t="s">
        <v>156</v>
      </c>
      <c r="L9" s="423"/>
      <c r="M9" s="423"/>
      <c r="N9" s="423"/>
      <c r="O9" s="423"/>
      <c r="P9" s="423"/>
      <c r="Q9" s="424"/>
    </row>
    <row r="10" spans="1:20" ht="15.75" customHeight="1">
      <c r="B10" s="440"/>
      <c r="C10" s="441"/>
      <c r="D10" s="441"/>
      <c r="E10" s="441"/>
      <c r="F10" s="441"/>
      <c r="G10" s="441"/>
      <c r="H10" s="441"/>
      <c r="I10" s="442"/>
      <c r="J10" s="6"/>
      <c r="K10" s="422" t="s">
        <v>157</v>
      </c>
      <c r="L10" s="423"/>
      <c r="M10" s="423"/>
      <c r="N10" s="423"/>
      <c r="O10" s="423"/>
      <c r="P10" s="423"/>
      <c r="Q10" s="424"/>
    </row>
    <row r="11" spans="1:20" ht="15.75" customHeight="1">
      <c r="B11" s="440"/>
      <c r="C11" s="441"/>
      <c r="D11" s="441"/>
      <c r="E11" s="441"/>
      <c r="F11" s="441"/>
      <c r="G11" s="441"/>
      <c r="H11" s="441"/>
      <c r="I11" s="442"/>
      <c r="J11" s="6"/>
      <c r="K11" s="422" t="s">
        <v>158</v>
      </c>
      <c r="L11" s="423"/>
      <c r="M11" s="423"/>
      <c r="N11" s="423"/>
      <c r="O11" s="423"/>
      <c r="P11" s="423"/>
      <c r="Q11" s="424"/>
    </row>
    <row r="12" spans="1:20" ht="15.75" customHeight="1">
      <c r="B12" s="440"/>
      <c r="C12" s="441"/>
      <c r="D12" s="441"/>
      <c r="E12" s="441"/>
      <c r="F12" s="441"/>
      <c r="G12" s="441"/>
      <c r="H12" s="441"/>
      <c r="I12" s="442"/>
      <c r="J12" s="6"/>
      <c r="K12" s="422" t="s">
        <v>159</v>
      </c>
      <c r="L12" s="423"/>
      <c r="M12" s="423"/>
      <c r="N12" s="423"/>
      <c r="O12" s="423"/>
      <c r="P12" s="423"/>
      <c r="Q12" s="424"/>
    </row>
    <row r="13" spans="1:20" ht="15.75" customHeight="1">
      <c r="B13" s="440"/>
      <c r="C13" s="441"/>
      <c r="D13" s="441"/>
      <c r="E13" s="441"/>
      <c r="F13" s="441"/>
      <c r="G13" s="441"/>
      <c r="H13" s="441"/>
      <c r="I13" s="442"/>
      <c r="J13" s="6"/>
      <c r="K13" s="422" t="s">
        <v>160</v>
      </c>
      <c r="L13" s="423"/>
      <c r="M13" s="423"/>
      <c r="N13" s="423"/>
      <c r="O13" s="423"/>
      <c r="P13" s="423"/>
      <c r="Q13" s="424"/>
    </row>
    <row r="14" spans="1:20" ht="15.75" customHeight="1">
      <c r="B14" s="440"/>
      <c r="C14" s="441"/>
      <c r="D14" s="441"/>
      <c r="E14" s="441"/>
      <c r="F14" s="441"/>
      <c r="G14" s="441"/>
      <c r="H14" s="441"/>
      <c r="I14" s="442"/>
      <c r="J14" s="6"/>
      <c r="K14" s="422" t="s">
        <v>161</v>
      </c>
      <c r="L14" s="423"/>
      <c r="M14" s="423"/>
      <c r="N14" s="423"/>
      <c r="O14" s="423"/>
      <c r="P14" s="423"/>
      <c r="Q14" s="424"/>
    </row>
    <row r="15" spans="1:20" ht="15.75" customHeight="1">
      <c r="B15" s="440"/>
      <c r="C15" s="441"/>
      <c r="D15" s="441"/>
      <c r="E15" s="441"/>
      <c r="F15" s="441"/>
      <c r="G15" s="441"/>
      <c r="H15" s="441"/>
      <c r="I15" s="442"/>
      <c r="J15" s="6"/>
      <c r="K15" s="425" t="s">
        <v>162</v>
      </c>
      <c r="L15" s="426"/>
      <c r="M15" s="426"/>
      <c r="N15" s="426"/>
      <c r="O15" s="426"/>
      <c r="P15" s="426"/>
      <c r="Q15" s="427"/>
    </row>
    <row r="16" spans="1:20" ht="15.75" customHeight="1">
      <c r="B16" s="440"/>
      <c r="C16" s="441"/>
      <c r="D16" s="441"/>
      <c r="E16" s="441"/>
      <c r="F16" s="441"/>
      <c r="G16" s="441"/>
      <c r="H16" s="441"/>
      <c r="I16" s="442"/>
      <c r="J16" s="6"/>
    </row>
    <row r="17" spans="2:18" ht="15.75" customHeight="1">
      <c r="B17" s="443"/>
      <c r="C17" s="444"/>
      <c r="D17" s="444"/>
      <c r="E17" s="444"/>
      <c r="F17" s="444"/>
      <c r="G17" s="444"/>
      <c r="H17" s="444"/>
      <c r="I17" s="445"/>
      <c r="J17" s="14"/>
      <c r="K17" s="13" t="s">
        <v>163</v>
      </c>
    </row>
    <row r="18" spans="2:18" ht="15.75" customHeight="1">
      <c r="J18" s="14"/>
      <c r="K18" s="455" t="s">
        <v>164</v>
      </c>
      <c r="L18" s="455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6" t="s">
        <v>15</v>
      </c>
      <c r="L19" s="45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7" t="s">
        <v>166</v>
      </c>
      <c r="C20" s="438"/>
      <c r="D20" s="438"/>
      <c r="E20" s="438"/>
      <c r="F20" s="438"/>
      <c r="G20" s="438"/>
      <c r="H20" s="438"/>
      <c r="I20" s="439"/>
      <c r="J20" s="16"/>
      <c r="K20" s="462" t="s">
        <v>24</v>
      </c>
      <c r="L20" s="46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0"/>
      <c r="C21" s="441"/>
      <c r="D21" s="441"/>
      <c r="E21" s="441"/>
      <c r="F21" s="441"/>
      <c r="G21" s="441"/>
      <c r="H21" s="441"/>
      <c r="I21" s="442"/>
      <c r="J21" s="21"/>
      <c r="K21" s="463" t="s">
        <v>85</v>
      </c>
      <c r="L21" s="46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0"/>
      <c r="C22" s="441"/>
      <c r="D22" s="441"/>
      <c r="E22" s="441"/>
      <c r="F22" s="441"/>
      <c r="G22" s="441"/>
      <c r="H22" s="441"/>
      <c r="I22" s="442"/>
      <c r="J22" s="23"/>
      <c r="L22" s="12"/>
      <c r="M22" s="24"/>
      <c r="N22" s="24"/>
      <c r="O22" s="24"/>
      <c r="P22" s="24"/>
      <c r="Q22" s="24"/>
    </row>
    <row r="23" spans="2:18" ht="15.75" customHeight="1">
      <c r="B23" s="440"/>
      <c r="C23" s="441"/>
      <c r="D23" s="441"/>
      <c r="E23" s="441"/>
      <c r="F23" s="441"/>
      <c r="G23" s="441"/>
      <c r="H23" s="441"/>
      <c r="I23" s="442"/>
      <c r="J23" s="23"/>
      <c r="R23" s="12"/>
    </row>
    <row r="24" spans="2:18" ht="15.75" customHeight="1" thickBot="1">
      <c r="B24" s="440"/>
      <c r="C24" s="441"/>
      <c r="D24" s="441"/>
      <c r="E24" s="441"/>
      <c r="F24" s="441"/>
      <c r="G24" s="441"/>
      <c r="H24" s="441"/>
      <c r="I24" s="442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40" t="s">
        <v>168</v>
      </c>
      <c r="C25" s="441"/>
      <c r="D25" s="441"/>
      <c r="E25" s="441"/>
      <c r="F25" s="441"/>
      <c r="G25" s="441"/>
      <c r="H25" s="441"/>
      <c r="I25" s="44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40"/>
      <c r="C26" s="441"/>
      <c r="D26" s="441"/>
      <c r="E26" s="441"/>
      <c r="F26" s="441"/>
      <c r="G26" s="441"/>
      <c r="H26" s="441"/>
      <c r="I26" s="442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40"/>
      <c r="C27" s="441"/>
      <c r="D27" s="441"/>
      <c r="E27" s="441"/>
      <c r="F27" s="441"/>
      <c r="G27" s="441"/>
      <c r="H27" s="441"/>
      <c r="I27" s="442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40"/>
      <c r="C28" s="441"/>
      <c r="D28" s="441"/>
      <c r="E28" s="441"/>
      <c r="F28" s="441"/>
      <c r="G28" s="441"/>
      <c r="H28" s="441"/>
      <c r="I28" s="442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0</v>
      </c>
    </row>
    <row r="29" spans="2:18" ht="15.75" customHeight="1">
      <c r="B29" s="443"/>
      <c r="C29" s="444"/>
      <c r="D29" s="444"/>
      <c r="E29" s="444"/>
      <c r="F29" s="444"/>
      <c r="G29" s="444"/>
      <c r="H29" s="444"/>
      <c r="I29" s="445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7"/>
      <c r="C32" s="438"/>
      <c r="D32" s="438"/>
      <c r="E32" s="438"/>
      <c r="F32" s="438"/>
      <c r="G32" s="438"/>
      <c r="H32" s="438"/>
      <c r="I32" s="439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40"/>
      <c r="C33" s="441"/>
      <c r="D33" s="441"/>
      <c r="E33" s="441"/>
      <c r="F33" s="441"/>
      <c r="G33" s="441"/>
      <c r="H33" s="441"/>
      <c r="I33" s="442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40"/>
      <c r="C34" s="441"/>
      <c r="D34" s="441"/>
      <c r="E34" s="441"/>
      <c r="F34" s="441"/>
      <c r="G34" s="441"/>
      <c r="H34" s="441"/>
      <c r="I34" s="442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40"/>
      <c r="C35" s="441"/>
      <c r="D35" s="441"/>
      <c r="E35" s="441"/>
      <c r="F35" s="441"/>
      <c r="G35" s="441"/>
      <c r="H35" s="441"/>
      <c r="I35" s="442"/>
      <c r="K35" s="36" t="s">
        <v>172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40"/>
      <c r="C36" s="441"/>
      <c r="D36" s="441"/>
      <c r="E36" s="441"/>
      <c r="F36" s="441"/>
      <c r="G36" s="441"/>
      <c r="H36" s="441"/>
      <c r="I36" s="442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40"/>
      <c r="C37" s="441"/>
      <c r="D37" s="441"/>
      <c r="E37" s="441"/>
      <c r="F37" s="441"/>
      <c r="G37" s="441"/>
      <c r="H37" s="441"/>
      <c r="I37" s="442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40"/>
      <c r="C38" s="441"/>
      <c r="D38" s="441"/>
      <c r="E38" s="441"/>
      <c r="F38" s="441"/>
      <c r="G38" s="441"/>
      <c r="H38" s="441"/>
      <c r="I38" s="442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3"/>
      <c r="C39" s="444"/>
      <c r="D39" s="444"/>
      <c r="E39" s="444"/>
      <c r="F39" s="444"/>
      <c r="G39" s="444"/>
      <c r="H39" s="444"/>
      <c r="I39" s="445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61" t="s">
        <v>173</v>
      </c>
      <c r="C41" s="461"/>
      <c r="D41" s="461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4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6"/>
      <c r="C47" s="447"/>
      <c r="D47" s="447"/>
      <c r="E47" s="447"/>
      <c r="F47" s="447"/>
      <c r="G47" s="447"/>
      <c r="H47" s="447"/>
      <c r="I47" s="448"/>
      <c r="K47" s="40" t="s">
        <v>180</v>
      </c>
      <c r="L47" s="26"/>
      <c r="M47" s="41">
        <f t="shared" ref="M47:Q47" si="4">M35+M45+M46</f>
        <v>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0</v>
      </c>
    </row>
    <row r="48" spans="2:17" ht="15.75" customHeight="1" thickTop="1">
      <c r="B48" s="449"/>
      <c r="C48" s="450"/>
      <c r="D48" s="450"/>
      <c r="E48" s="450"/>
      <c r="F48" s="450"/>
      <c r="G48" s="450"/>
      <c r="H48" s="450"/>
      <c r="I48" s="451"/>
      <c r="Q48" t="s">
        <v>181</v>
      </c>
    </row>
    <row r="49" spans="2:17" ht="15.75" customHeight="1">
      <c r="B49" s="449"/>
      <c r="C49" s="450"/>
      <c r="D49" s="450"/>
      <c r="E49" s="450"/>
      <c r="F49" s="450"/>
      <c r="G49" s="450"/>
      <c r="H49" s="450"/>
      <c r="I49" s="451"/>
    </row>
    <row r="50" spans="2:17" ht="18" customHeight="1">
      <c r="B50" s="449"/>
      <c r="C50" s="450"/>
      <c r="D50" s="450"/>
      <c r="E50" s="450"/>
      <c r="F50" s="450"/>
      <c r="G50" s="450"/>
      <c r="H50" s="450"/>
      <c r="I50" s="451"/>
      <c r="K50" s="42" t="s">
        <v>182</v>
      </c>
      <c r="L50" s="43" t="s">
        <v>183</v>
      </c>
      <c r="M50" s="43" t="s">
        <v>184</v>
      </c>
      <c r="O50" s="458" t="s">
        <v>185</v>
      </c>
      <c r="P50" s="459"/>
      <c r="Q50" s="460"/>
    </row>
    <row r="51" spans="2:17" ht="21" customHeight="1">
      <c r="B51" s="449"/>
      <c r="C51" s="450"/>
      <c r="D51" s="450"/>
      <c r="E51" s="450"/>
      <c r="F51" s="450"/>
      <c r="G51" s="450"/>
      <c r="H51" s="450"/>
      <c r="I51" s="451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2"/>
      <c r="C52" s="453"/>
      <c r="D52" s="453"/>
      <c r="E52" s="453"/>
      <c r="F52" s="453"/>
      <c r="G52" s="453"/>
      <c r="H52" s="453"/>
      <c r="I52" s="454"/>
      <c r="K52" s="47" t="s">
        <v>19</v>
      </c>
      <c r="L52" s="48">
        <f>SUMIFS('ANEXO 1 - Detalhes Técnicos'!$O$1:$O$193,'ANEXO 1 - Detalhes Técnicos'!$C$1:$C$193,'RESUMO DEFESA'!K52,'ANEXO 1 - Detalhes Técnicos'!$D$1:$D$193,"SIM")</f>
        <v>62339.199999999997</v>
      </c>
      <c r="M52" s="49">
        <f>IFERROR(L52/$L$57,0)</f>
        <v>1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8" t="s">
        <v>189</v>
      </c>
      <c r="P54" s="459"/>
      <c r="Q54" s="460"/>
    </row>
    <row r="55" spans="2:17" ht="22.5" customHeight="1">
      <c r="B55" s="457" t="s">
        <v>190</v>
      </c>
      <c r="C55" s="457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8"/>
      <c r="P55" s="429"/>
      <c r="Q55" s="430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31"/>
      <c r="P56" s="432"/>
      <c r="Q56" s="433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62339.199999999997</v>
      </c>
      <c r="M57" s="56">
        <f>SUM(M51:M56)</f>
        <v>1</v>
      </c>
      <c r="O57" s="431"/>
      <c r="P57" s="432"/>
      <c r="Q57" s="433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4"/>
      <c r="P58" s="435"/>
      <c r="Q58" s="436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3" t="s">
        <v>199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72"/>
      <c r="J13" s="272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72"/>
      <c r="J14" s="272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72"/>
      <c r="J15" s="272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72"/>
      <c r="J16" s="272"/>
      <c r="K16" s="272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72"/>
      <c r="J17" s="272"/>
      <c r="K17" s="272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72"/>
      <c r="J18" s="272"/>
      <c r="K18" s="272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72"/>
      <c r="J19" s="272"/>
      <c r="K19" s="272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72"/>
      <c r="J20" s="272"/>
      <c r="K20" s="272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72"/>
      <c r="J21" s="272"/>
      <c r="K21" s="272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72"/>
      <c r="J22" s="272"/>
      <c r="K22" s="272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72"/>
      <c r="J23" s="272"/>
      <c r="K23" s="272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72"/>
      <c r="J24" s="272"/>
      <c r="K24" s="272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" thickBot="1">
      <c r="A32" s="482"/>
      <c r="B32" s="483"/>
      <c r="C32" s="483"/>
      <c r="D32" s="483"/>
      <c r="E32" s="483"/>
      <c r="F32" s="483"/>
      <c r="G32" s="483"/>
      <c r="H32" s="484"/>
    </row>
    <row r="34" spans="1:8" ht="15" thickBot="1"/>
    <row r="35" spans="1:8" ht="21">
      <c r="A35" s="473" t="s">
        <v>200</v>
      </c>
      <c r="B35" s="474"/>
      <c r="C35" s="474"/>
      <c r="D35" s="474"/>
      <c r="E35" s="474"/>
      <c r="F35" s="474"/>
      <c r="G35" s="474"/>
      <c r="H35" s="47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9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90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91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8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91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8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9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90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9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90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9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92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5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6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7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8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E4F84DDD-2A71-4825-8871-E210DA39DDFC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